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'Scoresheet'!$A$1:$BP$85</definedName>
    <definedName name="_xlnm.Print_Titles" localSheetId="0">'Scoresheet'!$A:$F,'Scoresheet'!$1:$2</definedName>
    <definedName name="Z_1229FF16_6ED5_4DBA_B9FE_D3EE84024C57_.wvu.PrintArea" localSheetId="0" hidden="1">'Scoresheet'!$A$1:$IK$77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<sst xmlns="http://schemas.openxmlformats.org/spreadsheetml/2006/main" count="446" uniqueCount="141">
  <si>
    <t>Class</t>
  </si>
  <si>
    <t>Div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</si>
  <si>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</si>
  <si>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</si>
  <si>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</si>
  <si>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</si>
  <si>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</si>
  <si>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</si>
  <si>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</si>
  <si>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</si>
  <si>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</si>
  <si>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</si>
  <si>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</si>
  <si>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</si>
  <si>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</si>
  <si>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</si>
  <si>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</si>
  <si>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</si>
  <si>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</si>
  <si>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</si>
  <si>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</si>
  <si>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</si>
  <si>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</si>
  <si>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</si>
  <si>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</si>
  <si>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</si>
  <si>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</si>
  <si>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</si>
  <si>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</si>
  <si>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</si>
  <si>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</si>
  <si>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</si>
  <si>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</si>
  <si>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</si>
  <si>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</si>
  <si>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</si>
  <si>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</si>
  <si>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</si>
  <si>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</si>
  <si>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</si>
  <si>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</si>
  <si>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</si>
  <si>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</si>
  <si>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</si>
  <si>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</si>
  <si>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</si>
  <si>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</si>
  <si>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</si>
  <si>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</si>
  <si>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</si>
  <si>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</si>
  <si>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</si>
  <si>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</si>
  <si>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</si>
  <si>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</si>
  <si>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</si>
  <si>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</si>
  <si>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</si>
  <si>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</si>
  <si>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</si>
  <si>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</si>
  <si>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</si>
  <si>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</si>
  <si>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</si>
  <si>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</si>
  <si>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</si>
  <si>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</si>
  <si>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</si>
  <si>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</si>
  <si>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</si>
  <si>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</si>
  <si>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</si>
  <si>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</si>
  <si>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</si>
  <si>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</si>
  <si>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</si>
  <si>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</si>
  <si>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</si>
  <si>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</si>
  <si>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</si>
  <si>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</si>
  <si>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</si>
  <si>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</si>
  <si>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</si>
  <si>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</si>
  <si>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</si>
  <si>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</si>
  <si>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</si>
  <si>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</si>
  <si>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</si>
  <si>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DQ</t>
  </si>
  <si>
    <t>John D</t>
  </si>
  <si>
    <t>Michael M</t>
  </si>
  <si>
    <t>UN</t>
  </si>
  <si>
    <t>Blair H</t>
  </si>
  <si>
    <t>Name (First Name Last Initial)</t>
  </si>
  <si>
    <t>Randy M</t>
  </si>
  <si>
    <t>Jim C</t>
  </si>
  <si>
    <t>Kevin C</t>
  </si>
  <si>
    <t>Stage 3
Through The Doors</t>
  </si>
  <si>
    <t>Stage 4
Toes On Tire</t>
  </si>
  <si>
    <t>Stage 1
Not With My Child</t>
  </si>
  <si>
    <t>Steffon B</t>
  </si>
  <si>
    <t>Mike Col.</t>
  </si>
  <si>
    <t>Mike Cla.</t>
  </si>
  <si>
    <t>Roge H</t>
  </si>
  <si>
    <t>Douglas W</t>
  </si>
  <si>
    <t>Joseph F</t>
  </si>
  <si>
    <t>Kevin R</t>
  </si>
  <si>
    <t>Kerry B</t>
  </si>
  <si>
    <t>Cory H</t>
  </si>
  <si>
    <t>Tom F</t>
  </si>
  <si>
    <t>Bob D</t>
  </si>
  <si>
    <t>Sean A</t>
  </si>
  <si>
    <t>Rich H</t>
  </si>
  <si>
    <t>Joey S</t>
  </si>
  <si>
    <t>Peter S</t>
  </si>
  <si>
    <t>Clint B</t>
  </si>
  <si>
    <t>Reid I</t>
  </si>
  <si>
    <t>Kelly B</t>
  </si>
  <si>
    <t>Terry G</t>
  </si>
  <si>
    <t>Rosy</t>
  </si>
  <si>
    <t>Thomas P</t>
  </si>
  <si>
    <t>Mick M</t>
  </si>
  <si>
    <t>Camelon C</t>
  </si>
  <si>
    <t>Ken C</t>
  </si>
  <si>
    <t>Joshua A</t>
  </si>
  <si>
    <t>Robert M</t>
  </si>
  <si>
    <t>Steven K</t>
  </si>
  <si>
    <t>John G</t>
  </si>
  <si>
    <t>Luke P</t>
  </si>
  <si>
    <t>John K</t>
  </si>
  <si>
    <t>John C</t>
  </si>
  <si>
    <t>Walter L</t>
  </si>
  <si>
    <t>Dan F</t>
  </si>
  <si>
    <t>Shaun L</t>
  </si>
  <si>
    <t>Gene E</t>
  </si>
  <si>
    <t>Stage 2
3 Portal</t>
  </si>
  <si>
    <t>Aaron M</t>
  </si>
  <si>
    <t>8 November 2008, Clear Creek  Match</t>
  </si>
  <si>
    <r>
      <t xml:space="preserve">DQ -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>is</t>
    </r>
    <r>
      <rPr>
        <b/>
        <sz val="10"/>
        <rFont val="Arial"/>
        <family val="2"/>
      </rPr>
      <t>q</t>
    </r>
    <r>
      <rPr>
        <sz val="10"/>
        <rFont val="Arial"/>
        <family val="0"/>
      </rPr>
      <t>ualified may not continue participation in the match including Side Match.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</si>
</sst>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medium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1" fontId="1" fillId="0" borderId="11" xfId="0" applyNumberFormat="1" applyFont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0" fillId="0" borderId="11" xfId="0" applyNumberFormat="1" applyBorder="1" applyAlignment="1" applyProtection="1">
      <alignment horizontal="right" vertical="center"/>
      <protection/>
    </xf>
    <xf numFmtId="165" fontId="0" fillId="0" borderId="14" xfId="0" applyNumberFormat="1" applyBorder="1" applyAlignment="1" applyProtection="1">
      <alignment horizontal="right" vertical="center"/>
      <protection/>
    </xf>
    <xf numFmtId="1" fontId="0" fillId="0" borderId="15" xfId="0" applyNumberFormat="1" applyBorder="1" applyAlignment="1" applyProtection="1">
      <alignment horizontal="right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1" fontId="1" fillId="0" borderId="17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/>
    </xf>
    <xf numFmtId="165" fontId="0" fillId="0" borderId="11" xfId="0" applyNumberForma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2" fontId="0" fillId="0" borderId="20" xfId="0" applyNumberFormat="1" applyBorder="1" applyAlignment="1" applyProtection="1">
      <alignment horizontal="right" vertical="center"/>
      <protection locked="0"/>
    </xf>
    <xf numFmtId="2" fontId="0" fillId="0" borderId="17" xfId="0" applyNumberFormat="1" applyBorder="1" applyAlignment="1" applyProtection="1">
      <alignment horizontal="right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/>
    </xf>
    <xf numFmtId="1" fontId="1" fillId="0" borderId="20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0" fillId="0" borderId="20" xfId="0" applyNumberFormat="1" applyBorder="1" applyAlignment="1" applyProtection="1">
      <alignment horizontal="right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2" fillId="0" borderId="27" xfId="0" applyNumberFormat="1" applyFon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 vertical="center"/>
      <protection/>
    </xf>
    <xf numFmtId="2" fontId="0" fillId="0" borderId="32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2" fontId="0" fillId="0" borderId="32" xfId="0" applyNumberFormat="1" applyBorder="1" applyAlignment="1" applyProtection="1">
      <alignment horizontal="right" vertical="center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/>
    </xf>
    <xf numFmtId="49" fontId="2" fillId="2" borderId="5" xfId="0" applyNumberFormat="1" applyFont="1" applyFill="1" applyBorder="1" applyAlignment="1" applyProtection="1">
      <alignment horizontal="center" wrapText="1"/>
      <protection/>
    </xf>
    <xf numFmtId="49" fontId="2" fillId="2" borderId="6" xfId="0" applyNumberFormat="1" applyFont="1" applyFill="1" applyBorder="1" applyAlignment="1" applyProtection="1">
      <alignment horizontal="center" wrapText="1"/>
      <protection/>
    </xf>
    <xf numFmtId="49" fontId="2" fillId="2" borderId="7" xfId="0" applyNumberFormat="1" applyFont="1" applyFill="1" applyBorder="1" applyAlignment="1" applyProtection="1">
      <alignment horizontal="center" wrapText="1"/>
      <protection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textRotation="180"/>
      <protection/>
    </xf>
    <xf numFmtId="49" fontId="6" fillId="2" borderId="7" xfId="0" applyNumberFormat="1" applyFont="1" applyFill="1" applyBorder="1" applyAlignment="1" applyProtection="1">
      <alignment horizontal="center" vertical="center" textRotation="180"/>
      <protection/>
    </xf>
    <xf numFmtId="49" fontId="2" fillId="2" borderId="37" xfId="0" applyNumberFormat="1" applyFont="1" applyFill="1" applyBorder="1" applyAlignment="1" applyProtection="1">
      <alignment horizontal="center" wrapText="1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49" fontId="2" fillId="2" borderId="38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1" fontId="5" fillId="0" borderId="39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40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1" fontId="0" fillId="0" borderId="40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2" fontId="2" fillId="0" borderId="42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0" fontId="0" fillId="0" borderId="43" xfId="0" applyBorder="1" applyAlignment="1">
      <alignment/>
    </xf>
    <xf numFmtId="0" fontId="0" fillId="2" borderId="18" xfId="0" applyFill="1" applyBorder="1" applyAlignment="1" applyProtection="1">
      <alignment horizontal="center" vertical="center"/>
      <protection/>
    </xf>
    <xf numFmtId="49" fontId="0" fillId="2" borderId="11" xfId="0" applyNumberFormat="1" applyFill="1" applyBorder="1" applyAlignment="1" applyProtection="1">
      <alignment horizontal="left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/>
    </xf>
    <xf numFmtId="1" fontId="1" fillId="2" borderId="11" xfId="0" applyNumberFormat="1" applyFont="1" applyFill="1" applyBorder="1" applyAlignment="1" applyProtection="1">
      <alignment horizontal="center" vertical="center"/>
      <protection/>
    </xf>
    <xf numFmtId="1" fontId="5" fillId="2" borderId="12" xfId="0" applyNumberFormat="1" applyFont="1" applyFill="1" applyBorder="1" applyAlignment="1" applyProtection="1">
      <alignment horizontal="center" vertical="center"/>
      <protection/>
    </xf>
    <xf numFmtId="1" fontId="5" fillId="2" borderId="21" xfId="0" applyNumberFormat="1" applyFont="1" applyFill="1" applyBorder="1" applyAlignment="1" applyProtection="1">
      <alignment horizontal="center" vertical="center"/>
      <protection/>
    </xf>
    <xf numFmtId="2" fontId="2" fillId="2" borderId="44" xfId="0" applyNumberFormat="1" applyFont="1" applyFill="1" applyBorder="1" applyAlignment="1" applyProtection="1">
      <alignment horizontal="right" vertical="center"/>
      <protection/>
    </xf>
    <xf numFmtId="2" fontId="0" fillId="2" borderId="17" xfId="0" applyNumberFormat="1" applyFill="1" applyBorder="1" applyAlignment="1" applyProtection="1">
      <alignment horizontal="right" vertical="center"/>
      <protection/>
    </xf>
    <xf numFmtId="1" fontId="0" fillId="2" borderId="11" xfId="0" applyNumberFormat="1" applyFill="1" applyBorder="1" applyAlignment="1" applyProtection="1">
      <alignment horizontal="right" vertical="center"/>
      <protection/>
    </xf>
    <xf numFmtId="165" fontId="0" fillId="2" borderId="14" xfId="0" applyNumberFormat="1" applyFill="1" applyBorder="1" applyAlignment="1" applyProtection="1">
      <alignment horizontal="right" vertical="center"/>
      <protection/>
    </xf>
    <xf numFmtId="1" fontId="0" fillId="2" borderId="16" xfId="0" applyNumberFormat="1" applyFill="1" applyBorder="1" applyAlignment="1" applyProtection="1">
      <alignment horizontal="right" vertical="center"/>
      <protection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14" xfId="0" applyNumberFormat="1" applyFill="1" applyBorder="1" applyAlignment="1" applyProtection="1">
      <alignment horizontal="right" vertical="center"/>
      <protection locked="0"/>
    </xf>
    <xf numFmtId="165" fontId="0" fillId="2" borderId="11" xfId="0" applyNumberFormat="1" applyFill="1" applyBorder="1" applyAlignment="1" applyProtection="1">
      <alignment horizontal="right" vertical="center"/>
      <protection/>
    </xf>
    <xf numFmtId="1" fontId="0" fillId="2" borderId="14" xfId="0" applyNumberFormat="1" applyFill="1" applyBorder="1" applyAlignment="1" applyProtection="1">
      <alignment horizontal="right" vertical="center"/>
      <protection/>
    </xf>
    <xf numFmtId="2" fontId="2" fillId="2" borderId="16" xfId="0" applyNumberFormat="1" applyFont="1" applyFill="1" applyBorder="1" applyAlignment="1" applyProtection="1">
      <alignment horizontal="right" vertical="center"/>
      <protection/>
    </xf>
    <xf numFmtId="2" fontId="2" fillId="2" borderId="21" xfId="0" applyNumberFormat="1" applyFont="1" applyFill="1" applyBorder="1" applyAlignment="1" applyProtection="1">
      <alignment horizontal="right" vertical="center"/>
      <protection/>
    </xf>
    <xf numFmtId="1" fontId="5" fillId="2" borderId="11" xfId="0" applyNumberFormat="1" applyFont="1" applyFill="1" applyBorder="1" applyAlignment="1" applyProtection="1">
      <alignment horizontal="center" vertical="center"/>
      <protection/>
    </xf>
    <xf numFmtId="2" fontId="2" fillId="2" borderId="18" xfId="0" applyNumberFormat="1" applyFont="1" applyFill="1" applyBorder="1" applyAlignment="1" applyProtection="1">
      <alignment horizontal="right" vertical="center"/>
      <protection/>
    </xf>
    <xf numFmtId="2" fontId="0" fillId="2" borderId="11" xfId="0" applyNumberFormat="1" applyFill="1" applyBorder="1" applyAlignment="1" applyProtection="1">
      <alignment horizontal="right" vertical="center"/>
      <protection/>
    </xf>
    <xf numFmtId="2" fontId="2" fillId="2" borderId="17" xfId="0" applyNumberFormat="1" applyFont="1" applyFill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center" vertical="center"/>
      <protection/>
    </xf>
    <xf numFmtId="1" fontId="0" fillId="0" borderId="20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1" fontId="0" fillId="0" borderId="22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0" fontId="0" fillId="0" borderId="45" xfId="0" applyBorder="1" applyAlignment="1">
      <alignment/>
    </xf>
    <xf numFmtId="2" fontId="2" fillId="0" borderId="46" xfId="0" applyNumberFormat="1" applyFont="1" applyBorder="1" applyAlignment="1" applyProtection="1">
      <alignment horizontal="right" vertical="center"/>
      <protection/>
    </xf>
    <xf numFmtId="2" fontId="0" fillId="0" borderId="47" xfId="0" applyNumberFormat="1" applyBorder="1" applyAlignment="1" applyProtection="1">
      <alignment horizontal="right" vertical="center"/>
      <protection locked="0"/>
    </xf>
    <xf numFmtId="1" fontId="0" fillId="0" borderId="47" xfId="0" applyNumberFormat="1" applyBorder="1" applyAlignment="1" applyProtection="1">
      <alignment horizontal="right" vertical="center"/>
      <protection locked="0"/>
    </xf>
    <xf numFmtId="2" fontId="0" fillId="0" borderId="48" xfId="0" applyNumberFormat="1" applyBorder="1" applyAlignment="1" applyProtection="1">
      <alignment horizontal="right" vertical="center"/>
      <protection/>
    </xf>
    <xf numFmtId="165" fontId="0" fillId="0" borderId="47" xfId="0" applyNumberFormat="1" applyBorder="1" applyAlignment="1" applyProtection="1">
      <alignment horizontal="right" vertical="center"/>
      <protection/>
    </xf>
    <xf numFmtId="1" fontId="0" fillId="0" borderId="47" xfId="0" applyNumberFormat="1" applyBorder="1" applyAlignment="1" applyProtection="1">
      <alignment horizontal="right" vertical="center"/>
      <protection/>
    </xf>
    <xf numFmtId="2" fontId="2" fillId="0" borderId="49" xfId="0" applyNumberFormat="1" applyFont="1" applyBorder="1" applyAlignment="1" applyProtection="1">
      <alignment horizontal="right" vertical="center"/>
      <protection/>
    </xf>
    <xf numFmtId="2" fontId="0" fillId="0" borderId="50" xfId="0" applyNumberFormat="1" applyBorder="1" applyAlignment="1" applyProtection="1">
      <alignment horizontal="right" vertical="center"/>
      <protection locked="0"/>
    </xf>
    <xf numFmtId="49" fontId="0" fillId="0" borderId="51" xfId="0" applyNumberFormat="1" applyBorder="1" applyAlignment="1" applyProtection="1">
      <alignment horizontal="left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1" fontId="5" fillId="0" borderId="54" xfId="0" applyNumberFormat="1" applyFont="1" applyBorder="1" applyAlignment="1" applyProtection="1">
      <alignment horizontal="center" vertical="center"/>
      <protection/>
    </xf>
    <xf numFmtId="1" fontId="5" fillId="0" borderId="51" xfId="0" applyNumberFormat="1" applyFont="1" applyBorder="1" applyAlignment="1" applyProtection="1">
      <alignment horizontal="center" vertical="center"/>
      <protection/>
    </xf>
    <xf numFmtId="2" fontId="2" fillId="0" borderId="55" xfId="0" applyNumberFormat="1" applyFont="1" applyBorder="1" applyAlignment="1" applyProtection="1">
      <alignment horizontal="right" vertical="center"/>
      <protection/>
    </xf>
    <xf numFmtId="2" fontId="0" fillId="0" borderId="52" xfId="0" applyNumberFormat="1" applyBorder="1" applyAlignment="1" applyProtection="1">
      <alignment horizontal="right" vertical="center"/>
      <protection/>
    </xf>
    <xf numFmtId="49" fontId="2" fillId="0" borderId="56" xfId="0" applyNumberFormat="1" applyFont="1" applyBorder="1" applyAlignment="1" applyProtection="1">
      <alignment horizontal="center"/>
      <protection/>
    </xf>
    <xf numFmtId="49" fontId="2" fillId="2" borderId="56" xfId="0" applyNumberFormat="1" applyFont="1" applyFill="1" applyBorder="1" applyAlignment="1" applyProtection="1">
      <alignment horizontal="center" wrapText="1"/>
      <protection/>
    </xf>
    <xf numFmtId="49" fontId="2" fillId="2" borderId="56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center"/>
      <protection/>
    </xf>
    <xf numFmtId="49" fontId="7" fillId="2" borderId="56" xfId="0" applyNumberFormat="1" applyFont="1" applyFill="1" applyBorder="1" applyAlignment="1" applyProtection="1">
      <alignment horizontal="center"/>
      <protection/>
    </xf>
    <xf numFmtId="49" fontId="2" fillId="2" borderId="56" xfId="0" applyNumberFormat="1" applyFont="1" applyFill="1" applyBorder="1" applyAlignment="1">
      <alignment horizontal="center"/>
    </xf>
    <xf numFmtId="49" fontId="6" fillId="2" borderId="57" xfId="0" applyNumberFormat="1" applyFont="1" applyFill="1" applyBorder="1" applyAlignment="1" applyProtection="1">
      <alignment horizontal="center" wrapText="1"/>
      <protection/>
    </xf>
    <xf numFmtId="49" fontId="6" fillId="2" borderId="56" xfId="0" applyNumberFormat="1" applyFont="1" applyFill="1" applyBorder="1" applyAlignment="1" applyProtection="1">
      <alignment horizontal="center" wrapText="1"/>
      <protection/>
    </xf>
    <xf numFmtId="49" fontId="2" fillId="2" borderId="58" xfId="0" applyNumberFormat="1" applyFont="1" applyFill="1" applyBorder="1" applyAlignment="1" applyProtection="1">
      <alignment horizontal="center"/>
      <protection/>
    </xf>
    <xf numFmtId="0" fontId="0" fillId="2" borderId="51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00"/>
  <sheetViews>
    <sheetView tabSelected="1" zoomScaleSheetLayoutView="100" workbookViewId="0" topLeftCell="A1">
      <pane xSplit="6" ySplit="2" topLeftCell="G2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6" sqref="A86"/>
    </sheetView>
  </sheetViews>
  <sheetFormatPr defaultColWidth="9.140625" defaultRowHeight="12.75"/>
  <cols>
    <col min="1" max="1" width="7.421875" style="5" customWidth="1"/>
    <col min="2" max="2" width="34.00390625" style="4" customWidth="1"/>
    <col min="3" max="3" width="6.8515625" style="4" hidden="1" customWidth="1"/>
    <col min="4" max="4" width="5.7109375" style="4" hidden="1" customWidth="1"/>
    <col min="5" max="5" width="7.28125" style="4" customWidth="1"/>
    <col min="6" max="6" width="7.8515625" style="4" customWidth="1"/>
    <col min="7" max="7" width="3.8515625" style="13" hidden="1" customWidth="1"/>
    <col min="8" max="9" width="6.28125" style="13" hidden="1" customWidth="1"/>
    <col min="10" max="10" width="2.710937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7" width="3.00390625" style="0" bestFit="1" customWidth="1"/>
    <col min="38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6.57421875" style="0" bestFit="1" customWidth="1"/>
    <col min="46" max="47" width="6.57421875" style="0" hidden="1" customWidth="1"/>
    <col min="48" max="48" width="3.8515625" style="0" customWidth="1"/>
    <col min="49" max="49" width="2.28125" style="0" customWidth="1"/>
    <col min="50" max="50" width="3.00390625" style="0" bestFit="1" customWidth="1"/>
    <col min="51" max="51" width="2.28125" style="0" customWidth="1"/>
    <col min="52" max="52" width="3.57421875" style="0" customWidth="1"/>
    <col min="53" max="53" width="7.57421875" style="4" bestFit="1" customWidth="1"/>
    <col min="54" max="54" width="4.57421875" style="4" bestFit="1" customWidth="1"/>
    <col min="55" max="55" width="4.28125" style="0" bestFit="1" customWidth="1"/>
    <col min="56" max="56" width="7.57421875" style="0" bestFit="1" customWidth="1"/>
    <col min="57" max="57" width="6.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1" width="2.28125" style="0" customWidth="1"/>
    <col min="62" max="62" width="3.00390625" style="0" bestFit="1" customWidth="1"/>
    <col min="63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7.57421875" style="0" bestFit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37.5" customHeight="1" thickTop="1">
      <c r="A1" s="190" t="s">
        <v>139</v>
      </c>
      <c r="B1" s="191"/>
      <c r="C1" s="191"/>
      <c r="D1" s="191"/>
      <c r="E1" s="191"/>
      <c r="F1" s="191"/>
      <c r="G1" s="26" t="s">
        <v>75</v>
      </c>
      <c r="H1" s="27" t="s">
        <v>76</v>
      </c>
      <c r="I1" s="192" t="s">
        <v>37</v>
      </c>
      <c r="J1" s="193"/>
      <c r="K1" s="194" t="s">
        <v>18</v>
      </c>
      <c r="L1" s="195"/>
      <c r="M1" s="195"/>
      <c r="N1" s="195"/>
      <c r="O1" s="196"/>
      <c r="P1" s="187" t="s">
        <v>101</v>
      </c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7" t="s">
        <v>137</v>
      </c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7" t="s">
        <v>99</v>
      </c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7" t="s">
        <v>100</v>
      </c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9" t="s">
        <v>2</v>
      </c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 t="s">
        <v>3</v>
      </c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 t="s">
        <v>4</v>
      </c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 t="s">
        <v>5</v>
      </c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 t="s">
        <v>6</v>
      </c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 t="s">
        <v>7</v>
      </c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 t="s">
        <v>8</v>
      </c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 t="s">
        <v>9</v>
      </c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 t="s">
        <v>10</v>
      </c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 t="s">
        <v>11</v>
      </c>
      <c r="FN1" s="186"/>
      <c r="FO1" s="186"/>
      <c r="FP1" s="186"/>
      <c r="FQ1" s="186"/>
      <c r="FR1" s="186"/>
      <c r="FS1" s="186"/>
      <c r="FT1" s="186"/>
      <c r="FU1" s="186"/>
      <c r="FV1" s="186"/>
      <c r="FW1" s="186"/>
      <c r="FX1" s="186" t="s">
        <v>12</v>
      </c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 t="s">
        <v>13</v>
      </c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 t="s">
        <v>14</v>
      </c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 t="s">
        <v>15</v>
      </c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 t="s">
        <v>16</v>
      </c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 t="s">
        <v>17</v>
      </c>
      <c r="IB1" s="186"/>
      <c r="IC1" s="186"/>
      <c r="ID1" s="186"/>
      <c r="IE1" s="186"/>
      <c r="IF1" s="186"/>
      <c r="IG1" s="186"/>
      <c r="IH1" s="186"/>
      <c r="II1" s="186"/>
      <c r="IJ1" s="186"/>
      <c r="IK1" s="186"/>
    </row>
    <row r="2" spans="1:245" ht="42" customHeight="1" thickBot="1">
      <c r="A2" s="102" t="s">
        <v>34</v>
      </c>
      <c r="B2" s="103" t="s">
        <v>95</v>
      </c>
      <c r="C2" s="103" t="s">
        <v>35</v>
      </c>
      <c r="D2" s="103" t="s">
        <v>36</v>
      </c>
      <c r="E2" s="103" t="s">
        <v>1</v>
      </c>
      <c r="F2" s="104" t="s">
        <v>0</v>
      </c>
      <c r="G2" s="105" t="s">
        <v>62</v>
      </c>
      <c r="H2" s="106" t="s">
        <v>62</v>
      </c>
      <c r="I2" s="107" t="s">
        <v>73</v>
      </c>
      <c r="J2" s="108" t="s">
        <v>74</v>
      </c>
      <c r="K2" s="109" t="s">
        <v>59</v>
      </c>
      <c r="L2" s="110" t="s">
        <v>56</v>
      </c>
      <c r="M2" s="110" t="s">
        <v>57</v>
      </c>
      <c r="N2" s="111" t="s">
        <v>58</v>
      </c>
      <c r="O2" s="104" t="s">
        <v>55</v>
      </c>
      <c r="P2" s="102" t="s">
        <v>39</v>
      </c>
      <c r="Q2" s="103" t="s">
        <v>40</v>
      </c>
      <c r="R2" s="103" t="s">
        <v>41</v>
      </c>
      <c r="S2" s="103" t="s">
        <v>42</v>
      </c>
      <c r="T2" s="103" t="s">
        <v>43</v>
      </c>
      <c r="U2" s="103" t="s">
        <v>44</v>
      </c>
      <c r="V2" s="103" t="s">
        <v>45</v>
      </c>
      <c r="W2" s="103" t="s">
        <v>38</v>
      </c>
      <c r="X2" s="103" t="s">
        <v>46</v>
      </c>
      <c r="Y2" s="103" t="s">
        <v>47</v>
      </c>
      <c r="Z2" s="103" t="s">
        <v>48</v>
      </c>
      <c r="AA2" s="112" t="s">
        <v>49</v>
      </c>
      <c r="AB2" s="103" t="s">
        <v>50</v>
      </c>
      <c r="AC2" s="103" t="s">
        <v>54</v>
      </c>
      <c r="AD2" s="103" t="s">
        <v>51</v>
      </c>
      <c r="AE2" s="104" t="s">
        <v>52</v>
      </c>
      <c r="AF2" s="102" t="s">
        <v>39</v>
      </c>
      <c r="AG2" s="103" t="s">
        <v>40</v>
      </c>
      <c r="AH2" s="103" t="s">
        <v>41</v>
      </c>
      <c r="AI2" s="103" t="s">
        <v>42</v>
      </c>
      <c r="AJ2" s="103" t="s">
        <v>38</v>
      </c>
      <c r="AK2" s="103" t="s">
        <v>46</v>
      </c>
      <c r="AL2" s="103" t="s">
        <v>47</v>
      </c>
      <c r="AM2" s="103" t="s">
        <v>48</v>
      </c>
      <c r="AN2" s="112" t="s">
        <v>49</v>
      </c>
      <c r="AO2" s="103" t="s">
        <v>50</v>
      </c>
      <c r="AP2" s="103" t="s">
        <v>54</v>
      </c>
      <c r="AQ2" s="103" t="s">
        <v>51</v>
      </c>
      <c r="AR2" s="104" t="s">
        <v>52</v>
      </c>
      <c r="AS2" s="102" t="s">
        <v>39</v>
      </c>
      <c r="AT2" s="103" t="s">
        <v>40</v>
      </c>
      <c r="AU2" s="103" t="s">
        <v>41</v>
      </c>
      <c r="AV2" s="103" t="s">
        <v>38</v>
      </c>
      <c r="AW2" s="103" t="s">
        <v>46</v>
      </c>
      <c r="AX2" s="103" t="s">
        <v>47</v>
      </c>
      <c r="AY2" s="103" t="s">
        <v>48</v>
      </c>
      <c r="AZ2" s="112" t="s">
        <v>49</v>
      </c>
      <c r="BA2" s="103" t="s">
        <v>50</v>
      </c>
      <c r="BB2" s="103" t="s">
        <v>54</v>
      </c>
      <c r="BC2" s="103" t="s">
        <v>51</v>
      </c>
      <c r="BD2" s="104" t="s">
        <v>52</v>
      </c>
      <c r="BE2" s="102" t="s">
        <v>39</v>
      </c>
      <c r="BF2" s="103" t="s">
        <v>40</v>
      </c>
      <c r="BG2" s="103"/>
      <c r="BH2" s="103" t="s">
        <v>38</v>
      </c>
      <c r="BI2" s="103" t="s">
        <v>46</v>
      </c>
      <c r="BJ2" s="103" t="s">
        <v>47</v>
      </c>
      <c r="BK2" s="103" t="s">
        <v>48</v>
      </c>
      <c r="BL2" s="112" t="s">
        <v>49</v>
      </c>
      <c r="BM2" s="103" t="s">
        <v>50</v>
      </c>
      <c r="BN2" s="103" t="s">
        <v>54</v>
      </c>
      <c r="BO2" s="103" t="s">
        <v>51</v>
      </c>
      <c r="BP2" s="104" t="s">
        <v>52</v>
      </c>
      <c r="BQ2" s="20" t="s">
        <v>39</v>
      </c>
      <c r="BR2" s="20" t="s">
        <v>40</v>
      </c>
      <c r="BS2" s="20" t="s">
        <v>41</v>
      </c>
      <c r="BT2" s="20" t="s">
        <v>38</v>
      </c>
      <c r="BU2" s="20" t="s">
        <v>46</v>
      </c>
      <c r="BV2" s="20" t="s">
        <v>47</v>
      </c>
      <c r="BW2" s="20" t="s">
        <v>48</v>
      </c>
      <c r="BX2" s="20" t="s">
        <v>49</v>
      </c>
      <c r="BY2" s="22" t="s">
        <v>50</v>
      </c>
      <c r="BZ2" s="20" t="s">
        <v>54</v>
      </c>
      <c r="CA2" s="20" t="s">
        <v>51</v>
      </c>
      <c r="CB2" s="21" t="s">
        <v>52</v>
      </c>
      <c r="CC2" s="19" t="s">
        <v>39</v>
      </c>
      <c r="CD2" s="20" t="s">
        <v>40</v>
      </c>
      <c r="CE2" s="20" t="s">
        <v>38</v>
      </c>
      <c r="CF2" s="20" t="s">
        <v>46</v>
      </c>
      <c r="CG2" s="20" t="s">
        <v>47</v>
      </c>
      <c r="CH2" s="20" t="s">
        <v>48</v>
      </c>
      <c r="CI2" s="20" t="s">
        <v>49</v>
      </c>
      <c r="CJ2" s="22" t="s">
        <v>50</v>
      </c>
      <c r="CK2" s="20" t="s">
        <v>54</v>
      </c>
      <c r="CL2" s="20" t="s">
        <v>51</v>
      </c>
      <c r="CM2" s="21" t="s">
        <v>52</v>
      </c>
      <c r="CN2" s="19" t="s">
        <v>39</v>
      </c>
      <c r="CO2" s="20" t="s">
        <v>40</v>
      </c>
      <c r="CP2" s="20" t="s">
        <v>38</v>
      </c>
      <c r="CQ2" s="20" t="s">
        <v>46</v>
      </c>
      <c r="CR2" s="20" t="s">
        <v>47</v>
      </c>
      <c r="CS2" s="20" t="s">
        <v>48</v>
      </c>
      <c r="CT2" s="20" t="s">
        <v>49</v>
      </c>
      <c r="CU2" s="22" t="s">
        <v>50</v>
      </c>
      <c r="CV2" s="20" t="s">
        <v>54</v>
      </c>
      <c r="CW2" s="20" t="s">
        <v>51</v>
      </c>
      <c r="CX2" s="21" t="s">
        <v>52</v>
      </c>
      <c r="CY2" s="19" t="s">
        <v>39</v>
      </c>
      <c r="CZ2" s="20" t="s">
        <v>40</v>
      </c>
      <c r="DA2" s="20" t="s">
        <v>38</v>
      </c>
      <c r="DB2" s="20" t="s">
        <v>46</v>
      </c>
      <c r="DC2" s="20" t="s">
        <v>47</v>
      </c>
      <c r="DD2" s="20" t="s">
        <v>48</v>
      </c>
      <c r="DE2" s="20" t="s">
        <v>49</v>
      </c>
      <c r="DF2" s="22" t="s">
        <v>50</v>
      </c>
      <c r="DG2" s="20" t="s">
        <v>54</v>
      </c>
      <c r="DH2" s="20" t="s">
        <v>51</v>
      </c>
      <c r="DI2" s="21" t="s">
        <v>52</v>
      </c>
      <c r="DJ2" s="19" t="s">
        <v>39</v>
      </c>
      <c r="DK2" s="20" t="s">
        <v>40</v>
      </c>
      <c r="DL2" s="20" t="s">
        <v>38</v>
      </c>
      <c r="DM2" s="20" t="s">
        <v>46</v>
      </c>
      <c r="DN2" s="20" t="s">
        <v>47</v>
      </c>
      <c r="DO2" s="20" t="s">
        <v>48</v>
      </c>
      <c r="DP2" s="20" t="s">
        <v>49</v>
      </c>
      <c r="DQ2" s="22" t="s">
        <v>50</v>
      </c>
      <c r="DR2" s="20" t="s">
        <v>54</v>
      </c>
      <c r="DS2" s="20" t="s">
        <v>51</v>
      </c>
      <c r="DT2" s="21" t="s">
        <v>52</v>
      </c>
      <c r="DU2" s="19" t="s">
        <v>39</v>
      </c>
      <c r="DV2" s="20" t="s">
        <v>40</v>
      </c>
      <c r="DW2" s="20" t="s">
        <v>38</v>
      </c>
      <c r="DX2" s="20" t="s">
        <v>46</v>
      </c>
      <c r="DY2" s="20" t="s">
        <v>47</v>
      </c>
      <c r="DZ2" s="20" t="s">
        <v>48</v>
      </c>
      <c r="EA2" s="20" t="s">
        <v>49</v>
      </c>
      <c r="EB2" s="22" t="s">
        <v>50</v>
      </c>
      <c r="EC2" s="20" t="s">
        <v>54</v>
      </c>
      <c r="ED2" s="20" t="s">
        <v>51</v>
      </c>
      <c r="EE2" s="21" t="s">
        <v>52</v>
      </c>
      <c r="EF2" s="19" t="s">
        <v>39</v>
      </c>
      <c r="EG2" s="20" t="s">
        <v>40</v>
      </c>
      <c r="EH2" s="20" t="s">
        <v>38</v>
      </c>
      <c r="EI2" s="20" t="s">
        <v>46</v>
      </c>
      <c r="EJ2" s="20" t="s">
        <v>47</v>
      </c>
      <c r="EK2" s="20" t="s">
        <v>48</v>
      </c>
      <c r="EL2" s="20" t="s">
        <v>49</v>
      </c>
      <c r="EM2" s="22" t="s">
        <v>50</v>
      </c>
      <c r="EN2" s="20" t="s">
        <v>54</v>
      </c>
      <c r="EO2" s="20" t="s">
        <v>51</v>
      </c>
      <c r="EP2" s="21" t="s">
        <v>52</v>
      </c>
      <c r="EQ2" s="19" t="s">
        <v>39</v>
      </c>
      <c r="ER2" s="20" t="s">
        <v>40</v>
      </c>
      <c r="ES2" s="20" t="s">
        <v>38</v>
      </c>
      <c r="ET2" s="20" t="s">
        <v>46</v>
      </c>
      <c r="EU2" s="20" t="s">
        <v>47</v>
      </c>
      <c r="EV2" s="20" t="s">
        <v>48</v>
      </c>
      <c r="EW2" s="20" t="s">
        <v>49</v>
      </c>
      <c r="EX2" s="22" t="s">
        <v>50</v>
      </c>
      <c r="EY2" s="20" t="s">
        <v>54</v>
      </c>
      <c r="EZ2" s="20" t="s">
        <v>51</v>
      </c>
      <c r="FA2" s="21" t="s">
        <v>52</v>
      </c>
      <c r="FB2" s="19" t="s">
        <v>39</v>
      </c>
      <c r="FC2" s="20" t="s">
        <v>40</v>
      </c>
      <c r="FD2" s="20" t="s">
        <v>38</v>
      </c>
      <c r="FE2" s="20" t="s">
        <v>46</v>
      </c>
      <c r="FF2" s="20" t="s">
        <v>47</v>
      </c>
      <c r="FG2" s="20" t="s">
        <v>48</v>
      </c>
      <c r="FH2" s="20" t="s">
        <v>49</v>
      </c>
      <c r="FI2" s="22" t="s">
        <v>50</v>
      </c>
      <c r="FJ2" s="20" t="s">
        <v>54</v>
      </c>
      <c r="FK2" s="20" t="s">
        <v>51</v>
      </c>
      <c r="FL2" s="21" t="s">
        <v>52</v>
      </c>
      <c r="FM2" s="19" t="s">
        <v>39</v>
      </c>
      <c r="FN2" s="20" t="s">
        <v>40</v>
      </c>
      <c r="FO2" s="20" t="s">
        <v>38</v>
      </c>
      <c r="FP2" s="20" t="s">
        <v>46</v>
      </c>
      <c r="FQ2" s="20" t="s">
        <v>47</v>
      </c>
      <c r="FR2" s="20" t="s">
        <v>48</v>
      </c>
      <c r="FS2" s="20" t="s">
        <v>49</v>
      </c>
      <c r="FT2" s="22" t="s">
        <v>50</v>
      </c>
      <c r="FU2" s="20" t="s">
        <v>54</v>
      </c>
      <c r="FV2" s="20" t="s">
        <v>51</v>
      </c>
      <c r="FW2" s="21" t="s">
        <v>52</v>
      </c>
      <c r="FX2" s="19" t="s">
        <v>39</v>
      </c>
      <c r="FY2" s="20" t="s">
        <v>40</v>
      </c>
      <c r="FZ2" s="20" t="s">
        <v>38</v>
      </c>
      <c r="GA2" s="20" t="s">
        <v>46</v>
      </c>
      <c r="GB2" s="20" t="s">
        <v>47</v>
      </c>
      <c r="GC2" s="20" t="s">
        <v>48</v>
      </c>
      <c r="GD2" s="20" t="s">
        <v>49</v>
      </c>
      <c r="GE2" s="22" t="s">
        <v>50</v>
      </c>
      <c r="GF2" s="20" t="s">
        <v>54</v>
      </c>
      <c r="GG2" s="20" t="s">
        <v>51</v>
      </c>
      <c r="GH2" s="21" t="s">
        <v>52</v>
      </c>
      <c r="GI2" s="19" t="s">
        <v>39</v>
      </c>
      <c r="GJ2" s="20" t="s">
        <v>40</v>
      </c>
      <c r="GK2" s="20" t="s">
        <v>38</v>
      </c>
      <c r="GL2" s="20" t="s">
        <v>46</v>
      </c>
      <c r="GM2" s="20" t="s">
        <v>47</v>
      </c>
      <c r="GN2" s="20" t="s">
        <v>48</v>
      </c>
      <c r="GO2" s="20" t="s">
        <v>49</v>
      </c>
      <c r="GP2" s="22" t="s">
        <v>50</v>
      </c>
      <c r="GQ2" s="20" t="s">
        <v>54</v>
      </c>
      <c r="GR2" s="20" t="s">
        <v>51</v>
      </c>
      <c r="GS2" s="21" t="s">
        <v>52</v>
      </c>
      <c r="GT2" s="19" t="s">
        <v>39</v>
      </c>
      <c r="GU2" s="20" t="s">
        <v>40</v>
      </c>
      <c r="GV2" s="20" t="s">
        <v>38</v>
      </c>
      <c r="GW2" s="20" t="s">
        <v>46</v>
      </c>
      <c r="GX2" s="20" t="s">
        <v>47</v>
      </c>
      <c r="GY2" s="20" t="s">
        <v>48</v>
      </c>
      <c r="GZ2" s="20" t="s">
        <v>49</v>
      </c>
      <c r="HA2" s="22" t="s">
        <v>50</v>
      </c>
      <c r="HB2" s="20" t="s">
        <v>54</v>
      </c>
      <c r="HC2" s="20" t="s">
        <v>51</v>
      </c>
      <c r="HD2" s="21" t="s">
        <v>52</v>
      </c>
      <c r="HE2" s="19" t="s">
        <v>39</v>
      </c>
      <c r="HF2" s="20" t="s">
        <v>40</v>
      </c>
      <c r="HG2" s="20" t="s">
        <v>38</v>
      </c>
      <c r="HH2" s="20" t="s">
        <v>46</v>
      </c>
      <c r="HI2" s="20" t="s">
        <v>47</v>
      </c>
      <c r="HJ2" s="20" t="s">
        <v>48</v>
      </c>
      <c r="HK2" s="20" t="s">
        <v>49</v>
      </c>
      <c r="HL2" s="22" t="s">
        <v>50</v>
      </c>
      <c r="HM2" s="20" t="s">
        <v>54</v>
      </c>
      <c r="HN2" s="20" t="s">
        <v>51</v>
      </c>
      <c r="HO2" s="21" t="s">
        <v>52</v>
      </c>
      <c r="HP2" s="19" t="s">
        <v>39</v>
      </c>
      <c r="HQ2" s="20" t="s">
        <v>40</v>
      </c>
      <c r="HR2" s="20" t="s">
        <v>38</v>
      </c>
      <c r="HS2" s="20" t="s">
        <v>46</v>
      </c>
      <c r="HT2" s="20" t="s">
        <v>47</v>
      </c>
      <c r="HU2" s="20" t="s">
        <v>48</v>
      </c>
      <c r="HV2" s="20" t="s">
        <v>49</v>
      </c>
      <c r="HW2" s="22" t="s">
        <v>50</v>
      </c>
      <c r="HX2" s="20" t="s">
        <v>54</v>
      </c>
      <c r="HY2" s="20" t="s">
        <v>51</v>
      </c>
      <c r="HZ2" s="21" t="s">
        <v>52</v>
      </c>
      <c r="IA2" s="19" t="s">
        <v>39</v>
      </c>
      <c r="IB2" s="20" t="s">
        <v>40</v>
      </c>
      <c r="IC2" s="20" t="s">
        <v>38</v>
      </c>
      <c r="ID2" s="20" t="s">
        <v>46</v>
      </c>
      <c r="IE2" s="20" t="s">
        <v>47</v>
      </c>
      <c r="IF2" s="20" t="s">
        <v>48</v>
      </c>
      <c r="IG2" s="20" t="s">
        <v>49</v>
      </c>
      <c r="IH2" s="22" t="s">
        <v>50</v>
      </c>
      <c r="II2" s="20" t="s">
        <v>54</v>
      </c>
      <c r="IJ2" s="20" t="s">
        <v>51</v>
      </c>
      <c r="IK2" s="21" t="s">
        <v>52</v>
      </c>
    </row>
    <row r="3" spans="1:246" ht="13.5" thickTop="1">
      <c r="A3" s="57">
        <v>1</v>
      </c>
      <c r="B3" s="60" t="s">
        <v>130</v>
      </c>
      <c r="C3" s="176"/>
      <c r="D3" s="177"/>
      <c r="E3" s="178" t="s">
        <v>21</v>
      </c>
      <c r="F3" s="179" t="s">
        <v>93</v>
      </c>
      <c r="G3" s="180">
        <f aca="true" t="shared" si="0" ref="G3:G11">IF(AND(OR($G$2="Y",$H$2="Y"),I3&lt;5,J3&lt;5),IF(AND(I3=I2,J3=J2),G2+1,1),"")</f>
      </c>
      <c r="H3" s="181">
        <f>IF(AND($H$2="Y",J3&gt;0,OR(AND(G3=1,G10=10),AND(G3=2,G35=20),AND(G3=3,G44=30),AND(G3=4,G68=40),AND(G3=5,G77=50),AND(G3=6,G86=60),AND(G3=7,G95=70),AND(G3=8,G104=80),AND(G3=9,G113=90),AND(G3=10,G122=100))),VLOOKUP(J3-1,SortLookup!$A$13:$B$16,2,FALSE),"")</f>
      </c>
      <c r="I3" s="182">
        <f>IF(ISNA(VLOOKUP(E3,SortLookup!$A$1:$B$5,2,FALSE))," ",VLOOKUP(E3,SortLookup!$A$1:$B$5,2,FALSE))</f>
        <v>2</v>
      </c>
      <c r="J3" s="183" t="str">
        <f>IF(ISNA(VLOOKUP(F3,SortLookup!$A$7:$B$11,2,FALSE))," ",VLOOKUP(F3,SortLookup!$A$7:$B$11,2,FALSE))</f>
        <v> </v>
      </c>
      <c r="K3" s="184">
        <f aca="true" t="shared" si="1" ref="K3:K22">L3+M3+N3</f>
        <v>100.23</v>
      </c>
      <c r="L3" s="185">
        <f aca="true" t="shared" si="2" ref="L3:L22">AB3+AO3+BA3+BM3+BY3+CJ3+CU3+DF3+DQ3+EB3+EM3+EX3+FI3+FT3+GE3+GP3+HA3+HL3+HW3+IH3</f>
        <v>90.23</v>
      </c>
      <c r="M3" s="65">
        <f aca="true" t="shared" si="3" ref="M3:M22">AD3+AQ3+BC3+BO3+CA3+CL3+CW3+DH3+DS3+ED3+EO3+EZ3+FK3+FV3+GG3+GR3+HC3+HN3+HY3+IJ3</f>
        <v>5</v>
      </c>
      <c r="N3" s="83">
        <f aca="true" t="shared" si="4" ref="N3:N22">O3/2</f>
        <v>5</v>
      </c>
      <c r="O3" s="101">
        <f aca="true" t="shared" si="5" ref="O3:O22">W3+AJ3+AV3+BH3+BT3+CE3+CP3+DA3+DL3+DW3+EH3+ES3+FD3+FO3+FZ3+GK3+GV3+HG3+HR3+IC3</f>
        <v>10</v>
      </c>
      <c r="P3" s="85">
        <v>10.56</v>
      </c>
      <c r="Q3" s="67"/>
      <c r="R3" s="67"/>
      <c r="S3" s="67"/>
      <c r="T3" s="67"/>
      <c r="U3" s="67"/>
      <c r="V3" s="67"/>
      <c r="W3" s="68">
        <v>1</v>
      </c>
      <c r="X3" s="68">
        <v>0</v>
      </c>
      <c r="Y3" s="68">
        <v>0</v>
      </c>
      <c r="Z3" s="68">
        <v>0</v>
      </c>
      <c r="AA3" s="86">
        <v>0</v>
      </c>
      <c r="AB3" s="87">
        <f aca="true" t="shared" si="6" ref="AB3:AB22">P3+Q3+R3+S3+T3+U3+V3</f>
        <v>10.56</v>
      </c>
      <c r="AC3" s="66">
        <f aca="true" t="shared" si="7" ref="AC3:AC22">W3/2</f>
        <v>0.5</v>
      </c>
      <c r="AD3" s="78">
        <f aca="true" t="shared" si="8" ref="AD3:AD22">(X3*3)+(Y3*5)+(Z3*5)+(AA3*20)</f>
        <v>0</v>
      </c>
      <c r="AE3" s="88">
        <f aca="true" t="shared" si="9" ref="AE3:AE22">AB3+AC3+AD3</f>
        <v>11.06</v>
      </c>
      <c r="AF3" s="85">
        <v>31.31</v>
      </c>
      <c r="AG3" s="67"/>
      <c r="AH3" s="67"/>
      <c r="AI3" s="67"/>
      <c r="AJ3" s="68">
        <v>2</v>
      </c>
      <c r="AK3" s="68">
        <v>0</v>
      </c>
      <c r="AL3" s="68">
        <v>0</v>
      </c>
      <c r="AM3" s="68">
        <v>1</v>
      </c>
      <c r="AN3" s="86">
        <v>0</v>
      </c>
      <c r="AO3" s="87">
        <f aca="true" t="shared" si="10" ref="AO3:AO22">AF3+AG3+AH3+AI3</f>
        <v>31.31</v>
      </c>
      <c r="AP3" s="66">
        <f aca="true" t="shared" si="11" ref="AP3:AP22">AJ3/2</f>
        <v>1</v>
      </c>
      <c r="AQ3" s="78">
        <f aca="true" t="shared" si="12" ref="AQ3:AQ22">(AK3*3)+(AL3*5)+(AM3*5)+(AN3*20)</f>
        <v>5</v>
      </c>
      <c r="AR3" s="88">
        <f aca="true" t="shared" si="13" ref="AR3:AR22">AO3+AP3+AQ3</f>
        <v>37.31</v>
      </c>
      <c r="AS3" s="85">
        <v>13.52</v>
      </c>
      <c r="AT3" s="67"/>
      <c r="AU3" s="67"/>
      <c r="AV3" s="68">
        <v>0</v>
      </c>
      <c r="AW3" s="68">
        <v>0</v>
      </c>
      <c r="AX3" s="68">
        <v>0</v>
      </c>
      <c r="AY3" s="68">
        <v>0</v>
      </c>
      <c r="AZ3" s="86">
        <v>0</v>
      </c>
      <c r="BA3" s="87">
        <f aca="true" t="shared" si="14" ref="BA3:BA22">AS3+AT3+AU3</f>
        <v>13.52</v>
      </c>
      <c r="BB3" s="66">
        <f aca="true" t="shared" si="15" ref="BB3:BB22">AV3/2</f>
        <v>0</v>
      </c>
      <c r="BC3" s="78">
        <f aca="true" t="shared" si="16" ref="BC3:BC22">(AW3*3)+(AX3*5)+(AY3*5)+(AZ3*20)</f>
        <v>0</v>
      </c>
      <c r="BD3" s="88">
        <f aca="true" t="shared" si="17" ref="BD3:BD22">BA3+BB3+BC3</f>
        <v>13.52</v>
      </c>
      <c r="BE3" s="85">
        <v>34.84</v>
      </c>
      <c r="BF3" s="67"/>
      <c r="BG3" s="67"/>
      <c r="BH3" s="68">
        <v>7</v>
      </c>
      <c r="BI3" s="68">
        <v>0</v>
      </c>
      <c r="BJ3" s="68">
        <v>0</v>
      </c>
      <c r="BK3" s="68">
        <v>0</v>
      </c>
      <c r="BL3" s="86">
        <v>0</v>
      </c>
      <c r="BM3" s="87">
        <f aca="true" t="shared" si="18" ref="BM3:BM22">BE3+BF3+BG3</f>
        <v>34.84</v>
      </c>
      <c r="BN3" s="66">
        <f aca="true" t="shared" si="19" ref="BN3:BN22">BH3/2</f>
        <v>3.5</v>
      </c>
      <c r="BO3" s="78">
        <f aca="true" t="shared" si="20" ref="BO3:BO22">(BI3*3)+(BJ3*5)+(BK3*5)+(BL3*20)</f>
        <v>0</v>
      </c>
      <c r="BP3" s="88">
        <f aca="true" t="shared" si="21" ref="BP3:BP22">BM3+BN3+BO3</f>
        <v>38.34</v>
      </c>
      <c r="BQ3" s="1"/>
      <c r="BR3" s="1"/>
      <c r="BS3" s="1"/>
      <c r="BT3" s="2"/>
      <c r="BU3" s="2"/>
      <c r="BV3" s="2"/>
      <c r="BW3" s="2"/>
      <c r="BX3" s="2"/>
      <c r="BY3" s="7">
        <f>BQ3+BR3+BS3</f>
        <v>0</v>
      </c>
      <c r="BZ3" s="14">
        <f>BT3/2</f>
        <v>0</v>
      </c>
      <c r="CA3" s="6">
        <f>(BU3*3)+(BV3*5)+(BW3*5)+(BX3*20)</f>
        <v>0</v>
      </c>
      <c r="CB3" s="15">
        <f>BY3+BZ3+CA3</f>
        <v>0</v>
      </c>
      <c r="CC3" s="16"/>
      <c r="CD3" s="1"/>
      <c r="CE3" s="2"/>
      <c r="CF3" s="2"/>
      <c r="CG3" s="2"/>
      <c r="CH3" s="2"/>
      <c r="CI3" s="2"/>
      <c r="CJ3" s="7">
        <f>CC3+CD3</f>
        <v>0</v>
      </c>
      <c r="CK3" s="14">
        <f>CE3/2</f>
        <v>0</v>
      </c>
      <c r="CL3" s="6">
        <f>(CF3*3)+(CG3*5)+(CH3*5)+(CI3*20)</f>
        <v>0</v>
      </c>
      <c r="CM3" s="15">
        <f>CJ3+CK3+CL3</f>
        <v>0</v>
      </c>
      <c r="CN3" s="16"/>
      <c r="CO3" s="1"/>
      <c r="CP3" s="2"/>
      <c r="CQ3" s="2"/>
      <c r="CR3" s="2"/>
      <c r="CS3" s="2"/>
      <c r="CT3" s="2"/>
      <c r="CU3" s="7">
        <f>CN3+CO3</f>
        <v>0</v>
      </c>
      <c r="CV3" s="14">
        <f>CP3/2</f>
        <v>0</v>
      </c>
      <c r="CW3" s="6">
        <f>(CQ3*3)+(CR3*5)+(CS3*5)+(CT3*20)</f>
        <v>0</v>
      </c>
      <c r="CX3" s="15">
        <f>CU3+CV3+CW3</f>
        <v>0</v>
      </c>
      <c r="CY3" s="16"/>
      <c r="CZ3" s="1"/>
      <c r="DA3" s="2"/>
      <c r="DB3" s="2"/>
      <c r="DC3" s="2"/>
      <c r="DD3" s="2"/>
      <c r="DE3" s="2"/>
      <c r="DF3" s="7">
        <f>CY3+CZ3</f>
        <v>0</v>
      </c>
      <c r="DG3" s="14">
        <f>DA3/2</f>
        <v>0</v>
      </c>
      <c r="DH3" s="6">
        <f>(DB3*3)+(DC3*5)+(DD3*5)+(DE3*20)</f>
        <v>0</v>
      </c>
      <c r="DI3" s="15">
        <f>DF3+DG3+DH3</f>
        <v>0</v>
      </c>
      <c r="DJ3" s="16"/>
      <c r="DK3" s="1"/>
      <c r="DL3" s="2"/>
      <c r="DM3" s="2"/>
      <c r="DN3" s="2"/>
      <c r="DO3" s="2"/>
      <c r="DP3" s="2"/>
      <c r="DQ3" s="7">
        <f>DJ3+DK3</f>
        <v>0</v>
      </c>
      <c r="DR3" s="14">
        <f>DL3/2</f>
        <v>0</v>
      </c>
      <c r="DS3" s="6">
        <f>(DM3*3)+(DN3*5)+(DO3*5)+(DP3*20)</f>
        <v>0</v>
      </c>
      <c r="DT3" s="15">
        <f>DQ3+DR3+DS3</f>
        <v>0</v>
      </c>
      <c r="DU3" s="16"/>
      <c r="DV3" s="1"/>
      <c r="DW3" s="2"/>
      <c r="DX3" s="2"/>
      <c r="DY3" s="2"/>
      <c r="DZ3" s="2"/>
      <c r="EA3" s="2"/>
      <c r="EB3" s="7">
        <f>DU3+DV3</f>
        <v>0</v>
      </c>
      <c r="EC3" s="14">
        <f>DW3/2</f>
        <v>0</v>
      </c>
      <c r="ED3" s="6">
        <f>(DX3*3)+(DY3*5)+(DZ3*5)+(EA3*20)</f>
        <v>0</v>
      </c>
      <c r="EE3" s="15">
        <f>EB3+EC3+ED3</f>
        <v>0</v>
      </c>
      <c r="EF3" s="16"/>
      <c r="EG3" s="1"/>
      <c r="EH3" s="2"/>
      <c r="EI3" s="2"/>
      <c r="EJ3" s="2"/>
      <c r="EK3" s="2"/>
      <c r="EL3" s="2"/>
      <c r="EM3" s="7">
        <f>EF3+EG3</f>
        <v>0</v>
      </c>
      <c r="EN3" s="14">
        <f>EH3/2</f>
        <v>0</v>
      </c>
      <c r="EO3" s="6">
        <f>(EI3*3)+(EJ3*5)+(EK3*5)+(EL3*20)</f>
        <v>0</v>
      </c>
      <c r="EP3" s="15">
        <f>EM3+EN3+EO3</f>
        <v>0</v>
      </c>
      <c r="EQ3" s="16"/>
      <c r="ER3" s="1"/>
      <c r="ES3" s="2"/>
      <c r="ET3" s="2"/>
      <c r="EU3" s="2"/>
      <c r="EV3" s="2"/>
      <c r="EW3" s="2"/>
      <c r="EX3" s="7">
        <f>EQ3+ER3</f>
        <v>0</v>
      </c>
      <c r="EY3" s="14">
        <f>ES3/2</f>
        <v>0</v>
      </c>
      <c r="EZ3" s="6">
        <f>(ET3*3)+(EU3*5)+(EV3*5)+(EW3*20)</f>
        <v>0</v>
      </c>
      <c r="FA3" s="15">
        <f>EX3+EY3+EZ3</f>
        <v>0</v>
      </c>
      <c r="FB3" s="16"/>
      <c r="FC3" s="1"/>
      <c r="FD3" s="2"/>
      <c r="FE3" s="2"/>
      <c r="FF3" s="2"/>
      <c r="FG3" s="2"/>
      <c r="FH3" s="2"/>
      <c r="FI3" s="7">
        <f>FB3+FC3</f>
        <v>0</v>
      </c>
      <c r="FJ3" s="14">
        <f>FD3/2</f>
        <v>0</v>
      </c>
      <c r="FK3" s="6">
        <f>(FE3*3)+(FF3*5)+(FG3*5)+(FH3*20)</f>
        <v>0</v>
      </c>
      <c r="FL3" s="15">
        <f>FI3+FJ3+FK3</f>
        <v>0</v>
      </c>
      <c r="FM3" s="16"/>
      <c r="FN3" s="1"/>
      <c r="FO3" s="2"/>
      <c r="FP3" s="2"/>
      <c r="FQ3" s="2"/>
      <c r="FR3" s="2"/>
      <c r="FS3" s="2"/>
      <c r="FT3" s="7">
        <f>FM3+FN3</f>
        <v>0</v>
      </c>
      <c r="FU3" s="14">
        <f>FO3/2</f>
        <v>0</v>
      </c>
      <c r="FV3" s="6">
        <f>(FP3*3)+(FQ3*5)+(FR3*5)+(FS3*20)</f>
        <v>0</v>
      </c>
      <c r="FW3" s="15">
        <f>FT3+FU3+FV3</f>
        <v>0</v>
      </c>
      <c r="FX3" s="16"/>
      <c r="FY3" s="1"/>
      <c r="FZ3" s="2"/>
      <c r="GA3" s="2"/>
      <c r="GB3" s="2"/>
      <c r="GC3" s="2"/>
      <c r="GD3" s="2"/>
      <c r="GE3" s="7">
        <f>FX3+FY3</f>
        <v>0</v>
      </c>
      <c r="GF3" s="14">
        <f>FZ3/2</f>
        <v>0</v>
      </c>
      <c r="GG3" s="6">
        <f>(GA3*3)+(GB3*5)+(GC3*5)+(GD3*20)</f>
        <v>0</v>
      </c>
      <c r="GH3" s="15">
        <f>GE3+GF3+GG3</f>
        <v>0</v>
      </c>
      <c r="GI3" s="16"/>
      <c r="GJ3" s="1"/>
      <c r="GK3" s="2"/>
      <c r="GL3" s="2"/>
      <c r="GM3" s="2"/>
      <c r="GN3" s="2"/>
      <c r="GO3" s="2"/>
      <c r="GP3" s="7">
        <f>GI3+GJ3</f>
        <v>0</v>
      </c>
      <c r="GQ3" s="14">
        <f>GK3/2</f>
        <v>0</v>
      </c>
      <c r="GR3" s="6">
        <f>(GL3*3)+(GM3*5)+(GN3*5)+(GO3*20)</f>
        <v>0</v>
      </c>
      <c r="GS3" s="15">
        <f>GP3+GQ3+GR3</f>
        <v>0</v>
      </c>
      <c r="GT3" s="16"/>
      <c r="GU3" s="1"/>
      <c r="GV3" s="2"/>
      <c r="GW3" s="2"/>
      <c r="GX3" s="2"/>
      <c r="GY3" s="2"/>
      <c r="GZ3" s="2"/>
      <c r="HA3" s="7">
        <f>GT3+GU3</f>
        <v>0</v>
      </c>
      <c r="HB3" s="14">
        <f>GV3/2</f>
        <v>0</v>
      </c>
      <c r="HC3" s="6">
        <f>(GW3*3)+(GX3*5)+(GY3*5)+(GZ3*20)</f>
        <v>0</v>
      </c>
      <c r="HD3" s="15">
        <f>HA3+HB3+HC3</f>
        <v>0</v>
      </c>
      <c r="HE3" s="16"/>
      <c r="HF3" s="1"/>
      <c r="HG3" s="2"/>
      <c r="HH3" s="2"/>
      <c r="HI3" s="2"/>
      <c r="HJ3" s="2"/>
      <c r="HK3" s="2"/>
      <c r="HL3" s="7">
        <f>HE3+HF3</f>
        <v>0</v>
      </c>
      <c r="HM3" s="14">
        <f>HG3/2</f>
        <v>0</v>
      </c>
      <c r="HN3" s="6">
        <f>(HH3*3)+(HI3*5)+(HJ3*5)+(HK3*20)</f>
        <v>0</v>
      </c>
      <c r="HO3" s="15">
        <f>HL3+HM3+HN3</f>
        <v>0</v>
      </c>
      <c r="HP3" s="16"/>
      <c r="HQ3" s="1"/>
      <c r="HR3" s="2"/>
      <c r="HS3" s="2"/>
      <c r="HT3" s="2"/>
      <c r="HU3" s="2"/>
      <c r="HV3" s="2"/>
      <c r="HW3" s="7">
        <f>HP3+HQ3</f>
        <v>0</v>
      </c>
      <c r="HX3" s="14">
        <f>HR3/2</f>
        <v>0</v>
      </c>
      <c r="HY3" s="6">
        <f>(HS3*3)+(HT3*5)+(HU3*5)+(HV3*20)</f>
        <v>0</v>
      </c>
      <c r="HZ3" s="15">
        <f>HW3+HX3+HY3</f>
        <v>0</v>
      </c>
      <c r="IA3" s="16"/>
      <c r="IB3" s="1"/>
      <c r="IC3" s="2"/>
      <c r="ID3" s="2"/>
      <c r="IE3" s="2"/>
      <c r="IF3" s="2"/>
      <c r="IG3" s="2"/>
      <c r="IH3" s="7">
        <f>IA3+IB3</f>
        <v>0</v>
      </c>
      <c r="II3" s="14">
        <f>IC3/2</f>
        <v>0</v>
      </c>
      <c r="IJ3" s="6">
        <f>(ID3*3)+(IE3*5)+(IF3*5)+(IG3*20)</f>
        <v>0</v>
      </c>
      <c r="IK3" s="79">
        <f>IH3+II3+IJ3</f>
        <v>0</v>
      </c>
      <c r="IL3" s="80"/>
    </row>
    <row r="4" spans="1:246" ht="12.75">
      <c r="A4" s="38">
        <v>2</v>
      </c>
      <c r="B4" s="36" t="s">
        <v>129</v>
      </c>
      <c r="C4" s="39"/>
      <c r="D4" s="37"/>
      <c r="E4" s="37" t="s">
        <v>21</v>
      </c>
      <c r="F4" s="41" t="s">
        <v>26</v>
      </c>
      <c r="G4" s="35">
        <f t="shared" si="0"/>
      </c>
      <c r="H4" s="28">
        <f>IF(AND($H$2="Y",J4&gt;0,OR(AND(G4=1,G43=10),AND(G4=2,G52=20),AND(G4=3,G61=30),AND(G4=4,G70=40),AND(G4=5,G79=50),AND(G4=6,G88=60),AND(G4=7,G97=70),AND(G4=8,G106=80),AND(G4=9,G115=90),AND(G4=10,G124=100))),VLOOKUP(J4-1,SortLookup!$A$13:$B$16,2,FALSE),"")</f>
      </c>
      <c r="I4" s="29">
        <f>IF(ISNA(VLOOKUP(E4,SortLookup!$A$1:$B$5,2,FALSE))," ",VLOOKUP(E4,SortLookup!$A$1:$B$5,2,FALSE))</f>
        <v>2</v>
      </c>
      <c r="J4" s="43">
        <f>IF(ISNA(VLOOKUP(F4,SortLookup!$A$7:$B$11,2,FALSE))," ",VLOOKUP(F4,SortLookup!$A$7:$B$11,2,FALSE))</f>
        <v>3</v>
      </c>
      <c r="K4" s="30">
        <f t="shared" si="1"/>
        <v>105.9</v>
      </c>
      <c r="L4" s="45">
        <f t="shared" si="2"/>
        <v>89.4</v>
      </c>
      <c r="M4" s="31">
        <f t="shared" si="3"/>
        <v>3</v>
      </c>
      <c r="N4" s="32">
        <f t="shared" si="4"/>
        <v>13.5</v>
      </c>
      <c r="O4" s="33">
        <f t="shared" si="5"/>
        <v>27</v>
      </c>
      <c r="P4" s="52">
        <v>11.41</v>
      </c>
      <c r="Q4" s="48"/>
      <c r="R4" s="48"/>
      <c r="S4" s="48"/>
      <c r="T4" s="48"/>
      <c r="U4" s="48"/>
      <c r="V4" s="48"/>
      <c r="W4" s="49">
        <v>3</v>
      </c>
      <c r="X4" s="49">
        <v>1</v>
      </c>
      <c r="Y4" s="49">
        <v>0</v>
      </c>
      <c r="Z4" s="49">
        <v>0</v>
      </c>
      <c r="AA4" s="50">
        <v>0</v>
      </c>
      <c r="AB4" s="45">
        <f t="shared" si="6"/>
        <v>11.41</v>
      </c>
      <c r="AC4" s="44">
        <f t="shared" si="7"/>
        <v>1.5</v>
      </c>
      <c r="AD4" s="54">
        <f t="shared" si="8"/>
        <v>3</v>
      </c>
      <c r="AE4" s="34">
        <f t="shared" si="9"/>
        <v>15.91</v>
      </c>
      <c r="AF4" s="52">
        <v>24.41</v>
      </c>
      <c r="AG4" s="48"/>
      <c r="AH4" s="48"/>
      <c r="AI4" s="48"/>
      <c r="AJ4" s="49">
        <v>7</v>
      </c>
      <c r="AK4" s="49">
        <v>0</v>
      </c>
      <c r="AL4" s="49">
        <v>0</v>
      </c>
      <c r="AM4" s="49">
        <v>0</v>
      </c>
      <c r="AN4" s="50">
        <v>0</v>
      </c>
      <c r="AO4" s="45">
        <f t="shared" si="10"/>
        <v>24.41</v>
      </c>
      <c r="AP4" s="44">
        <f t="shared" si="11"/>
        <v>3.5</v>
      </c>
      <c r="AQ4" s="54">
        <f t="shared" si="12"/>
        <v>0</v>
      </c>
      <c r="AR4" s="34">
        <f t="shared" si="13"/>
        <v>27.91</v>
      </c>
      <c r="AS4" s="52">
        <v>17.66</v>
      </c>
      <c r="AT4" s="48"/>
      <c r="AU4" s="48"/>
      <c r="AV4" s="49">
        <v>8</v>
      </c>
      <c r="AW4" s="49">
        <v>0</v>
      </c>
      <c r="AX4" s="49">
        <v>0</v>
      </c>
      <c r="AY4" s="49">
        <v>0</v>
      </c>
      <c r="AZ4" s="50">
        <v>0</v>
      </c>
      <c r="BA4" s="45">
        <f t="shared" si="14"/>
        <v>17.66</v>
      </c>
      <c r="BB4" s="44">
        <f t="shared" si="15"/>
        <v>4</v>
      </c>
      <c r="BC4" s="54">
        <f t="shared" si="16"/>
        <v>0</v>
      </c>
      <c r="BD4" s="34">
        <f t="shared" si="17"/>
        <v>21.66</v>
      </c>
      <c r="BE4" s="52">
        <v>35.92</v>
      </c>
      <c r="BF4" s="48"/>
      <c r="BG4" s="48"/>
      <c r="BH4" s="49">
        <v>9</v>
      </c>
      <c r="BI4" s="49">
        <v>0</v>
      </c>
      <c r="BJ4" s="49">
        <v>0</v>
      </c>
      <c r="BK4" s="49">
        <v>0</v>
      </c>
      <c r="BL4" s="50">
        <v>0</v>
      </c>
      <c r="BM4" s="45">
        <f t="shared" si="18"/>
        <v>35.92</v>
      </c>
      <c r="BN4" s="44">
        <f t="shared" si="19"/>
        <v>4.5</v>
      </c>
      <c r="BO4" s="54">
        <f t="shared" si="20"/>
        <v>0</v>
      </c>
      <c r="BP4" s="34">
        <f t="shared" si="21"/>
        <v>40.42</v>
      </c>
      <c r="BQ4" s="1"/>
      <c r="BR4" s="1"/>
      <c r="BS4" s="1"/>
      <c r="BT4" s="2"/>
      <c r="BU4" s="2"/>
      <c r="BV4" s="2"/>
      <c r="BW4" s="2"/>
      <c r="BX4" s="2"/>
      <c r="BY4" s="7">
        <f>BQ4+BR4+BS4</f>
        <v>0</v>
      </c>
      <c r="BZ4" s="14">
        <f>BT4/2</f>
        <v>0</v>
      </c>
      <c r="CA4" s="6">
        <f>(BU4*3)+(BV4*5)+(BW4*5)+(BX4*20)</f>
        <v>0</v>
      </c>
      <c r="CB4" s="15">
        <f>BY4+BZ4+CA4</f>
        <v>0</v>
      </c>
      <c r="CC4" s="16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79">
        <f>IH4+II4+IJ4</f>
        <v>0</v>
      </c>
      <c r="IL4" s="80"/>
    </row>
    <row r="5" spans="1:246" ht="12.75">
      <c r="A5" s="38">
        <v>3</v>
      </c>
      <c r="B5" s="36" t="s">
        <v>112</v>
      </c>
      <c r="C5" s="36"/>
      <c r="D5" s="37"/>
      <c r="E5" s="37" t="s">
        <v>21</v>
      </c>
      <c r="F5" s="37" t="s">
        <v>26</v>
      </c>
      <c r="G5" s="35">
        <f t="shared" si="0"/>
      </c>
      <c r="H5" s="28">
        <f>IF(AND($H$2="Y",J5&gt;0,OR(AND(G5=1,G27=10),AND(G5=2,G38=20),AND(G5=3,G45=30),AND(G5=4,G54=40),AND(G5=5,G63=50),AND(G5=6,G72=60),AND(G5=7,G81=70),AND(G5=8,G90=80),AND(G5=9,G99=90),AND(G5=10,G108=100))),VLOOKUP(J5-1,SortLookup!$A$13:$B$16,2,FALSE),"")</f>
      </c>
      <c r="I5" s="29">
        <f>IF(ISNA(VLOOKUP(E5,SortLookup!$A$1:$B$5,2,FALSE))," ",VLOOKUP(E5,SortLookup!$A$1:$B$5,2,FALSE))</f>
        <v>2</v>
      </c>
      <c r="J5" s="43">
        <f>IF(ISNA(VLOOKUP(F5,SortLookup!$A$7:$B$11,2,FALSE))," ",VLOOKUP(F5,SortLookup!$A$7:$B$11,2,FALSE))</f>
        <v>3</v>
      </c>
      <c r="K5" s="30">
        <f t="shared" si="1"/>
        <v>109.78</v>
      </c>
      <c r="L5" s="45">
        <f t="shared" si="2"/>
        <v>107.78</v>
      </c>
      <c r="M5" s="31">
        <f t="shared" si="3"/>
        <v>0</v>
      </c>
      <c r="N5" s="32">
        <f t="shared" si="4"/>
        <v>2</v>
      </c>
      <c r="O5" s="33">
        <f t="shared" si="5"/>
        <v>4</v>
      </c>
      <c r="P5" s="52">
        <v>11.07</v>
      </c>
      <c r="Q5" s="48"/>
      <c r="R5" s="48"/>
      <c r="S5" s="48"/>
      <c r="T5" s="48"/>
      <c r="U5" s="48"/>
      <c r="V5" s="48"/>
      <c r="W5" s="49">
        <v>1</v>
      </c>
      <c r="X5" s="49">
        <v>0</v>
      </c>
      <c r="Y5" s="49">
        <v>0</v>
      </c>
      <c r="Z5" s="49">
        <v>0</v>
      </c>
      <c r="AA5" s="50">
        <v>0</v>
      </c>
      <c r="AB5" s="45">
        <f t="shared" si="6"/>
        <v>11.07</v>
      </c>
      <c r="AC5" s="44">
        <f t="shared" si="7"/>
        <v>0.5</v>
      </c>
      <c r="AD5" s="54">
        <f t="shared" si="8"/>
        <v>0</v>
      </c>
      <c r="AE5" s="34">
        <f t="shared" si="9"/>
        <v>11.57</v>
      </c>
      <c r="AF5" s="52">
        <v>37.47</v>
      </c>
      <c r="AG5" s="48"/>
      <c r="AH5" s="48"/>
      <c r="AI5" s="48"/>
      <c r="AJ5" s="49">
        <v>2</v>
      </c>
      <c r="AK5" s="49">
        <v>0</v>
      </c>
      <c r="AL5" s="49">
        <v>0</v>
      </c>
      <c r="AM5" s="49">
        <v>0</v>
      </c>
      <c r="AN5" s="50">
        <v>0</v>
      </c>
      <c r="AO5" s="45">
        <f t="shared" si="10"/>
        <v>37.47</v>
      </c>
      <c r="AP5" s="44">
        <f t="shared" si="11"/>
        <v>1</v>
      </c>
      <c r="AQ5" s="54">
        <f t="shared" si="12"/>
        <v>0</v>
      </c>
      <c r="AR5" s="34">
        <f t="shared" si="13"/>
        <v>38.47</v>
      </c>
      <c r="AS5" s="52">
        <v>16.98</v>
      </c>
      <c r="AT5" s="48"/>
      <c r="AU5" s="48"/>
      <c r="AV5" s="49">
        <v>0</v>
      </c>
      <c r="AW5" s="49">
        <v>0</v>
      </c>
      <c r="AX5" s="49">
        <v>0</v>
      </c>
      <c r="AY5" s="49">
        <v>0</v>
      </c>
      <c r="AZ5" s="50">
        <v>0</v>
      </c>
      <c r="BA5" s="45">
        <f t="shared" si="14"/>
        <v>16.98</v>
      </c>
      <c r="BB5" s="44">
        <f t="shared" si="15"/>
        <v>0</v>
      </c>
      <c r="BC5" s="54">
        <f t="shared" si="16"/>
        <v>0</v>
      </c>
      <c r="BD5" s="34">
        <f t="shared" si="17"/>
        <v>16.98</v>
      </c>
      <c r="BE5" s="52">
        <v>42.26</v>
      </c>
      <c r="BF5" s="48"/>
      <c r="BG5" s="48"/>
      <c r="BH5" s="49">
        <v>1</v>
      </c>
      <c r="BI5" s="49">
        <v>0</v>
      </c>
      <c r="BJ5" s="49">
        <v>0</v>
      </c>
      <c r="BK5" s="49">
        <v>0</v>
      </c>
      <c r="BL5" s="50">
        <v>0</v>
      </c>
      <c r="BM5" s="45">
        <f t="shared" si="18"/>
        <v>42.26</v>
      </c>
      <c r="BN5" s="44">
        <f t="shared" si="19"/>
        <v>0.5</v>
      </c>
      <c r="BO5" s="54">
        <f t="shared" si="20"/>
        <v>0</v>
      </c>
      <c r="BP5" s="34">
        <f t="shared" si="21"/>
        <v>42.76</v>
      </c>
      <c r="BQ5" s="1"/>
      <c r="BR5" s="1"/>
      <c r="BS5" s="1"/>
      <c r="BT5" s="2"/>
      <c r="BU5" s="2"/>
      <c r="BV5" s="2"/>
      <c r="BW5" s="2"/>
      <c r="BX5" s="2"/>
      <c r="BY5" s="7">
        <f>BQ5+BR5+BS5</f>
        <v>0</v>
      </c>
      <c r="BZ5" s="14">
        <f>BT5/2</f>
        <v>0</v>
      </c>
      <c r="CA5" s="6">
        <f>(BU5*3)+(BV5*5)+(BW5*5)+(BX5*20)</f>
        <v>0</v>
      </c>
      <c r="CB5" s="15">
        <f>BY5+BZ5+CA5</f>
        <v>0</v>
      </c>
      <c r="CC5" s="16"/>
      <c r="CD5" s="1"/>
      <c r="CE5" s="2"/>
      <c r="CF5" s="2"/>
      <c r="CG5" s="2"/>
      <c r="CH5" s="2"/>
      <c r="CI5" s="2"/>
      <c r="CJ5" s="7">
        <f>CC5+CD5</f>
        <v>0</v>
      </c>
      <c r="CK5" s="14">
        <f>CE5/2</f>
        <v>0</v>
      </c>
      <c r="CL5" s="6">
        <f>(CF5*3)+(CG5*5)+(CH5*5)+(CI5*20)</f>
        <v>0</v>
      </c>
      <c r="CM5" s="15">
        <f>CJ5+CK5+CL5</f>
        <v>0</v>
      </c>
      <c r="CN5" s="16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79">
        <f>IH5+II5+IJ5</f>
        <v>0</v>
      </c>
      <c r="IL5" s="80"/>
    </row>
    <row r="6" spans="1:246" ht="12.75">
      <c r="A6" s="38">
        <v>4</v>
      </c>
      <c r="B6" s="36" t="s">
        <v>94</v>
      </c>
      <c r="C6" s="36"/>
      <c r="D6" s="37"/>
      <c r="E6" s="37" t="s">
        <v>21</v>
      </c>
      <c r="F6" s="37" t="s">
        <v>93</v>
      </c>
      <c r="G6" s="35">
        <f t="shared" si="0"/>
      </c>
      <c r="H6" s="28" t="e">
        <f>IF(AND($H$2="Y",J6&gt;0,OR(AND(G6=1,G27=10),AND(G6=2,G37=20),AND(G6=3,G46=30),AND(G6=4,#REF!=40),AND(G6=5,G77=50),AND(G6=6,G86=60),AND(G6=7,G95=70),AND(G6=8,G104=80),AND(G6=9,G113=90),AND(G6=10,G122=100))),VLOOKUP(J6-1,SortLookup!$A$13:$B$16,2,FALSE),"")</f>
        <v>#REF!</v>
      </c>
      <c r="I6" s="29">
        <f>IF(ISNA(VLOOKUP(E6,SortLookup!$A$1:$B$5,2,FALSE))," ",VLOOKUP(E6,SortLookup!$A$1:$B$5,2,FALSE))</f>
        <v>2</v>
      </c>
      <c r="J6" s="43" t="str">
        <f>IF(ISNA(VLOOKUP(F6,SortLookup!$A$7:$B$11,2,FALSE))," ",VLOOKUP(F6,SortLookup!$A$7:$B$11,2,FALSE))</f>
        <v> </v>
      </c>
      <c r="K6" s="30">
        <f t="shared" si="1"/>
        <v>110.84</v>
      </c>
      <c r="L6" s="45">
        <f t="shared" si="2"/>
        <v>107.34</v>
      </c>
      <c r="M6" s="31">
        <f t="shared" si="3"/>
        <v>0</v>
      </c>
      <c r="N6" s="32">
        <f t="shared" si="4"/>
        <v>3.5</v>
      </c>
      <c r="O6" s="33">
        <f t="shared" si="5"/>
        <v>7</v>
      </c>
      <c r="P6" s="52">
        <v>13.88</v>
      </c>
      <c r="Q6" s="48"/>
      <c r="R6" s="48"/>
      <c r="S6" s="48"/>
      <c r="T6" s="48"/>
      <c r="U6" s="48"/>
      <c r="V6" s="48"/>
      <c r="W6" s="49">
        <v>0</v>
      </c>
      <c r="X6" s="49">
        <v>0</v>
      </c>
      <c r="Y6" s="49">
        <v>0</v>
      </c>
      <c r="Z6" s="49">
        <v>0</v>
      </c>
      <c r="AA6" s="50">
        <v>0</v>
      </c>
      <c r="AB6" s="45">
        <f t="shared" si="6"/>
        <v>13.88</v>
      </c>
      <c r="AC6" s="44">
        <f t="shared" si="7"/>
        <v>0</v>
      </c>
      <c r="AD6" s="54">
        <f t="shared" si="8"/>
        <v>0</v>
      </c>
      <c r="AE6" s="34">
        <f t="shared" si="9"/>
        <v>13.88</v>
      </c>
      <c r="AF6" s="52">
        <v>36.7</v>
      </c>
      <c r="AG6" s="48"/>
      <c r="AH6" s="48"/>
      <c r="AI6" s="48"/>
      <c r="AJ6" s="49">
        <v>2</v>
      </c>
      <c r="AK6" s="49">
        <v>0</v>
      </c>
      <c r="AL6" s="49">
        <v>0</v>
      </c>
      <c r="AM6" s="49">
        <v>0</v>
      </c>
      <c r="AN6" s="50">
        <v>0</v>
      </c>
      <c r="AO6" s="45">
        <f t="shared" si="10"/>
        <v>36.7</v>
      </c>
      <c r="AP6" s="44">
        <f t="shared" si="11"/>
        <v>1</v>
      </c>
      <c r="AQ6" s="54">
        <f t="shared" si="12"/>
        <v>0</v>
      </c>
      <c r="AR6" s="34">
        <f t="shared" si="13"/>
        <v>37.7</v>
      </c>
      <c r="AS6" s="52">
        <v>19.22</v>
      </c>
      <c r="AT6" s="48"/>
      <c r="AU6" s="48"/>
      <c r="AV6" s="49">
        <v>0</v>
      </c>
      <c r="AW6" s="49">
        <v>0</v>
      </c>
      <c r="AX6" s="49">
        <v>0</v>
      </c>
      <c r="AY6" s="49">
        <v>0</v>
      </c>
      <c r="AZ6" s="50">
        <v>0</v>
      </c>
      <c r="BA6" s="45">
        <f t="shared" si="14"/>
        <v>19.22</v>
      </c>
      <c r="BB6" s="44">
        <f t="shared" si="15"/>
        <v>0</v>
      </c>
      <c r="BC6" s="54">
        <f t="shared" si="16"/>
        <v>0</v>
      </c>
      <c r="BD6" s="34">
        <f t="shared" si="17"/>
        <v>19.22</v>
      </c>
      <c r="BE6" s="52">
        <v>37.54</v>
      </c>
      <c r="BF6" s="48"/>
      <c r="BG6" s="48"/>
      <c r="BH6" s="49">
        <v>5</v>
      </c>
      <c r="BI6" s="49">
        <v>0</v>
      </c>
      <c r="BJ6" s="49">
        <v>0</v>
      </c>
      <c r="BK6" s="49">
        <v>0</v>
      </c>
      <c r="BL6" s="50">
        <v>0</v>
      </c>
      <c r="BM6" s="45">
        <f t="shared" si="18"/>
        <v>37.54</v>
      </c>
      <c r="BN6" s="44">
        <f t="shared" si="19"/>
        <v>2.5</v>
      </c>
      <c r="BO6" s="54">
        <f t="shared" si="20"/>
        <v>0</v>
      </c>
      <c r="BP6" s="34">
        <f t="shared" si="21"/>
        <v>40.04</v>
      </c>
      <c r="BQ6" s="1"/>
      <c r="BR6" s="1"/>
      <c r="BS6" s="1"/>
      <c r="BT6" s="2"/>
      <c r="BU6" s="2"/>
      <c r="BV6" s="2"/>
      <c r="BW6" s="2"/>
      <c r="BX6" s="2"/>
      <c r="BY6" s="7">
        <f>BQ6+BR6+BS6</f>
        <v>0</v>
      </c>
      <c r="BZ6" s="14">
        <f>BT6/2</f>
        <v>0</v>
      </c>
      <c r="CA6" s="6">
        <f>(BU6*3)+(BV6*5)+(BW6*5)+(BX6*20)</f>
        <v>0</v>
      </c>
      <c r="CB6" s="15">
        <f>BY6+BZ6+CA6</f>
        <v>0</v>
      </c>
      <c r="CC6" s="16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79">
        <f>IH6+II6+IJ6</f>
        <v>0</v>
      </c>
      <c r="IL6" s="80"/>
    </row>
    <row r="7" spans="1:246" ht="12.75">
      <c r="A7" s="38">
        <v>5</v>
      </c>
      <c r="B7" s="36" t="s">
        <v>121</v>
      </c>
      <c r="C7" s="36"/>
      <c r="D7" s="37"/>
      <c r="E7" s="37" t="s">
        <v>21</v>
      </c>
      <c r="F7" s="37" t="s">
        <v>26</v>
      </c>
      <c r="G7" s="35">
        <f t="shared" si="0"/>
      </c>
      <c r="H7" s="28">
        <f>IF(AND($H$2="Y",J7&gt;0,OR(AND(G7=1,G47=10),AND(G7=2,G56=20),AND(G7=3,G65=30),AND(G7=4,G74=40),AND(G7=5,G83=50),AND(G7=6,G92=60),AND(G7=7,G101=70),AND(G7=8,G110=80),AND(G7=9,G119=90),AND(G7=10,G128=100))),VLOOKUP(J7-1,SortLookup!$A$13:$B$16,2,FALSE),"")</f>
      </c>
      <c r="I7" s="29">
        <f>IF(ISNA(VLOOKUP(E7,SortLookup!$A$1:$B$5,2,FALSE))," ",VLOOKUP(E7,SortLookup!$A$1:$B$5,2,FALSE))</f>
        <v>2</v>
      </c>
      <c r="J7" s="43">
        <f>IF(ISNA(VLOOKUP(F7,SortLookup!$A$7:$B$11,2,FALSE))," ",VLOOKUP(F7,SortLookup!$A$7:$B$11,2,FALSE))</f>
        <v>3</v>
      </c>
      <c r="K7" s="30">
        <f t="shared" si="1"/>
        <v>113.52</v>
      </c>
      <c r="L7" s="45">
        <f t="shared" si="2"/>
        <v>105.52</v>
      </c>
      <c r="M7" s="31">
        <f t="shared" si="3"/>
        <v>3</v>
      </c>
      <c r="N7" s="32">
        <f t="shared" si="4"/>
        <v>5</v>
      </c>
      <c r="O7" s="33">
        <f t="shared" si="5"/>
        <v>10</v>
      </c>
      <c r="P7" s="52">
        <v>11.2</v>
      </c>
      <c r="Q7" s="48"/>
      <c r="R7" s="48"/>
      <c r="S7" s="48"/>
      <c r="T7" s="48"/>
      <c r="U7" s="48"/>
      <c r="V7" s="48"/>
      <c r="W7" s="49">
        <v>0</v>
      </c>
      <c r="X7" s="49">
        <v>1</v>
      </c>
      <c r="Y7" s="49">
        <v>0</v>
      </c>
      <c r="Z7" s="49">
        <v>0</v>
      </c>
      <c r="AA7" s="50">
        <v>0</v>
      </c>
      <c r="AB7" s="45">
        <f t="shared" si="6"/>
        <v>11.2</v>
      </c>
      <c r="AC7" s="44">
        <f t="shared" si="7"/>
        <v>0</v>
      </c>
      <c r="AD7" s="54">
        <f t="shared" si="8"/>
        <v>3</v>
      </c>
      <c r="AE7" s="34">
        <f t="shared" si="9"/>
        <v>14.2</v>
      </c>
      <c r="AF7" s="52">
        <v>32.44</v>
      </c>
      <c r="AG7" s="48"/>
      <c r="AH7" s="48"/>
      <c r="AI7" s="48"/>
      <c r="AJ7" s="49">
        <v>2</v>
      </c>
      <c r="AK7" s="49">
        <v>0</v>
      </c>
      <c r="AL7" s="49">
        <v>0</v>
      </c>
      <c r="AM7" s="49">
        <v>0</v>
      </c>
      <c r="AN7" s="50">
        <v>0</v>
      </c>
      <c r="AO7" s="45">
        <f t="shared" si="10"/>
        <v>32.44</v>
      </c>
      <c r="AP7" s="44">
        <f t="shared" si="11"/>
        <v>1</v>
      </c>
      <c r="AQ7" s="54">
        <f t="shared" si="12"/>
        <v>0</v>
      </c>
      <c r="AR7" s="34">
        <f t="shared" si="13"/>
        <v>33.44</v>
      </c>
      <c r="AS7" s="52">
        <v>20.88</v>
      </c>
      <c r="AT7" s="48"/>
      <c r="AU7" s="48"/>
      <c r="AV7" s="49">
        <v>0</v>
      </c>
      <c r="AW7" s="49">
        <v>0</v>
      </c>
      <c r="AX7" s="49">
        <v>0</v>
      </c>
      <c r="AY7" s="49">
        <v>0</v>
      </c>
      <c r="AZ7" s="50">
        <v>0</v>
      </c>
      <c r="BA7" s="45">
        <f t="shared" si="14"/>
        <v>20.88</v>
      </c>
      <c r="BB7" s="44">
        <f t="shared" si="15"/>
        <v>0</v>
      </c>
      <c r="BC7" s="54">
        <f t="shared" si="16"/>
        <v>0</v>
      </c>
      <c r="BD7" s="34">
        <f t="shared" si="17"/>
        <v>20.88</v>
      </c>
      <c r="BE7" s="52">
        <v>41</v>
      </c>
      <c r="BF7" s="48"/>
      <c r="BG7" s="48"/>
      <c r="BH7" s="49">
        <v>8</v>
      </c>
      <c r="BI7" s="49">
        <v>0</v>
      </c>
      <c r="BJ7" s="49">
        <v>0</v>
      </c>
      <c r="BK7" s="49">
        <v>0</v>
      </c>
      <c r="BL7" s="50">
        <v>0</v>
      </c>
      <c r="BM7" s="45">
        <f t="shared" si="18"/>
        <v>41</v>
      </c>
      <c r="BN7" s="44">
        <f t="shared" si="19"/>
        <v>4</v>
      </c>
      <c r="BO7" s="54">
        <f t="shared" si="20"/>
        <v>0</v>
      </c>
      <c r="BP7" s="34">
        <f t="shared" si="21"/>
        <v>45</v>
      </c>
      <c r="BQ7" s="1"/>
      <c r="BR7" s="1"/>
      <c r="BS7" s="1"/>
      <c r="BT7" s="2"/>
      <c r="BU7" s="2"/>
      <c r="BV7" s="2"/>
      <c r="BW7" s="2"/>
      <c r="BX7" s="2"/>
      <c r="BY7" s="7"/>
      <c r="BZ7" s="14"/>
      <c r="CA7" s="6"/>
      <c r="CB7" s="15"/>
      <c r="CC7" s="16"/>
      <c r="CD7" s="1"/>
      <c r="CE7" s="2"/>
      <c r="CF7" s="2"/>
      <c r="CG7" s="2"/>
      <c r="CH7" s="2"/>
      <c r="CI7" s="2"/>
      <c r="CJ7" s="7"/>
      <c r="CK7" s="14"/>
      <c r="CL7" s="6"/>
      <c r="CM7" s="15"/>
      <c r="CN7" s="16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79"/>
      <c r="IL7" s="80"/>
    </row>
    <row r="8" spans="1:246" ht="12.75">
      <c r="A8" s="38">
        <v>6</v>
      </c>
      <c r="B8" s="36" t="s">
        <v>98</v>
      </c>
      <c r="C8" s="36"/>
      <c r="D8" s="37"/>
      <c r="E8" s="37" t="s">
        <v>21</v>
      </c>
      <c r="F8" s="37" t="s">
        <v>93</v>
      </c>
      <c r="G8" s="35">
        <f t="shared" si="0"/>
      </c>
      <c r="H8" s="28" t="e">
        <f>IF(AND($H$2="Y",J8&gt;0,OR(AND(G8=1,#REF!=10),AND(G8=2,#REF!=20),AND(G8=3,G47=30),AND(G8=4,G54=40),AND(G8=5,G78=50),AND(G8=6,G87=60),AND(G8=7,G96=70),AND(G8=8,G105=80),AND(G8=9,G114=90),AND(G8=10,G123=100))),VLOOKUP(J8-1,SortLookup!$A$13:$B$16,2,FALSE),"")</f>
        <v>#REF!</v>
      </c>
      <c r="I8" s="29">
        <f>IF(ISNA(VLOOKUP(E8,SortLookup!$A$1:$B$5,2,FALSE))," ",VLOOKUP(E8,SortLookup!$A$1:$B$5,2,FALSE))</f>
        <v>2</v>
      </c>
      <c r="J8" s="43" t="str">
        <f>IF(ISNA(VLOOKUP(F8,SortLookup!$A$7:$B$11,2,FALSE))," ",VLOOKUP(F8,SortLookup!$A$7:$B$11,2,FALSE))</f>
        <v> </v>
      </c>
      <c r="K8" s="30">
        <f t="shared" si="1"/>
        <v>115.46</v>
      </c>
      <c r="L8" s="45">
        <f t="shared" si="2"/>
        <v>107.46</v>
      </c>
      <c r="M8" s="31">
        <f t="shared" si="3"/>
        <v>0</v>
      </c>
      <c r="N8" s="32">
        <f t="shared" si="4"/>
        <v>8</v>
      </c>
      <c r="O8" s="33">
        <f t="shared" si="5"/>
        <v>16</v>
      </c>
      <c r="P8" s="52">
        <v>13.27</v>
      </c>
      <c r="Q8" s="48"/>
      <c r="R8" s="48"/>
      <c r="S8" s="48"/>
      <c r="T8" s="48"/>
      <c r="U8" s="48"/>
      <c r="V8" s="48"/>
      <c r="W8" s="49">
        <v>0</v>
      </c>
      <c r="X8" s="49">
        <v>0</v>
      </c>
      <c r="Y8" s="49">
        <v>0</v>
      </c>
      <c r="Z8" s="49">
        <v>0</v>
      </c>
      <c r="AA8" s="50">
        <v>0</v>
      </c>
      <c r="AB8" s="45">
        <f t="shared" si="6"/>
        <v>13.27</v>
      </c>
      <c r="AC8" s="44">
        <f t="shared" si="7"/>
        <v>0</v>
      </c>
      <c r="AD8" s="54">
        <f t="shared" si="8"/>
        <v>0</v>
      </c>
      <c r="AE8" s="34">
        <f t="shared" si="9"/>
        <v>13.27</v>
      </c>
      <c r="AF8" s="52">
        <v>40.09</v>
      </c>
      <c r="AG8" s="48"/>
      <c r="AH8" s="48"/>
      <c r="AI8" s="48"/>
      <c r="AJ8" s="49">
        <v>4</v>
      </c>
      <c r="AK8" s="49">
        <v>0</v>
      </c>
      <c r="AL8" s="49">
        <v>0</v>
      </c>
      <c r="AM8" s="49">
        <v>0</v>
      </c>
      <c r="AN8" s="50">
        <v>0</v>
      </c>
      <c r="AO8" s="45">
        <f t="shared" si="10"/>
        <v>40.09</v>
      </c>
      <c r="AP8" s="44">
        <f t="shared" si="11"/>
        <v>2</v>
      </c>
      <c r="AQ8" s="54">
        <f t="shared" si="12"/>
        <v>0</v>
      </c>
      <c r="AR8" s="34">
        <f t="shared" si="13"/>
        <v>42.09</v>
      </c>
      <c r="AS8" s="52">
        <v>22.72</v>
      </c>
      <c r="AT8" s="48"/>
      <c r="AU8" s="48"/>
      <c r="AV8" s="49">
        <v>6</v>
      </c>
      <c r="AW8" s="49">
        <v>0</v>
      </c>
      <c r="AX8" s="49">
        <v>0</v>
      </c>
      <c r="AY8" s="49">
        <v>0</v>
      </c>
      <c r="AZ8" s="50">
        <v>0</v>
      </c>
      <c r="BA8" s="45">
        <f t="shared" si="14"/>
        <v>22.72</v>
      </c>
      <c r="BB8" s="44">
        <f t="shared" si="15"/>
        <v>3</v>
      </c>
      <c r="BC8" s="54">
        <f t="shared" si="16"/>
        <v>0</v>
      </c>
      <c r="BD8" s="34">
        <f t="shared" si="17"/>
        <v>25.72</v>
      </c>
      <c r="BE8" s="52">
        <v>31.38</v>
      </c>
      <c r="BF8" s="48"/>
      <c r="BG8" s="48"/>
      <c r="BH8" s="49">
        <v>6</v>
      </c>
      <c r="BI8" s="49">
        <v>0</v>
      </c>
      <c r="BJ8" s="49">
        <v>0</v>
      </c>
      <c r="BK8" s="49">
        <v>0</v>
      </c>
      <c r="BL8" s="50">
        <v>0</v>
      </c>
      <c r="BM8" s="45">
        <f t="shared" si="18"/>
        <v>31.38</v>
      </c>
      <c r="BN8" s="44">
        <f t="shared" si="19"/>
        <v>3</v>
      </c>
      <c r="BO8" s="54">
        <f t="shared" si="20"/>
        <v>0</v>
      </c>
      <c r="BP8" s="34">
        <f t="shared" si="21"/>
        <v>34.38</v>
      </c>
      <c r="BQ8" s="1"/>
      <c r="BR8" s="1"/>
      <c r="BS8" s="1"/>
      <c r="BT8" s="2"/>
      <c r="BU8" s="2"/>
      <c r="BV8" s="2"/>
      <c r="BW8" s="2"/>
      <c r="BX8" s="2"/>
      <c r="BY8" s="7">
        <f>BQ8+BR8+BS8</f>
        <v>0</v>
      </c>
      <c r="BZ8" s="14">
        <f>BT8/2</f>
        <v>0</v>
      </c>
      <c r="CA8" s="6">
        <f>(BU8*3)+(BV8*5)+(BW8*5)+(BX8*20)</f>
        <v>0</v>
      </c>
      <c r="CB8" s="15">
        <f>BY8+BZ8+CA8</f>
        <v>0</v>
      </c>
      <c r="CC8" s="16"/>
      <c r="CD8" s="1"/>
      <c r="CE8" s="2"/>
      <c r="CF8" s="2"/>
      <c r="CG8" s="2"/>
      <c r="CH8" s="2"/>
      <c r="CI8" s="2"/>
      <c r="CJ8" s="7">
        <f>CC8+CD8</f>
        <v>0</v>
      </c>
      <c r="CK8" s="14">
        <f>CE8/2</f>
        <v>0</v>
      </c>
      <c r="CL8" s="6">
        <f>(CF8*3)+(CG8*5)+(CH8*5)+(CI8*20)</f>
        <v>0</v>
      </c>
      <c r="CM8" s="15">
        <f>CJ8+CK8+CL8</f>
        <v>0</v>
      </c>
      <c r="CN8" s="16"/>
      <c r="CO8" s="1"/>
      <c r="CP8" s="2"/>
      <c r="CQ8" s="2"/>
      <c r="CR8" s="2"/>
      <c r="CS8" s="2"/>
      <c r="CT8" s="2"/>
      <c r="CU8" s="7">
        <f>CN8+CO8</f>
        <v>0</v>
      </c>
      <c r="CV8" s="14">
        <f>CP8/2</f>
        <v>0</v>
      </c>
      <c r="CW8" s="6">
        <f>(CQ8*3)+(CR8*5)+(CS8*5)+(CT8*20)</f>
        <v>0</v>
      </c>
      <c r="CX8" s="15">
        <f>CU8+CV8+CW8</f>
        <v>0</v>
      </c>
      <c r="CY8" s="16"/>
      <c r="CZ8" s="1"/>
      <c r="DA8" s="2"/>
      <c r="DB8" s="2"/>
      <c r="DC8" s="2"/>
      <c r="DD8" s="2"/>
      <c r="DE8" s="2"/>
      <c r="DF8" s="7">
        <f>CY8+CZ8</f>
        <v>0</v>
      </c>
      <c r="DG8" s="14">
        <f>DA8/2</f>
        <v>0</v>
      </c>
      <c r="DH8" s="6">
        <f>(DB8*3)+(DC8*5)+(DD8*5)+(DE8*20)</f>
        <v>0</v>
      </c>
      <c r="DI8" s="15">
        <f>DF8+DG8+DH8</f>
        <v>0</v>
      </c>
      <c r="DJ8" s="16"/>
      <c r="DK8" s="1"/>
      <c r="DL8" s="2"/>
      <c r="DM8" s="2"/>
      <c r="DN8" s="2"/>
      <c r="DO8" s="2"/>
      <c r="DP8" s="2"/>
      <c r="DQ8" s="7">
        <f>DJ8+DK8</f>
        <v>0</v>
      </c>
      <c r="DR8" s="14">
        <f>DL8/2</f>
        <v>0</v>
      </c>
      <c r="DS8" s="6">
        <f>(DM8*3)+(DN8*5)+(DO8*5)+(DP8*20)</f>
        <v>0</v>
      </c>
      <c r="DT8" s="15">
        <f>DQ8+DR8+DS8</f>
        <v>0</v>
      </c>
      <c r="DU8" s="16"/>
      <c r="DV8" s="1"/>
      <c r="DW8" s="2"/>
      <c r="DX8" s="2"/>
      <c r="DY8" s="2"/>
      <c r="DZ8" s="2"/>
      <c r="EA8" s="2"/>
      <c r="EB8" s="7">
        <f>DU8+DV8</f>
        <v>0</v>
      </c>
      <c r="EC8" s="14">
        <f>DW8/2</f>
        <v>0</v>
      </c>
      <c r="ED8" s="6">
        <f>(DX8*3)+(DY8*5)+(DZ8*5)+(EA8*20)</f>
        <v>0</v>
      </c>
      <c r="EE8" s="15">
        <f>EB8+EC8+ED8</f>
        <v>0</v>
      </c>
      <c r="EF8" s="16"/>
      <c r="EG8" s="1"/>
      <c r="EH8" s="2"/>
      <c r="EI8" s="2"/>
      <c r="EJ8" s="2"/>
      <c r="EK8" s="2"/>
      <c r="EL8" s="2"/>
      <c r="EM8" s="7">
        <f>EF8+EG8</f>
        <v>0</v>
      </c>
      <c r="EN8" s="14">
        <f>EH8/2</f>
        <v>0</v>
      </c>
      <c r="EO8" s="6">
        <f>(EI8*3)+(EJ8*5)+(EK8*5)+(EL8*20)</f>
        <v>0</v>
      </c>
      <c r="EP8" s="15">
        <f>EM8+EN8+EO8</f>
        <v>0</v>
      </c>
      <c r="EQ8" s="16"/>
      <c r="ER8" s="1"/>
      <c r="ES8" s="2"/>
      <c r="ET8" s="2"/>
      <c r="EU8" s="2"/>
      <c r="EV8" s="2"/>
      <c r="EW8" s="2"/>
      <c r="EX8" s="7">
        <f>EQ8+ER8</f>
        <v>0</v>
      </c>
      <c r="EY8" s="14">
        <f>ES8/2</f>
        <v>0</v>
      </c>
      <c r="EZ8" s="6">
        <f>(ET8*3)+(EU8*5)+(EV8*5)+(EW8*20)</f>
        <v>0</v>
      </c>
      <c r="FA8" s="15">
        <f>EX8+EY8+EZ8</f>
        <v>0</v>
      </c>
      <c r="FB8" s="16"/>
      <c r="FC8" s="1"/>
      <c r="FD8" s="2"/>
      <c r="FE8" s="2"/>
      <c r="FF8" s="2"/>
      <c r="FG8" s="2"/>
      <c r="FH8" s="2"/>
      <c r="FI8" s="7">
        <f>FB8+FC8</f>
        <v>0</v>
      </c>
      <c r="FJ8" s="14">
        <f>FD8/2</f>
        <v>0</v>
      </c>
      <c r="FK8" s="6">
        <f>(FE8*3)+(FF8*5)+(FG8*5)+(FH8*20)</f>
        <v>0</v>
      </c>
      <c r="FL8" s="15">
        <f>FI8+FJ8+FK8</f>
        <v>0</v>
      </c>
      <c r="FM8" s="16"/>
      <c r="FN8" s="1"/>
      <c r="FO8" s="2"/>
      <c r="FP8" s="2"/>
      <c r="FQ8" s="2"/>
      <c r="FR8" s="2"/>
      <c r="FS8" s="2"/>
      <c r="FT8" s="7">
        <f>FM8+FN8</f>
        <v>0</v>
      </c>
      <c r="FU8" s="14">
        <f>FO8/2</f>
        <v>0</v>
      </c>
      <c r="FV8" s="6">
        <f>(FP8*3)+(FQ8*5)+(FR8*5)+(FS8*20)</f>
        <v>0</v>
      </c>
      <c r="FW8" s="15">
        <f>FT8+FU8+FV8</f>
        <v>0</v>
      </c>
      <c r="FX8" s="16"/>
      <c r="FY8" s="1"/>
      <c r="FZ8" s="2"/>
      <c r="GA8" s="2"/>
      <c r="GB8" s="2"/>
      <c r="GC8" s="2"/>
      <c r="GD8" s="2"/>
      <c r="GE8" s="7">
        <f>FX8+FY8</f>
        <v>0</v>
      </c>
      <c r="GF8" s="14">
        <f>FZ8/2</f>
        <v>0</v>
      </c>
      <c r="GG8" s="6">
        <f>(GA8*3)+(GB8*5)+(GC8*5)+(GD8*20)</f>
        <v>0</v>
      </c>
      <c r="GH8" s="15">
        <f>GE8+GF8+GG8</f>
        <v>0</v>
      </c>
      <c r="GI8" s="16"/>
      <c r="GJ8" s="1"/>
      <c r="GK8" s="2"/>
      <c r="GL8" s="2"/>
      <c r="GM8" s="2"/>
      <c r="GN8" s="2"/>
      <c r="GO8" s="2"/>
      <c r="GP8" s="7">
        <f>GI8+GJ8</f>
        <v>0</v>
      </c>
      <c r="GQ8" s="14">
        <f>GK8/2</f>
        <v>0</v>
      </c>
      <c r="GR8" s="6">
        <f>(GL8*3)+(GM8*5)+(GN8*5)+(GO8*20)</f>
        <v>0</v>
      </c>
      <c r="GS8" s="15">
        <f>GP8+GQ8+GR8</f>
        <v>0</v>
      </c>
      <c r="GT8" s="16"/>
      <c r="GU8" s="1"/>
      <c r="GV8" s="2"/>
      <c r="GW8" s="2"/>
      <c r="GX8" s="2"/>
      <c r="GY8" s="2"/>
      <c r="GZ8" s="2"/>
      <c r="HA8" s="7">
        <f>GT8+GU8</f>
        <v>0</v>
      </c>
      <c r="HB8" s="14">
        <f>GV8/2</f>
        <v>0</v>
      </c>
      <c r="HC8" s="6">
        <f>(GW8*3)+(GX8*5)+(GY8*5)+(GZ8*20)</f>
        <v>0</v>
      </c>
      <c r="HD8" s="15">
        <f>HA8+HB8+HC8</f>
        <v>0</v>
      </c>
      <c r="HE8" s="16"/>
      <c r="HF8" s="1"/>
      <c r="HG8" s="2"/>
      <c r="HH8" s="2"/>
      <c r="HI8" s="2"/>
      <c r="HJ8" s="2"/>
      <c r="HK8" s="2"/>
      <c r="HL8" s="7">
        <f>HE8+HF8</f>
        <v>0</v>
      </c>
      <c r="HM8" s="14">
        <f>HG8/2</f>
        <v>0</v>
      </c>
      <c r="HN8" s="6">
        <f>(HH8*3)+(HI8*5)+(HJ8*5)+(HK8*20)</f>
        <v>0</v>
      </c>
      <c r="HO8" s="15">
        <f>HL8+HM8+HN8</f>
        <v>0</v>
      </c>
      <c r="HP8" s="16"/>
      <c r="HQ8" s="1"/>
      <c r="HR8" s="2"/>
      <c r="HS8" s="2"/>
      <c r="HT8" s="2"/>
      <c r="HU8" s="2"/>
      <c r="HV8" s="2"/>
      <c r="HW8" s="7">
        <f>HP8+HQ8</f>
        <v>0</v>
      </c>
      <c r="HX8" s="14">
        <f>HR8/2</f>
        <v>0</v>
      </c>
      <c r="HY8" s="6">
        <f>(HS8*3)+(HT8*5)+(HU8*5)+(HV8*20)</f>
        <v>0</v>
      </c>
      <c r="HZ8" s="15">
        <f>HW8+HX8+HY8</f>
        <v>0</v>
      </c>
      <c r="IA8" s="16"/>
      <c r="IB8" s="1"/>
      <c r="IC8" s="2"/>
      <c r="ID8" s="2"/>
      <c r="IE8" s="2"/>
      <c r="IF8" s="2"/>
      <c r="IG8" s="2"/>
      <c r="IH8" s="7">
        <f>IA8+IB8</f>
        <v>0</v>
      </c>
      <c r="II8" s="14">
        <f>IC8/2</f>
        <v>0</v>
      </c>
      <c r="IJ8" s="6">
        <f>(ID8*3)+(IE8*5)+(IF8*5)+(IG8*20)</f>
        <v>0</v>
      </c>
      <c r="IK8" s="79">
        <f>IH8+II8+IJ8</f>
        <v>0</v>
      </c>
      <c r="IL8" s="80"/>
    </row>
    <row r="9" spans="1:246" ht="12.75">
      <c r="A9" s="38">
        <v>7</v>
      </c>
      <c r="B9" s="36" t="s">
        <v>131</v>
      </c>
      <c r="C9" s="36"/>
      <c r="D9" s="37"/>
      <c r="E9" s="37" t="s">
        <v>21</v>
      </c>
      <c r="F9" s="37" t="s">
        <v>93</v>
      </c>
      <c r="G9" s="35">
        <f t="shared" si="0"/>
      </c>
      <c r="H9" s="28">
        <f>IF(AND($H$2="Y",J9&gt;0,OR(AND(G9=1,G49=10),AND(G9=2,G58=20),AND(G9=3,G67=30),AND(G9=4,G76=40),AND(G9=5,G85=50),AND(G9=6,G94=60),AND(G9=7,G103=70),AND(G9=8,G112=80),AND(G9=9,G121=90),AND(G9=10,G130=100))),VLOOKUP(J9-1,SortLookup!$A$13:$B$16,2,FALSE),"")</f>
      </c>
      <c r="I9" s="29">
        <f>IF(ISNA(VLOOKUP(E9,SortLookup!$A$1:$B$5,2,FALSE))," ",VLOOKUP(E9,SortLookup!$A$1:$B$5,2,FALSE))</f>
        <v>2</v>
      </c>
      <c r="J9" s="43" t="str">
        <f>IF(ISNA(VLOOKUP(F9,SortLookup!$A$7:$B$11,2,FALSE))," ",VLOOKUP(F9,SortLookup!$A$7:$B$11,2,FALSE))</f>
        <v> </v>
      </c>
      <c r="K9" s="30">
        <f t="shared" si="1"/>
        <v>117.07</v>
      </c>
      <c r="L9" s="45">
        <f t="shared" si="2"/>
        <v>99.07</v>
      </c>
      <c r="M9" s="31">
        <f t="shared" si="3"/>
        <v>9</v>
      </c>
      <c r="N9" s="32">
        <f t="shared" si="4"/>
        <v>9</v>
      </c>
      <c r="O9" s="33">
        <f t="shared" si="5"/>
        <v>18</v>
      </c>
      <c r="P9" s="52">
        <v>9.53</v>
      </c>
      <c r="Q9" s="48"/>
      <c r="R9" s="48"/>
      <c r="S9" s="48"/>
      <c r="T9" s="48"/>
      <c r="U9" s="48"/>
      <c r="V9" s="48"/>
      <c r="W9" s="49">
        <v>2</v>
      </c>
      <c r="X9" s="49">
        <v>1</v>
      </c>
      <c r="Y9" s="49">
        <v>0</v>
      </c>
      <c r="Z9" s="49">
        <v>0</v>
      </c>
      <c r="AA9" s="50">
        <v>0</v>
      </c>
      <c r="AB9" s="45">
        <f t="shared" si="6"/>
        <v>9.53</v>
      </c>
      <c r="AC9" s="44">
        <f t="shared" si="7"/>
        <v>1</v>
      </c>
      <c r="AD9" s="54">
        <f t="shared" si="8"/>
        <v>3</v>
      </c>
      <c r="AE9" s="34">
        <f t="shared" si="9"/>
        <v>13.53</v>
      </c>
      <c r="AF9" s="52">
        <v>37.37</v>
      </c>
      <c r="AG9" s="48"/>
      <c r="AH9" s="48"/>
      <c r="AI9" s="48"/>
      <c r="AJ9" s="49">
        <v>7</v>
      </c>
      <c r="AK9" s="49">
        <v>0</v>
      </c>
      <c r="AL9" s="49">
        <v>0</v>
      </c>
      <c r="AM9" s="49">
        <v>0</v>
      </c>
      <c r="AN9" s="50">
        <v>0</v>
      </c>
      <c r="AO9" s="45">
        <f t="shared" si="10"/>
        <v>37.37</v>
      </c>
      <c r="AP9" s="44">
        <f t="shared" si="11"/>
        <v>3.5</v>
      </c>
      <c r="AQ9" s="54">
        <f t="shared" si="12"/>
        <v>0</v>
      </c>
      <c r="AR9" s="34">
        <f t="shared" si="13"/>
        <v>40.87</v>
      </c>
      <c r="AS9" s="52">
        <v>20.52</v>
      </c>
      <c r="AT9" s="48"/>
      <c r="AU9" s="48"/>
      <c r="AV9" s="49">
        <v>5</v>
      </c>
      <c r="AW9" s="49">
        <v>0</v>
      </c>
      <c r="AX9" s="49">
        <v>0</v>
      </c>
      <c r="AY9" s="49">
        <v>0</v>
      </c>
      <c r="AZ9" s="50">
        <v>0</v>
      </c>
      <c r="BA9" s="45">
        <f t="shared" si="14"/>
        <v>20.52</v>
      </c>
      <c r="BB9" s="44">
        <f t="shared" si="15"/>
        <v>2.5</v>
      </c>
      <c r="BC9" s="54">
        <f t="shared" si="16"/>
        <v>0</v>
      </c>
      <c r="BD9" s="34">
        <f t="shared" si="17"/>
        <v>23.02</v>
      </c>
      <c r="BE9" s="52">
        <v>31.65</v>
      </c>
      <c r="BF9" s="48"/>
      <c r="BG9" s="48"/>
      <c r="BH9" s="49">
        <v>4</v>
      </c>
      <c r="BI9" s="49">
        <v>2</v>
      </c>
      <c r="BJ9" s="49">
        <v>0</v>
      </c>
      <c r="BK9" s="49">
        <v>0</v>
      </c>
      <c r="BL9" s="50">
        <v>0</v>
      </c>
      <c r="BM9" s="45">
        <f t="shared" si="18"/>
        <v>31.65</v>
      </c>
      <c r="BN9" s="44">
        <f t="shared" si="19"/>
        <v>2</v>
      </c>
      <c r="BO9" s="54">
        <f t="shared" si="20"/>
        <v>6</v>
      </c>
      <c r="BP9" s="34">
        <f t="shared" si="21"/>
        <v>39.65</v>
      </c>
      <c r="BQ9" s="1"/>
      <c r="BR9" s="1"/>
      <c r="BS9" s="1"/>
      <c r="BT9" s="2"/>
      <c r="BU9" s="2"/>
      <c r="BV9" s="2"/>
      <c r="BW9" s="2"/>
      <c r="BX9" s="2"/>
      <c r="BY9" s="7"/>
      <c r="BZ9" s="14"/>
      <c r="CA9" s="6"/>
      <c r="CB9" s="15"/>
      <c r="CC9" s="16"/>
      <c r="CD9" s="1"/>
      <c r="CE9" s="2"/>
      <c r="CF9" s="2"/>
      <c r="CG9" s="2"/>
      <c r="CH9" s="2"/>
      <c r="CI9" s="2"/>
      <c r="CJ9" s="7"/>
      <c r="CK9" s="14"/>
      <c r="CL9" s="6"/>
      <c r="CM9" s="15"/>
      <c r="CN9" s="16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79"/>
      <c r="IL9" s="80"/>
    </row>
    <row r="10" spans="1:246" ht="12.75">
      <c r="A10" s="38">
        <v>8</v>
      </c>
      <c r="B10" s="36" t="s">
        <v>111</v>
      </c>
      <c r="C10" s="36"/>
      <c r="D10" s="37"/>
      <c r="E10" s="37" t="s">
        <v>21</v>
      </c>
      <c r="F10" s="37" t="s">
        <v>25</v>
      </c>
      <c r="G10" s="35">
        <f t="shared" si="0"/>
      </c>
      <c r="H10" s="28" t="e">
        <f>IF(AND($H$2="Y",J10&gt;0,OR(AND(G10=1,#REF!=10),AND(G10=2,G42=20),AND(G10=3,G64=30),AND(G10=4,G73=40),AND(G10=5,G82=50),AND(G10=6,G91=60),AND(G10=7,G100=70),AND(G10=8,G109=80),AND(G10=9,G118=90),AND(G10=10,G127=100))),VLOOKUP(J10-1,SortLookup!$A$13:$B$16,2,FALSE),"")</f>
        <v>#REF!</v>
      </c>
      <c r="I10" s="29">
        <f>IF(ISNA(VLOOKUP(E10,SortLookup!$A$1:$B$5,2,FALSE))," ",VLOOKUP(E10,SortLookup!$A$1:$B$5,2,FALSE))</f>
        <v>2</v>
      </c>
      <c r="J10" s="43">
        <f>IF(ISNA(VLOOKUP(F10,SortLookup!$A$7:$B$11,2,FALSE))," ",VLOOKUP(F10,SortLookup!$A$7:$B$11,2,FALSE))</f>
        <v>2</v>
      </c>
      <c r="K10" s="30">
        <f t="shared" si="1"/>
        <v>124.7</v>
      </c>
      <c r="L10" s="45">
        <f t="shared" si="2"/>
        <v>113.2</v>
      </c>
      <c r="M10" s="31">
        <f t="shared" si="3"/>
        <v>3</v>
      </c>
      <c r="N10" s="32">
        <f t="shared" si="4"/>
        <v>8.5</v>
      </c>
      <c r="O10" s="33">
        <f t="shared" si="5"/>
        <v>17</v>
      </c>
      <c r="P10" s="52">
        <v>11.85</v>
      </c>
      <c r="Q10" s="48"/>
      <c r="R10" s="48"/>
      <c r="S10" s="48"/>
      <c r="T10" s="48"/>
      <c r="U10" s="48"/>
      <c r="V10" s="48"/>
      <c r="W10" s="49">
        <v>3</v>
      </c>
      <c r="X10" s="49">
        <v>1</v>
      </c>
      <c r="Y10" s="49">
        <v>0</v>
      </c>
      <c r="Z10" s="49">
        <v>0</v>
      </c>
      <c r="AA10" s="50">
        <v>0</v>
      </c>
      <c r="AB10" s="45">
        <f t="shared" si="6"/>
        <v>11.85</v>
      </c>
      <c r="AC10" s="44">
        <f t="shared" si="7"/>
        <v>1.5</v>
      </c>
      <c r="AD10" s="54">
        <f t="shared" si="8"/>
        <v>3</v>
      </c>
      <c r="AE10" s="34">
        <f t="shared" si="9"/>
        <v>16.35</v>
      </c>
      <c r="AF10" s="52">
        <v>34.23</v>
      </c>
      <c r="AG10" s="48"/>
      <c r="AH10" s="48"/>
      <c r="AI10" s="48"/>
      <c r="AJ10" s="49">
        <v>8</v>
      </c>
      <c r="AK10" s="49">
        <v>0</v>
      </c>
      <c r="AL10" s="49">
        <v>0</v>
      </c>
      <c r="AM10" s="49">
        <v>0</v>
      </c>
      <c r="AN10" s="50">
        <v>0</v>
      </c>
      <c r="AO10" s="45">
        <f t="shared" si="10"/>
        <v>34.23</v>
      </c>
      <c r="AP10" s="44">
        <f t="shared" si="11"/>
        <v>4</v>
      </c>
      <c r="AQ10" s="54">
        <f t="shared" si="12"/>
        <v>0</v>
      </c>
      <c r="AR10" s="34">
        <f t="shared" si="13"/>
        <v>38.23</v>
      </c>
      <c r="AS10" s="52">
        <v>25.06</v>
      </c>
      <c r="AT10" s="48"/>
      <c r="AU10" s="48"/>
      <c r="AV10" s="49">
        <v>1</v>
      </c>
      <c r="AW10" s="49">
        <v>0</v>
      </c>
      <c r="AX10" s="49">
        <v>0</v>
      </c>
      <c r="AY10" s="49">
        <v>0</v>
      </c>
      <c r="AZ10" s="50">
        <v>0</v>
      </c>
      <c r="BA10" s="45">
        <f t="shared" si="14"/>
        <v>25.06</v>
      </c>
      <c r="BB10" s="44">
        <f t="shared" si="15"/>
        <v>0.5</v>
      </c>
      <c r="BC10" s="54">
        <f t="shared" si="16"/>
        <v>0</v>
      </c>
      <c r="BD10" s="34">
        <f t="shared" si="17"/>
        <v>25.56</v>
      </c>
      <c r="BE10" s="52">
        <v>42.06</v>
      </c>
      <c r="BF10" s="48"/>
      <c r="BG10" s="48"/>
      <c r="BH10" s="49">
        <v>5</v>
      </c>
      <c r="BI10" s="49">
        <v>0</v>
      </c>
      <c r="BJ10" s="49">
        <v>0</v>
      </c>
      <c r="BK10" s="49">
        <v>0</v>
      </c>
      <c r="BL10" s="50">
        <v>0</v>
      </c>
      <c r="BM10" s="45">
        <f t="shared" si="18"/>
        <v>42.06</v>
      </c>
      <c r="BN10" s="44">
        <f t="shared" si="19"/>
        <v>2.5</v>
      </c>
      <c r="BO10" s="54">
        <f t="shared" si="20"/>
        <v>0</v>
      </c>
      <c r="BP10" s="34">
        <f t="shared" si="21"/>
        <v>44.56</v>
      </c>
      <c r="BQ10" s="1"/>
      <c r="BR10" s="1"/>
      <c r="BS10" s="1"/>
      <c r="BT10" s="2"/>
      <c r="BU10" s="2"/>
      <c r="BV10" s="2"/>
      <c r="BW10" s="2"/>
      <c r="BX10" s="2"/>
      <c r="BY10" s="7">
        <f aca="true" t="shared" si="22" ref="BY10:BY15">BQ10+BR10+BS10</f>
        <v>0</v>
      </c>
      <c r="BZ10" s="14">
        <f aca="true" t="shared" si="23" ref="BZ10:BZ15">BT10/2</f>
        <v>0</v>
      </c>
      <c r="CA10" s="6">
        <f aca="true" t="shared" si="24" ref="CA10:CA15">(BU10*3)+(BV10*5)+(BW10*5)+(BX10*20)</f>
        <v>0</v>
      </c>
      <c r="CB10" s="15">
        <f aca="true" t="shared" si="25" ref="CB10:CB15">BY10+BZ10+CA10</f>
        <v>0</v>
      </c>
      <c r="CC10" s="16"/>
      <c r="CD10" s="1"/>
      <c r="CE10" s="2"/>
      <c r="CF10" s="2"/>
      <c r="CG10" s="2"/>
      <c r="CH10" s="2"/>
      <c r="CI10" s="2"/>
      <c r="CJ10" s="7">
        <f aca="true" t="shared" si="26" ref="CJ10:CJ15">CC10+CD10</f>
        <v>0</v>
      </c>
      <c r="CK10" s="14">
        <f aca="true" t="shared" si="27" ref="CK10:CK15">CE10/2</f>
        <v>0</v>
      </c>
      <c r="CL10" s="6">
        <f aca="true" t="shared" si="28" ref="CL10:CL15">(CF10*3)+(CG10*5)+(CH10*5)+(CI10*20)</f>
        <v>0</v>
      </c>
      <c r="CM10" s="15">
        <f aca="true" t="shared" si="29" ref="CM10:CM15">CJ10+CK10+CL10</f>
        <v>0</v>
      </c>
      <c r="CN10" s="16"/>
      <c r="CO10" s="1"/>
      <c r="CP10" s="2"/>
      <c r="CQ10" s="2"/>
      <c r="CR10" s="2"/>
      <c r="CS10" s="2"/>
      <c r="CT10" s="2"/>
      <c r="CU10" s="7">
        <f aca="true" t="shared" si="30" ref="CU10:CU15">CN10+CO10</f>
        <v>0</v>
      </c>
      <c r="CV10" s="14">
        <f aca="true" t="shared" si="31" ref="CV10:CV15">CP10/2</f>
        <v>0</v>
      </c>
      <c r="CW10" s="6">
        <f aca="true" t="shared" si="32" ref="CW10:CW15">(CQ10*3)+(CR10*5)+(CS10*5)+(CT10*20)</f>
        <v>0</v>
      </c>
      <c r="CX10" s="15">
        <f aca="true" t="shared" si="33" ref="CX10:CX15">CU10+CV10+CW10</f>
        <v>0</v>
      </c>
      <c r="CY10" s="16"/>
      <c r="CZ10" s="1"/>
      <c r="DA10" s="2"/>
      <c r="DB10" s="2"/>
      <c r="DC10" s="2"/>
      <c r="DD10" s="2"/>
      <c r="DE10" s="2"/>
      <c r="DF10" s="7">
        <f aca="true" t="shared" si="34" ref="DF10:DF15">CY10+CZ10</f>
        <v>0</v>
      </c>
      <c r="DG10" s="14">
        <f aca="true" t="shared" si="35" ref="DG10:DG15">DA10/2</f>
        <v>0</v>
      </c>
      <c r="DH10" s="6">
        <f aca="true" t="shared" si="36" ref="DH10:DH15">(DB10*3)+(DC10*5)+(DD10*5)+(DE10*20)</f>
        <v>0</v>
      </c>
      <c r="DI10" s="15">
        <f aca="true" t="shared" si="37" ref="DI10:DI15">DF10+DG10+DH10</f>
        <v>0</v>
      </c>
      <c r="DJ10" s="16"/>
      <c r="DK10" s="1"/>
      <c r="DL10" s="2"/>
      <c r="DM10" s="2"/>
      <c r="DN10" s="2"/>
      <c r="DO10" s="2"/>
      <c r="DP10" s="2"/>
      <c r="DQ10" s="7">
        <f aca="true" t="shared" si="38" ref="DQ10:DQ15">DJ10+DK10</f>
        <v>0</v>
      </c>
      <c r="DR10" s="14">
        <f aca="true" t="shared" si="39" ref="DR10:DR15">DL10/2</f>
        <v>0</v>
      </c>
      <c r="DS10" s="6">
        <f aca="true" t="shared" si="40" ref="DS10:DS15">(DM10*3)+(DN10*5)+(DO10*5)+(DP10*20)</f>
        <v>0</v>
      </c>
      <c r="DT10" s="15">
        <f aca="true" t="shared" si="41" ref="DT10:DT15">DQ10+DR10+DS10</f>
        <v>0</v>
      </c>
      <c r="DU10" s="16"/>
      <c r="DV10" s="1"/>
      <c r="DW10" s="2"/>
      <c r="DX10" s="2"/>
      <c r="DY10" s="2"/>
      <c r="DZ10" s="2"/>
      <c r="EA10" s="2"/>
      <c r="EB10" s="7">
        <f aca="true" t="shared" si="42" ref="EB10:EB15">DU10+DV10</f>
        <v>0</v>
      </c>
      <c r="EC10" s="14">
        <f aca="true" t="shared" si="43" ref="EC10:EC15">DW10/2</f>
        <v>0</v>
      </c>
      <c r="ED10" s="6">
        <f aca="true" t="shared" si="44" ref="ED10:ED15">(DX10*3)+(DY10*5)+(DZ10*5)+(EA10*20)</f>
        <v>0</v>
      </c>
      <c r="EE10" s="15">
        <f aca="true" t="shared" si="45" ref="EE10:EE15">EB10+EC10+ED10</f>
        <v>0</v>
      </c>
      <c r="EF10" s="16"/>
      <c r="EG10" s="1"/>
      <c r="EH10" s="2"/>
      <c r="EI10" s="2"/>
      <c r="EJ10" s="2"/>
      <c r="EK10" s="2"/>
      <c r="EL10" s="2"/>
      <c r="EM10" s="7">
        <f aca="true" t="shared" si="46" ref="EM10:EM15">EF10+EG10</f>
        <v>0</v>
      </c>
      <c r="EN10" s="14">
        <f aca="true" t="shared" si="47" ref="EN10:EN15">EH10/2</f>
        <v>0</v>
      </c>
      <c r="EO10" s="6">
        <f aca="true" t="shared" si="48" ref="EO10:EO15">(EI10*3)+(EJ10*5)+(EK10*5)+(EL10*20)</f>
        <v>0</v>
      </c>
      <c r="EP10" s="15">
        <f aca="true" t="shared" si="49" ref="EP10:EP15">EM10+EN10+EO10</f>
        <v>0</v>
      </c>
      <c r="EQ10" s="16"/>
      <c r="ER10" s="1"/>
      <c r="ES10" s="2"/>
      <c r="ET10" s="2"/>
      <c r="EU10" s="2"/>
      <c r="EV10" s="2"/>
      <c r="EW10" s="2"/>
      <c r="EX10" s="7">
        <f aca="true" t="shared" si="50" ref="EX10:EX15">EQ10+ER10</f>
        <v>0</v>
      </c>
      <c r="EY10" s="14">
        <f aca="true" t="shared" si="51" ref="EY10:EY15">ES10/2</f>
        <v>0</v>
      </c>
      <c r="EZ10" s="6">
        <f aca="true" t="shared" si="52" ref="EZ10:EZ15">(ET10*3)+(EU10*5)+(EV10*5)+(EW10*20)</f>
        <v>0</v>
      </c>
      <c r="FA10" s="15">
        <f aca="true" t="shared" si="53" ref="FA10:FA15">EX10+EY10+EZ10</f>
        <v>0</v>
      </c>
      <c r="FB10" s="16"/>
      <c r="FC10" s="1"/>
      <c r="FD10" s="2"/>
      <c r="FE10" s="2"/>
      <c r="FF10" s="2"/>
      <c r="FG10" s="2"/>
      <c r="FH10" s="2"/>
      <c r="FI10" s="7">
        <f aca="true" t="shared" si="54" ref="FI10:FI15">FB10+FC10</f>
        <v>0</v>
      </c>
      <c r="FJ10" s="14">
        <f aca="true" t="shared" si="55" ref="FJ10:FJ15">FD10/2</f>
        <v>0</v>
      </c>
      <c r="FK10" s="6">
        <f aca="true" t="shared" si="56" ref="FK10:FK15">(FE10*3)+(FF10*5)+(FG10*5)+(FH10*20)</f>
        <v>0</v>
      </c>
      <c r="FL10" s="15">
        <f aca="true" t="shared" si="57" ref="FL10:FL15">FI10+FJ10+FK10</f>
        <v>0</v>
      </c>
      <c r="FM10" s="16"/>
      <c r="FN10" s="1"/>
      <c r="FO10" s="2"/>
      <c r="FP10" s="2"/>
      <c r="FQ10" s="2"/>
      <c r="FR10" s="2"/>
      <c r="FS10" s="2"/>
      <c r="FT10" s="7">
        <f aca="true" t="shared" si="58" ref="FT10:FT15">FM10+FN10</f>
        <v>0</v>
      </c>
      <c r="FU10" s="14">
        <f aca="true" t="shared" si="59" ref="FU10:FU15">FO10/2</f>
        <v>0</v>
      </c>
      <c r="FV10" s="6">
        <f aca="true" t="shared" si="60" ref="FV10:FV15">(FP10*3)+(FQ10*5)+(FR10*5)+(FS10*20)</f>
        <v>0</v>
      </c>
      <c r="FW10" s="15">
        <f aca="true" t="shared" si="61" ref="FW10:FW15">FT10+FU10+FV10</f>
        <v>0</v>
      </c>
      <c r="FX10" s="16"/>
      <c r="FY10" s="1"/>
      <c r="FZ10" s="2"/>
      <c r="GA10" s="2"/>
      <c r="GB10" s="2"/>
      <c r="GC10" s="2"/>
      <c r="GD10" s="2"/>
      <c r="GE10" s="7">
        <f aca="true" t="shared" si="62" ref="GE10:GE15">FX10+FY10</f>
        <v>0</v>
      </c>
      <c r="GF10" s="14">
        <f aca="true" t="shared" si="63" ref="GF10:GF15">FZ10/2</f>
        <v>0</v>
      </c>
      <c r="GG10" s="6">
        <f aca="true" t="shared" si="64" ref="GG10:GG15">(GA10*3)+(GB10*5)+(GC10*5)+(GD10*20)</f>
        <v>0</v>
      </c>
      <c r="GH10" s="15">
        <f aca="true" t="shared" si="65" ref="GH10:GH15">GE10+GF10+GG10</f>
        <v>0</v>
      </c>
      <c r="GI10" s="16"/>
      <c r="GJ10" s="1"/>
      <c r="GK10" s="2"/>
      <c r="GL10" s="2"/>
      <c r="GM10" s="2"/>
      <c r="GN10" s="2"/>
      <c r="GO10" s="2"/>
      <c r="GP10" s="7">
        <f aca="true" t="shared" si="66" ref="GP10:GP15">GI10+GJ10</f>
        <v>0</v>
      </c>
      <c r="GQ10" s="14">
        <f aca="true" t="shared" si="67" ref="GQ10:GQ15">GK10/2</f>
        <v>0</v>
      </c>
      <c r="GR10" s="6">
        <f aca="true" t="shared" si="68" ref="GR10:GR15">(GL10*3)+(GM10*5)+(GN10*5)+(GO10*20)</f>
        <v>0</v>
      </c>
      <c r="GS10" s="15">
        <f aca="true" t="shared" si="69" ref="GS10:GS15">GP10+GQ10+GR10</f>
        <v>0</v>
      </c>
      <c r="GT10" s="16"/>
      <c r="GU10" s="1"/>
      <c r="GV10" s="2"/>
      <c r="GW10" s="2"/>
      <c r="GX10" s="2"/>
      <c r="GY10" s="2"/>
      <c r="GZ10" s="2"/>
      <c r="HA10" s="7">
        <f aca="true" t="shared" si="70" ref="HA10:HA15">GT10+GU10</f>
        <v>0</v>
      </c>
      <c r="HB10" s="14">
        <f aca="true" t="shared" si="71" ref="HB10:HB15">GV10/2</f>
        <v>0</v>
      </c>
      <c r="HC10" s="6">
        <f aca="true" t="shared" si="72" ref="HC10:HC15">(GW10*3)+(GX10*5)+(GY10*5)+(GZ10*20)</f>
        <v>0</v>
      </c>
      <c r="HD10" s="15">
        <f aca="true" t="shared" si="73" ref="HD10:HD15">HA10+HB10+HC10</f>
        <v>0</v>
      </c>
      <c r="HE10" s="16"/>
      <c r="HF10" s="1"/>
      <c r="HG10" s="2"/>
      <c r="HH10" s="2"/>
      <c r="HI10" s="2"/>
      <c r="HJ10" s="2"/>
      <c r="HK10" s="2"/>
      <c r="HL10" s="7">
        <f aca="true" t="shared" si="74" ref="HL10:HL15">HE10+HF10</f>
        <v>0</v>
      </c>
      <c r="HM10" s="14">
        <f aca="true" t="shared" si="75" ref="HM10:HM15">HG10/2</f>
        <v>0</v>
      </c>
      <c r="HN10" s="6">
        <f aca="true" t="shared" si="76" ref="HN10:HN15">(HH10*3)+(HI10*5)+(HJ10*5)+(HK10*20)</f>
        <v>0</v>
      </c>
      <c r="HO10" s="15">
        <f aca="true" t="shared" si="77" ref="HO10:HO15">HL10+HM10+HN10</f>
        <v>0</v>
      </c>
      <c r="HP10" s="16"/>
      <c r="HQ10" s="1"/>
      <c r="HR10" s="2"/>
      <c r="HS10" s="2"/>
      <c r="HT10" s="2"/>
      <c r="HU10" s="2"/>
      <c r="HV10" s="2"/>
      <c r="HW10" s="7">
        <f aca="true" t="shared" si="78" ref="HW10:HW15">HP10+HQ10</f>
        <v>0</v>
      </c>
      <c r="HX10" s="14">
        <f aca="true" t="shared" si="79" ref="HX10:HX15">HR10/2</f>
        <v>0</v>
      </c>
      <c r="HY10" s="6">
        <f aca="true" t="shared" si="80" ref="HY10:HY15">(HS10*3)+(HT10*5)+(HU10*5)+(HV10*20)</f>
        <v>0</v>
      </c>
      <c r="HZ10" s="15">
        <f aca="true" t="shared" si="81" ref="HZ10:HZ15">HW10+HX10+HY10</f>
        <v>0</v>
      </c>
      <c r="IA10" s="16"/>
      <c r="IB10" s="1"/>
      <c r="IC10" s="2"/>
      <c r="ID10" s="2"/>
      <c r="IE10" s="2"/>
      <c r="IF10" s="2"/>
      <c r="IG10" s="2"/>
      <c r="IH10" s="7">
        <f aca="true" t="shared" si="82" ref="IH10:IH15">IA10+IB10</f>
        <v>0</v>
      </c>
      <c r="II10" s="14">
        <f aca="true" t="shared" si="83" ref="II10:II15">IC10/2</f>
        <v>0</v>
      </c>
      <c r="IJ10" s="6">
        <f aca="true" t="shared" si="84" ref="IJ10:IJ15">(ID10*3)+(IE10*5)+(IF10*5)+(IG10*20)</f>
        <v>0</v>
      </c>
      <c r="IK10" s="79">
        <f aca="true" t="shared" si="85" ref="IK10:IK15">IH10+II10+IJ10</f>
        <v>0</v>
      </c>
      <c r="IL10" s="80"/>
    </row>
    <row r="11" spans="1:246" ht="12.75">
      <c r="A11" s="38">
        <v>9</v>
      </c>
      <c r="B11" s="36" t="s">
        <v>125</v>
      </c>
      <c r="C11" s="36"/>
      <c r="D11" s="37"/>
      <c r="E11" s="37" t="s">
        <v>21</v>
      </c>
      <c r="F11" s="37" t="s">
        <v>93</v>
      </c>
      <c r="G11" s="35">
        <f t="shared" si="0"/>
      </c>
      <c r="H11" s="28">
        <f>IF(AND($H$2="Y",J11&gt;0,OR(AND(G11=1,G51=10),AND(G11=2,G60=20),AND(G11=3,G69=30),AND(G11=4,G78=40),AND(G11=5,G87=50),AND(G11=6,G96=60),AND(G11=7,G105=70),AND(G11=8,G114=80),AND(G11=9,G123=90),AND(G11=10,G132=100))),VLOOKUP(J11-1,SortLookup!$A$13:$B$16,2,FALSE),"")</f>
      </c>
      <c r="I11" s="29">
        <f>IF(ISNA(VLOOKUP(E11,SortLookup!$A$1:$B$5,2,FALSE))," ",VLOOKUP(E11,SortLookup!$A$1:$B$5,2,FALSE))</f>
        <v>2</v>
      </c>
      <c r="J11" s="43" t="str">
        <f>IF(ISNA(VLOOKUP(F11,SortLookup!$A$7:$B$11,2,FALSE))," ",VLOOKUP(F11,SortLookup!$A$7:$B$11,2,FALSE))</f>
        <v> </v>
      </c>
      <c r="K11" s="30">
        <f t="shared" si="1"/>
        <v>127.12</v>
      </c>
      <c r="L11" s="45">
        <f t="shared" si="2"/>
        <v>115.62</v>
      </c>
      <c r="M11" s="31">
        <f t="shared" si="3"/>
        <v>8</v>
      </c>
      <c r="N11" s="32">
        <f t="shared" si="4"/>
        <v>3.5</v>
      </c>
      <c r="O11" s="33">
        <f t="shared" si="5"/>
        <v>7</v>
      </c>
      <c r="P11" s="52">
        <v>12.8</v>
      </c>
      <c r="Q11" s="48"/>
      <c r="R11" s="48"/>
      <c r="S11" s="48"/>
      <c r="T11" s="48"/>
      <c r="U11" s="48"/>
      <c r="V11" s="48"/>
      <c r="W11" s="49">
        <v>0</v>
      </c>
      <c r="X11" s="49">
        <v>1</v>
      </c>
      <c r="Y11" s="49">
        <v>0</v>
      </c>
      <c r="Z11" s="49">
        <v>0</v>
      </c>
      <c r="AA11" s="50">
        <v>0</v>
      </c>
      <c r="AB11" s="45">
        <f t="shared" si="6"/>
        <v>12.8</v>
      </c>
      <c r="AC11" s="44">
        <f t="shared" si="7"/>
        <v>0</v>
      </c>
      <c r="AD11" s="54">
        <f t="shared" si="8"/>
        <v>3</v>
      </c>
      <c r="AE11" s="34">
        <f t="shared" si="9"/>
        <v>15.8</v>
      </c>
      <c r="AF11" s="52">
        <v>35.85</v>
      </c>
      <c r="AG11" s="48"/>
      <c r="AH11" s="48"/>
      <c r="AI11" s="48"/>
      <c r="AJ11" s="49">
        <v>7</v>
      </c>
      <c r="AK11" s="49">
        <v>0</v>
      </c>
      <c r="AL11" s="49">
        <v>0</v>
      </c>
      <c r="AM11" s="49">
        <v>0</v>
      </c>
      <c r="AN11" s="50">
        <v>0</v>
      </c>
      <c r="AO11" s="45">
        <f t="shared" si="10"/>
        <v>35.85</v>
      </c>
      <c r="AP11" s="44">
        <f t="shared" si="11"/>
        <v>3.5</v>
      </c>
      <c r="AQ11" s="54">
        <f t="shared" si="12"/>
        <v>0</v>
      </c>
      <c r="AR11" s="34">
        <f t="shared" si="13"/>
        <v>39.35</v>
      </c>
      <c r="AS11" s="52">
        <v>18.49</v>
      </c>
      <c r="AT11" s="48"/>
      <c r="AU11" s="48"/>
      <c r="AV11" s="49">
        <v>0</v>
      </c>
      <c r="AW11" s="49">
        <v>0</v>
      </c>
      <c r="AX11" s="49">
        <v>0</v>
      </c>
      <c r="AY11" s="49">
        <v>1</v>
      </c>
      <c r="AZ11" s="50">
        <v>0</v>
      </c>
      <c r="BA11" s="45">
        <f t="shared" si="14"/>
        <v>18.49</v>
      </c>
      <c r="BB11" s="44">
        <f t="shared" si="15"/>
        <v>0</v>
      </c>
      <c r="BC11" s="54">
        <f t="shared" si="16"/>
        <v>5</v>
      </c>
      <c r="BD11" s="34">
        <f t="shared" si="17"/>
        <v>23.49</v>
      </c>
      <c r="BE11" s="52">
        <v>48.48</v>
      </c>
      <c r="BF11" s="48"/>
      <c r="BG11" s="48"/>
      <c r="BH11" s="49">
        <v>0</v>
      </c>
      <c r="BI11" s="49">
        <v>0</v>
      </c>
      <c r="BJ11" s="49">
        <v>0</v>
      </c>
      <c r="BK11" s="49">
        <v>0</v>
      </c>
      <c r="BL11" s="50">
        <v>0</v>
      </c>
      <c r="BM11" s="45">
        <f t="shared" si="18"/>
        <v>48.48</v>
      </c>
      <c r="BN11" s="44">
        <f t="shared" si="19"/>
        <v>0</v>
      </c>
      <c r="BO11" s="54">
        <f t="shared" si="20"/>
        <v>0</v>
      </c>
      <c r="BP11" s="34">
        <f t="shared" si="21"/>
        <v>48.48</v>
      </c>
      <c r="BQ11" s="1"/>
      <c r="BR11" s="1"/>
      <c r="BS11" s="1"/>
      <c r="BT11" s="2"/>
      <c r="BU11" s="2"/>
      <c r="BV11" s="2"/>
      <c r="BW11" s="2"/>
      <c r="BX11" s="2"/>
      <c r="BY11" s="7">
        <f t="shared" si="22"/>
        <v>0</v>
      </c>
      <c r="BZ11" s="14">
        <f t="shared" si="23"/>
        <v>0</v>
      </c>
      <c r="CA11" s="6">
        <f t="shared" si="24"/>
        <v>0</v>
      </c>
      <c r="CB11" s="15">
        <f t="shared" si="25"/>
        <v>0</v>
      </c>
      <c r="CC11" s="16"/>
      <c r="CD11" s="1"/>
      <c r="CE11" s="2"/>
      <c r="CF11" s="2"/>
      <c r="CG11" s="2"/>
      <c r="CH11" s="2"/>
      <c r="CI11" s="2"/>
      <c r="CJ11" s="7">
        <f t="shared" si="26"/>
        <v>0</v>
      </c>
      <c r="CK11" s="14">
        <f t="shared" si="27"/>
        <v>0</v>
      </c>
      <c r="CL11" s="6">
        <f t="shared" si="28"/>
        <v>0</v>
      </c>
      <c r="CM11" s="15">
        <f t="shared" si="29"/>
        <v>0</v>
      </c>
      <c r="CN11" s="16"/>
      <c r="CO11" s="1"/>
      <c r="CP11" s="2"/>
      <c r="CQ11" s="2"/>
      <c r="CR11" s="2"/>
      <c r="CS11" s="2"/>
      <c r="CT11" s="2"/>
      <c r="CU11" s="7">
        <f t="shared" si="30"/>
        <v>0</v>
      </c>
      <c r="CV11" s="14">
        <f t="shared" si="31"/>
        <v>0</v>
      </c>
      <c r="CW11" s="6">
        <f t="shared" si="32"/>
        <v>0</v>
      </c>
      <c r="CX11" s="15">
        <f t="shared" si="33"/>
        <v>0</v>
      </c>
      <c r="CY11" s="16"/>
      <c r="CZ11" s="1"/>
      <c r="DA11" s="2"/>
      <c r="DB11" s="2"/>
      <c r="DC11" s="2"/>
      <c r="DD11" s="2"/>
      <c r="DE11" s="2"/>
      <c r="DF11" s="7">
        <f t="shared" si="34"/>
        <v>0</v>
      </c>
      <c r="DG11" s="14">
        <f t="shared" si="35"/>
        <v>0</v>
      </c>
      <c r="DH11" s="6">
        <f t="shared" si="36"/>
        <v>0</v>
      </c>
      <c r="DI11" s="15">
        <f t="shared" si="37"/>
        <v>0</v>
      </c>
      <c r="DJ11" s="16"/>
      <c r="DK11" s="1"/>
      <c r="DL11" s="2"/>
      <c r="DM11" s="2"/>
      <c r="DN11" s="2"/>
      <c r="DO11" s="2"/>
      <c r="DP11" s="2"/>
      <c r="DQ11" s="7">
        <f t="shared" si="38"/>
        <v>0</v>
      </c>
      <c r="DR11" s="14">
        <f t="shared" si="39"/>
        <v>0</v>
      </c>
      <c r="DS11" s="6">
        <f t="shared" si="40"/>
        <v>0</v>
      </c>
      <c r="DT11" s="15">
        <f t="shared" si="41"/>
        <v>0</v>
      </c>
      <c r="DU11" s="16"/>
      <c r="DV11" s="1"/>
      <c r="DW11" s="2"/>
      <c r="DX11" s="2"/>
      <c r="DY11" s="2"/>
      <c r="DZ11" s="2"/>
      <c r="EA11" s="2"/>
      <c r="EB11" s="7">
        <f t="shared" si="42"/>
        <v>0</v>
      </c>
      <c r="EC11" s="14">
        <f t="shared" si="43"/>
        <v>0</v>
      </c>
      <c r="ED11" s="6">
        <f t="shared" si="44"/>
        <v>0</v>
      </c>
      <c r="EE11" s="15">
        <f t="shared" si="45"/>
        <v>0</v>
      </c>
      <c r="EF11" s="16"/>
      <c r="EG11" s="1"/>
      <c r="EH11" s="2"/>
      <c r="EI11" s="2"/>
      <c r="EJ11" s="2"/>
      <c r="EK11" s="2"/>
      <c r="EL11" s="2"/>
      <c r="EM11" s="7">
        <f t="shared" si="46"/>
        <v>0</v>
      </c>
      <c r="EN11" s="14">
        <f t="shared" si="47"/>
        <v>0</v>
      </c>
      <c r="EO11" s="6">
        <f t="shared" si="48"/>
        <v>0</v>
      </c>
      <c r="EP11" s="15">
        <f t="shared" si="49"/>
        <v>0</v>
      </c>
      <c r="EQ11" s="16"/>
      <c r="ER11" s="1"/>
      <c r="ES11" s="2"/>
      <c r="ET11" s="2"/>
      <c r="EU11" s="2"/>
      <c r="EV11" s="2"/>
      <c r="EW11" s="2"/>
      <c r="EX11" s="7">
        <f t="shared" si="50"/>
        <v>0</v>
      </c>
      <c r="EY11" s="14">
        <f t="shared" si="51"/>
        <v>0</v>
      </c>
      <c r="EZ11" s="6">
        <f t="shared" si="52"/>
        <v>0</v>
      </c>
      <c r="FA11" s="15">
        <f t="shared" si="53"/>
        <v>0</v>
      </c>
      <c r="FB11" s="16"/>
      <c r="FC11" s="1"/>
      <c r="FD11" s="2"/>
      <c r="FE11" s="2"/>
      <c r="FF11" s="2"/>
      <c r="FG11" s="2"/>
      <c r="FH11" s="2"/>
      <c r="FI11" s="7">
        <f t="shared" si="54"/>
        <v>0</v>
      </c>
      <c r="FJ11" s="14">
        <f t="shared" si="55"/>
        <v>0</v>
      </c>
      <c r="FK11" s="6">
        <f t="shared" si="56"/>
        <v>0</v>
      </c>
      <c r="FL11" s="15">
        <f t="shared" si="57"/>
        <v>0</v>
      </c>
      <c r="FM11" s="16"/>
      <c r="FN11" s="1"/>
      <c r="FO11" s="2"/>
      <c r="FP11" s="2"/>
      <c r="FQ11" s="2"/>
      <c r="FR11" s="2"/>
      <c r="FS11" s="2"/>
      <c r="FT11" s="7">
        <f t="shared" si="58"/>
        <v>0</v>
      </c>
      <c r="FU11" s="14">
        <f t="shared" si="59"/>
        <v>0</v>
      </c>
      <c r="FV11" s="6">
        <f t="shared" si="60"/>
        <v>0</v>
      </c>
      <c r="FW11" s="15">
        <f t="shared" si="61"/>
        <v>0</v>
      </c>
      <c r="FX11" s="16"/>
      <c r="FY11" s="1"/>
      <c r="FZ11" s="2"/>
      <c r="GA11" s="2"/>
      <c r="GB11" s="2"/>
      <c r="GC11" s="2"/>
      <c r="GD11" s="2"/>
      <c r="GE11" s="7">
        <f t="shared" si="62"/>
        <v>0</v>
      </c>
      <c r="GF11" s="14">
        <f t="shared" si="63"/>
        <v>0</v>
      </c>
      <c r="GG11" s="6">
        <f t="shared" si="64"/>
        <v>0</v>
      </c>
      <c r="GH11" s="15">
        <f t="shared" si="65"/>
        <v>0</v>
      </c>
      <c r="GI11" s="16"/>
      <c r="GJ11" s="1"/>
      <c r="GK11" s="2"/>
      <c r="GL11" s="2"/>
      <c r="GM11" s="2"/>
      <c r="GN11" s="2"/>
      <c r="GO11" s="2"/>
      <c r="GP11" s="7">
        <f t="shared" si="66"/>
        <v>0</v>
      </c>
      <c r="GQ11" s="14">
        <f t="shared" si="67"/>
        <v>0</v>
      </c>
      <c r="GR11" s="6">
        <f t="shared" si="68"/>
        <v>0</v>
      </c>
      <c r="GS11" s="15">
        <f t="shared" si="69"/>
        <v>0</v>
      </c>
      <c r="GT11" s="16"/>
      <c r="GU11" s="1"/>
      <c r="GV11" s="2"/>
      <c r="GW11" s="2"/>
      <c r="GX11" s="2"/>
      <c r="GY11" s="2"/>
      <c r="GZ11" s="2"/>
      <c r="HA11" s="7">
        <f t="shared" si="70"/>
        <v>0</v>
      </c>
      <c r="HB11" s="14">
        <f t="shared" si="71"/>
        <v>0</v>
      </c>
      <c r="HC11" s="6">
        <f t="shared" si="72"/>
        <v>0</v>
      </c>
      <c r="HD11" s="15">
        <f t="shared" si="73"/>
        <v>0</v>
      </c>
      <c r="HE11" s="16"/>
      <c r="HF11" s="1"/>
      <c r="HG11" s="2"/>
      <c r="HH11" s="2"/>
      <c r="HI11" s="2"/>
      <c r="HJ11" s="2"/>
      <c r="HK11" s="2"/>
      <c r="HL11" s="7">
        <f t="shared" si="74"/>
        <v>0</v>
      </c>
      <c r="HM11" s="14">
        <f t="shared" si="75"/>
        <v>0</v>
      </c>
      <c r="HN11" s="6">
        <f t="shared" si="76"/>
        <v>0</v>
      </c>
      <c r="HO11" s="15">
        <f t="shared" si="77"/>
        <v>0</v>
      </c>
      <c r="HP11" s="16"/>
      <c r="HQ11" s="1"/>
      <c r="HR11" s="2"/>
      <c r="HS11" s="2"/>
      <c r="HT11" s="2"/>
      <c r="HU11" s="2"/>
      <c r="HV11" s="2"/>
      <c r="HW11" s="7">
        <f t="shared" si="78"/>
        <v>0</v>
      </c>
      <c r="HX11" s="14">
        <f t="shared" si="79"/>
        <v>0</v>
      </c>
      <c r="HY11" s="6">
        <f t="shared" si="80"/>
        <v>0</v>
      </c>
      <c r="HZ11" s="15">
        <f t="shared" si="81"/>
        <v>0</v>
      </c>
      <c r="IA11" s="16"/>
      <c r="IB11" s="1"/>
      <c r="IC11" s="2"/>
      <c r="ID11" s="2"/>
      <c r="IE11" s="2"/>
      <c r="IF11" s="2"/>
      <c r="IG11" s="2"/>
      <c r="IH11" s="7">
        <f t="shared" si="82"/>
        <v>0</v>
      </c>
      <c r="II11" s="14">
        <f t="shared" si="83"/>
        <v>0</v>
      </c>
      <c r="IJ11" s="6">
        <f t="shared" si="84"/>
        <v>0</v>
      </c>
      <c r="IK11" s="79">
        <f t="shared" si="85"/>
        <v>0</v>
      </c>
      <c r="IL11" s="80"/>
    </row>
    <row r="12" spans="1:246" ht="12.75">
      <c r="A12" s="38">
        <v>10</v>
      </c>
      <c r="B12" s="36" t="s">
        <v>138</v>
      </c>
      <c r="C12" s="36"/>
      <c r="D12" s="37"/>
      <c r="E12" s="37" t="s">
        <v>21</v>
      </c>
      <c r="F12" s="37" t="s">
        <v>93</v>
      </c>
      <c r="G12" s="35">
        <f>IF(AND(OR($G$2="Y",$H$2="Y"),I12&lt;5,J12&lt;5),IF(AND(I12=#REF!,J12=#REF!),#REF!+1,1),"")</f>
      </c>
      <c r="H12" s="28" t="e">
        <f>IF(AND($H$2="Y",J12&gt;0,OR(AND(G12=1,#REF!=10),AND(G12=2,G28=20),AND(G12=3,G68=30),AND(G12=4,G77=40),AND(G12=5,G86=50),AND(G12=6,G95=60),AND(G12=7,G104=70),AND(G12=8,G113=80),AND(G12=9,G122=90),AND(G12=10,G131=100))),VLOOKUP(J12-1,SortLookup!$A$13:$B$16,2,FALSE),"")</f>
        <v>#REF!</v>
      </c>
      <c r="I12" s="29">
        <f>IF(ISNA(VLOOKUP(E12,SortLookup!$A$1:$B$5,2,FALSE))," ",VLOOKUP(E12,SortLookup!$A$1:$B$5,2,FALSE))</f>
        <v>2</v>
      </c>
      <c r="J12" s="43" t="str">
        <f>IF(ISNA(VLOOKUP(F12,SortLookup!$A$7:$B$11,2,FALSE))," ",VLOOKUP(F12,SortLookup!$A$7:$B$11,2,FALSE))</f>
        <v> </v>
      </c>
      <c r="K12" s="30">
        <f t="shared" si="1"/>
        <v>127.39</v>
      </c>
      <c r="L12" s="45">
        <f t="shared" si="2"/>
        <v>123.89</v>
      </c>
      <c r="M12" s="31">
        <f t="shared" si="3"/>
        <v>0</v>
      </c>
      <c r="N12" s="32">
        <f t="shared" si="4"/>
        <v>3.5</v>
      </c>
      <c r="O12" s="33">
        <f t="shared" si="5"/>
        <v>7</v>
      </c>
      <c r="P12" s="52">
        <v>13.75</v>
      </c>
      <c r="Q12" s="48"/>
      <c r="R12" s="48"/>
      <c r="S12" s="48"/>
      <c r="T12" s="48"/>
      <c r="U12" s="48"/>
      <c r="V12" s="48"/>
      <c r="W12" s="49">
        <v>2</v>
      </c>
      <c r="X12" s="49">
        <v>0</v>
      </c>
      <c r="Y12" s="49">
        <v>0</v>
      </c>
      <c r="Z12" s="49">
        <v>0</v>
      </c>
      <c r="AA12" s="50">
        <v>0</v>
      </c>
      <c r="AB12" s="45">
        <f t="shared" si="6"/>
        <v>13.75</v>
      </c>
      <c r="AC12" s="44">
        <f t="shared" si="7"/>
        <v>1</v>
      </c>
      <c r="AD12" s="54">
        <f t="shared" si="8"/>
        <v>0</v>
      </c>
      <c r="AE12" s="34">
        <f t="shared" si="9"/>
        <v>14.75</v>
      </c>
      <c r="AF12" s="52">
        <v>35.39</v>
      </c>
      <c r="AG12" s="48"/>
      <c r="AH12" s="48"/>
      <c r="AI12" s="48"/>
      <c r="AJ12" s="49">
        <v>4</v>
      </c>
      <c r="AK12" s="49">
        <v>0</v>
      </c>
      <c r="AL12" s="49">
        <v>0</v>
      </c>
      <c r="AM12" s="49">
        <v>0</v>
      </c>
      <c r="AN12" s="50">
        <v>0</v>
      </c>
      <c r="AO12" s="45">
        <f t="shared" si="10"/>
        <v>35.39</v>
      </c>
      <c r="AP12" s="44">
        <f t="shared" si="11"/>
        <v>2</v>
      </c>
      <c r="AQ12" s="54">
        <f t="shared" si="12"/>
        <v>0</v>
      </c>
      <c r="AR12" s="34">
        <f t="shared" si="13"/>
        <v>37.39</v>
      </c>
      <c r="AS12" s="52">
        <v>26.56</v>
      </c>
      <c r="AT12" s="48"/>
      <c r="AU12" s="48"/>
      <c r="AV12" s="49">
        <v>0</v>
      </c>
      <c r="AW12" s="49">
        <v>0</v>
      </c>
      <c r="AX12" s="49">
        <v>0</v>
      </c>
      <c r="AY12" s="49">
        <v>0</v>
      </c>
      <c r="AZ12" s="50">
        <v>0</v>
      </c>
      <c r="BA12" s="45">
        <f t="shared" si="14"/>
        <v>26.56</v>
      </c>
      <c r="BB12" s="44">
        <f t="shared" si="15"/>
        <v>0</v>
      </c>
      <c r="BC12" s="54">
        <f t="shared" si="16"/>
        <v>0</v>
      </c>
      <c r="BD12" s="34">
        <f t="shared" si="17"/>
        <v>26.56</v>
      </c>
      <c r="BE12" s="52">
        <v>48.19</v>
      </c>
      <c r="BF12" s="48"/>
      <c r="BG12" s="48"/>
      <c r="BH12" s="49">
        <v>1</v>
      </c>
      <c r="BI12" s="49">
        <v>0</v>
      </c>
      <c r="BJ12" s="49">
        <v>0</v>
      </c>
      <c r="BK12" s="49">
        <v>0</v>
      </c>
      <c r="BL12" s="50">
        <v>0</v>
      </c>
      <c r="BM12" s="45">
        <f t="shared" si="18"/>
        <v>48.19</v>
      </c>
      <c r="BN12" s="44">
        <f t="shared" si="19"/>
        <v>0.5</v>
      </c>
      <c r="BO12" s="54">
        <f t="shared" si="20"/>
        <v>0</v>
      </c>
      <c r="BP12" s="34">
        <f t="shared" si="21"/>
        <v>48.69</v>
      </c>
      <c r="BQ12" s="1"/>
      <c r="BR12" s="1"/>
      <c r="BS12" s="1"/>
      <c r="BT12" s="2"/>
      <c r="BU12" s="2"/>
      <c r="BV12" s="2"/>
      <c r="BW12" s="2"/>
      <c r="BX12" s="2"/>
      <c r="BY12" s="7">
        <f t="shared" si="22"/>
        <v>0</v>
      </c>
      <c r="BZ12" s="14">
        <f t="shared" si="23"/>
        <v>0</v>
      </c>
      <c r="CA12" s="6">
        <f t="shared" si="24"/>
        <v>0</v>
      </c>
      <c r="CB12" s="15">
        <f t="shared" si="25"/>
        <v>0</v>
      </c>
      <c r="CC12" s="16"/>
      <c r="CD12" s="1"/>
      <c r="CE12" s="2"/>
      <c r="CF12" s="2"/>
      <c r="CG12" s="2"/>
      <c r="CH12" s="2"/>
      <c r="CI12" s="2"/>
      <c r="CJ12" s="7">
        <f t="shared" si="26"/>
        <v>0</v>
      </c>
      <c r="CK12" s="14">
        <f t="shared" si="27"/>
        <v>0</v>
      </c>
      <c r="CL12" s="6">
        <f t="shared" si="28"/>
        <v>0</v>
      </c>
      <c r="CM12" s="15">
        <f t="shared" si="29"/>
        <v>0</v>
      </c>
      <c r="CN12" s="16"/>
      <c r="CO12" s="1"/>
      <c r="CP12" s="2"/>
      <c r="CQ12" s="2"/>
      <c r="CR12" s="2"/>
      <c r="CS12" s="2"/>
      <c r="CT12" s="2"/>
      <c r="CU12" s="7">
        <f t="shared" si="30"/>
        <v>0</v>
      </c>
      <c r="CV12" s="14">
        <f t="shared" si="31"/>
        <v>0</v>
      </c>
      <c r="CW12" s="6">
        <f t="shared" si="32"/>
        <v>0</v>
      </c>
      <c r="CX12" s="15">
        <f t="shared" si="33"/>
        <v>0</v>
      </c>
      <c r="CY12" s="16"/>
      <c r="CZ12" s="1"/>
      <c r="DA12" s="2"/>
      <c r="DB12" s="2"/>
      <c r="DC12" s="2"/>
      <c r="DD12" s="2"/>
      <c r="DE12" s="2"/>
      <c r="DF12" s="7">
        <f t="shared" si="34"/>
        <v>0</v>
      </c>
      <c r="DG12" s="14">
        <f t="shared" si="35"/>
        <v>0</v>
      </c>
      <c r="DH12" s="6">
        <f t="shared" si="36"/>
        <v>0</v>
      </c>
      <c r="DI12" s="15">
        <f t="shared" si="37"/>
        <v>0</v>
      </c>
      <c r="DJ12" s="16"/>
      <c r="DK12" s="1"/>
      <c r="DL12" s="2"/>
      <c r="DM12" s="2"/>
      <c r="DN12" s="2"/>
      <c r="DO12" s="2"/>
      <c r="DP12" s="2"/>
      <c r="DQ12" s="7">
        <f t="shared" si="38"/>
        <v>0</v>
      </c>
      <c r="DR12" s="14">
        <f t="shared" si="39"/>
        <v>0</v>
      </c>
      <c r="DS12" s="6">
        <f t="shared" si="40"/>
        <v>0</v>
      </c>
      <c r="DT12" s="15">
        <f t="shared" si="41"/>
        <v>0</v>
      </c>
      <c r="DU12" s="16"/>
      <c r="DV12" s="1"/>
      <c r="DW12" s="2"/>
      <c r="DX12" s="2"/>
      <c r="DY12" s="2"/>
      <c r="DZ12" s="2"/>
      <c r="EA12" s="2"/>
      <c r="EB12" s="7">
        <f t="shared" si="42"/>
        <v>0</v>
      </c>
      <c r="EC12" s="14">
        <f t="shared" si="43"/>
        <v>0</v>
      </c>
      <c r="ED12" s="6">
        <f t="shared" si="44"/>
        <v>0</v>
      </c>
      <c r="EE12" s="15">
        <f t="shared" si="45"/>
        <v>0</v>
      </c>
      <c r="EF12" s="16"/>
      <c r="EG12" s="1"/>
      <c r="EH12" s="2"/>
      <c r="EI12" s="2"/>
      <c r="EJ12" s="2"/>
      <c r="EK12" s="2"/>
      <c r="EL12" s="2"/>
      <c r="EM12" s="7">
        <f t="shared" si="46"/>
        <v>0</v>
      </c>
      <c r="EN12" s="14">
        <f t="shared" si="47"/>
        <v>0</v>
      </c>
      <c r="EO12" s="6">
        <f t="shared" si="48"/>
        <v>0</v>
      </c>
      <c r="EP12" s="15">
        <f t="shared" si="49"/>
        <v>0</v>
      </c>
      <c r="EQ12" s="16"/>
      <c r="ER12" s="1"/>
      <c r="ES12" s="2"/>
      <c r="ET12" s="2"/>
      <c r="EU12" s="2"/>
      <c r="EV12" s="2"/>
      <c r="EW12" s="2"/>
      <c r="EX12" s="7">
        <f t="shared" si="50"/>
        <v>0</v>
      </c>
      <c r="EY12" s="14">
        <f t="shared" si="51"/>
        <v>0</v>
      </c>
      <c r="EZ12" s="6">
        <f t="shared" si="52"/>
        <v>0</v>
      </c>
      <c r="FA12" s="15">
        <f t="shared" si="53"/>
        <v>0</v>
      </c>
      <c r="FB12" s="16"/>
      <c r="FC12" s="1"/>
      <c r="FD12" s="2"/>
      <c r="FE12" s="2"/>
      <c r="FF12" s="2"/>
      <c r="FG12" s="2"/>
      <c r="FH12" s="2"/>
      <c r="FI12" s="7">
        <f t="shared" si="54"/>
        <v>0</v>
      </c>
      <c r="FJ12" s="14">
        <f t="shared" si="55"/>
        <v>0</v>
      </c>
      <c r="FK12" s="6">
        <f t="shared" si="56"/>
        <v>0</v>
      </c>
      <c r="FL12" s="15">
        <f t="shared" si="57"/>
        <v>0</v>
      </c>
      <c r="FM12" s="16"/>
      <c r="FN12" s="1"/>
      <c r="FO12" s="2"/>
      <c r="FP12" s="2"/>
      <c r="FQ12" s="2"/>
      <c r="FR12" s="2"/>
      <c r="FS12" s="2"/>
      <c r="FT12" s="7">
        <f t="shared" si="58"/>
        <v>0</v>
      </c>
      <c r="FU12" s="14">
        <f t="shared" si="59"/>
        <v>0</v>
      </c>
      <c r="FV12" s="6">
        <f t="shared" si="60"/>
        <v>0</v>
      </c>
      <c r="FW12" s="15">
        <f t="shared" si="61"/>
        <v>0</v>
      </c>
      <c r="FX12" s="16"/>
      <c r="FY12" s="1"/>
      <c r="FZ12" s="2"/>
      <c r="GA12" s="2"/>
      <c r="GB12" s="2"/>
      <c r="GC12" s="2"/>
      <c r="GD12" s="2"/>
      <c r="GE12" s="7">
        <f t="shared" si="62"/>
        <v>0</v>
      </c>
      <c r="GF12" s="14">
        <f t="shared" si="63"/>
        <v>0</v>
      </c>
      <c r="GG12" s="6">
        <f t="shared" si="64"/>
        <v>0</v>
      </c>
      <c r="GH12" s="15">
        <f t="shared" si="65"/>
        <v>0</v>
      </c>
      <c r="GI12" s="16"/>
      <c r="GJ12" s="1"/>
      <c r="GK12" s="2"/>
      <c r="GL12" s="2"/>
      <c r="GM12" s="2"/>
      <c r="GN12" s="2"/>
      <c r="GO12" s="2"/>
      <c r="GP12" s="7">
        <f t="shared" si="66"/>
        <v>0</v>
      </c>
      <c r="GQ12" s="14">
        <f t="shared" si="67"/>
        <v>0</v>
      </c>
      <c r="GR12" s="6">
        <f t="shared" si="68"/>
        <v>0</v>
      </c>
      <c r="GS12" s="15">
        <f t="shared" si="69"/>
        <v>0</v>
      </c>
      <c r="GT12" s="16"/>
      <c r="GU12" s="1"/>
      <c r="GV12" s="2"/>
      <c r="GW12" s="2"/>
      <c r="GX12" s="2"/>
      <c r="GY12" s="2"/>
      <c r="GZ12" s="2"/>
      <c r="HA12" s="7">
        <f t="shared" si="70"/>
        <v>0</v>
      </c>
      <c r="HB12" s="14">
        <f t="shared" si="71"/>
        <v>0</v>
      </c>
      <c r="HC12" s="6">
        <f t="shared" si="72"/>
        <v>0</v>
      </c>
      <c r="HD12" s="15">
        <f t="shared" si="73"/>
        <v>0</v>
      </c>
      <c r="HE12" s="16"/>
      <c r="HF12" s="1"/>
      <c r="HG12" s="2"/>
      <c r="HH12" s="2"/>
      <c r="HI12" s="2"/>
      <c r="HJ12" s="2"/>
      <c r="HK12" s="2"/>
      <c r="HL12" s="7">
        <f t="shared" si="74"/>
        <v>0</v>
      </c>
      <c r="HM12" s="14">
        <f t="shared" si="75"/>
        <v>0</v>
      </c>
      <c r="HN12" s="6">
        <f t="shared" si="76"/>
        <v>0</v>
      </c>
      <c r="HO12" s="15">
        <f t="shared" si="77"/>
        <v>0</v>
      </c>
      <c r="HP12" s="16"/>
      <c r="HQ12" s="1"/>
      <c r="HR12" s="2"/>
      <c r="HS12" s="2"/>
      <c r="HT12" s="2"/>
      <c r="HU12" s="2"/>
      <c r="HV12" s="2"/>
      <c r="HW12" s="7">
        <f t="shared" si="78"/>
        <v>0</v>
      </c>
      <c r="HX12" s="14">
        <f t="shared" si="79"/>
        <v>0</v>
      </c>
      <c r="HY12" s="6">
        <f t="shared" si="80"/>
        <v>0</v>
      </c>
      <c r="HZ12" s="15">
        <f t="shared" si="81"/>
        <v>0</v>
      </c>
      <c r="IA12" s="16"/>
      <c r="IB12" s="1"/>
      <c r="IC12" s="2"/>
      <c r="ID12" s="2"/>
      <c r="IE12" s="2"/>
      <c r="IF12" s="2"/>
      <c r="IG12" s="2"/>
      <c r="IH12" s="7">
        <f t="shared" si="82"/>
        <v>0</v>
      </c>
      <c r="II12" s="14">
        <f t="shared" si="83"/>
        <v>0</v>
      </c>
      <c r="IJ12" s="6">
        <f t="shared" si="84"/>
        <v>0</v>
      </c>
      <c r="IK12" s="79">
        <f t="shared" si="85"/>
        <v>0</v>
      </c>
      <c r="IL12" s="80"/>
    </row>
    <row r="13" spans="1:246" ht="12.75">
      <c r="A13" s="38">
        <v>11</v>
      </c>
      <c r="B13" s="36" t="s">
        <v>118</v>
      </c>
      <c r="C13" s="36"/>
      <c r="D13" s="37"/>
      <c r="E13" s="37" t="s">
        <v>21</v>
      </c>
      <c r="F13" s="37" t="s">
        <v>93</v>
      </c>
      <c r="G13" s="35">
        <f>IF(AND(OR($G$2="Y",$H$2="Y"),I13&lt;5,J13&lt;5),IF(AND(I13=I12,J13=J12),G12+1,1),"")</f>
      </c>
      <c r="H13" s="28">
        <f>IF(AND($H$2="Y",J13&gt;0,OR(AND(G13=1,G22=10),AND(G13=2,G61=20),AND(G13=3,G70=30),AND(G13=4,G79=40),AND(G13=5,G88=50),AND(G13=6,G97=60),AND(G13=7,G106=70),AND(G13=8,G115=80),AND(G13=9,G124=90),AND(G13=10,G133=100))),VLOOKUP(J13-1,SortLookup!$A$13:$B$16,2,FALSE),"")</f>
      </c>
      <c r="I13" s="29">
        <f>IF(ISNA(VLOOKUP(E13,SortLookup!$A$1:$B$5,2,FALSE))," ",VLOOKUP(E13,SortLookup!$A$1:$B$5,2,FALSE))</f>
        <v>2</v>
      </c>
      <c r="J13" s="43" t="str">
        <f>IF(ISNA(VLOOKUP(F13,SortLookup!$A$7:$B$11,2,FALSE))," ",VLOOKUP(F13,SortLookup!$A$7:$B$11,2,FALSE))</f>
        <v> </v>
      </c>
      <c r="K13" s="30">
        <f t="shared" si="1"/>
        <v>131.64</v>
      </c>
      <c r="L13" s="45">
        <f t="shared" si="2"/>
        <v>122.64</v>
      </c>
      <c r="M13" s="31">
        <f t="shared" si="3"/>
        <v>0</v>
      </c>
      <c r="N13" s="32">
        <f t="shared" si="4"/>
        <v>9</v>
      </c>
      <c r="O13" s="33">
        <f t="shared" si="5"/>
        <v>18</v>
      </c>
      <c r="P13" s="52">
        <v>11.48</v>
      </c>
      <c r="Q13" s="48"/>
      <c r="R13" s="48"/>
      <c r="S13" s="48"/>
      <c r="T13" s="48"/>
      <c r="U13" s="48"/>
      <c r="V13" s="48"/>
      <c r="W13" s="49">
        <v>1</v>
      </c>
      <c r="X13" s="49">
        <v>0</v>
      </c>
      <c r="Y13" s="49">
        <v>0</v>
      </c>
      <c r="Z13" s="49">
        <v>0</v>
      </c>
      <c r="AA13" s="50">
        <v>0</v>
      </c>
      <c r="AB13" s="45">
        <f t="shared" si="6"/>
        <v>11.48</v>
      </c>
      <c r="AC13" s="44">
        <f t="shared" si="7"/>
        <v>0.5</v>
      </c>
      <c r="AD13" s="54">
        <f t="shared" si="8"/>
        <v>0</v>
      </c>
      <c r="AE13" s="34">
        <f t="shared" si="9"/>
        <v>11.98</v>
      </c>
      <c r="AF13" s="52">
        <v>36.63</v>
      </c>
      <c r="AG13" s="48"/>
      <c r="AH13" s="48"/>
      <c r="AI13" s="48"/>
      <c r="AJ13" s="49">
        <v>10</v>
      </c>
      <c r="AK13" s="49">
        <v>0</v>
      </c>
      <c r="AL13" s="49">
        <v>0</v>
      </c>
      <c r="AM13" s="49">
        <v>0</v>
      </c>
      <c r="AN13" s="50">
        <v>0</v>
      </c>
      <c r="AO13" s="45">
        <f t="shared" si="10"/>
        <v>36.63</v>
      </c>
      <c r="AP13" s="44">
        <f t="shared" si="11"/>
        <v>5</v>
      </c>
      <c r="AQ13" s="54">
        <f t="shared" si="12"/>
        <v>0</v>
      </c>
      <c r="AR13" s="34">
        <f t="shared" si="13"/>
        <v>41.63</v>
      </c>
      <c r="AS13" s="52">
        <v>20.92</v>
      </c>
      <c r="AT13" s="48"/>
      <c r="AU13" s="48"/>
      <c r="AV13" s="49">
        <v>5</v>
      </c>
      <c r="AW13" s="49">
        <v>0</v>
      </c>
      <c r="AX13" s="49">
        <v>0</v>
      </c>
      <c r="AY13" s="49">
        <v>0</v>
      </c>
      <c r="AZ13" s="50">
        <v>0</v>
      </c>
      <c r="BA13" s="45">
        <f t="shared" si="14"/>
        <v>20.92</v>
      </c>
      <c r="BB13" s="44">
        <f t="shared" si="15"/>
        <v>2.5</v>
      </c>
      <c r="BC13" s="54">
        <f t="shared" si="16"/>
        <v>0</v>
      </c>
      <c r="BD13" s="34">
        <f t="shared" si="17"/>
        <v>23.42</v>
      </c>
      <c r="BE13" s="52">
        <v>53.61</v>
      </c>
      <c r="BF13" s="48"/>
      <c r="BG13" s="48"/>
      <c r="BH13" s="49">
        <v>2</v>
      </c>
      <c r="BI13" s="49">
        <v>0</v>
      </c>
      <c r="BJ13" s="49">
        <v>0</v>
      </c>
      <c r="BK13" s="49">
        <v>0</v>
      </c>
      <c r="BL13" s="50">
        <v>0</v>
      </c>
      <c r="BM13" s="45">
        <f t="shared" si="18"/>
        <v>53.61</v>
      </c>
      <c r="BN13" s="44">
        <f t="shared" si="19"/>
        <v>1</v>
      </c>
      <c r="BO13" s="54">
        <f t="shared" si="20"/>
        <v>0</v>
      </c>
      <c r="BP13" s="34">
        <f t="shared" si="21"/>
        <v>54.61</v>
      </c>
      <c r="BQ13" s="1"/>
      <c r="BR13" s="1"/>
      <c r="BS13" s="1"/>
      <c r="BT13" s="2"/>
      <c r="BU13" s="2"/>
      <c r="BV13" s="2"/>
      <c r="BW13" s="2"/>
      <c r="BX13" s="2"/>
      <c r="BY13" s="7">
        <f t="shared" si="22"/>
        <v>0</v>
      </c>
      <c r="BZ13" s="14">
        <f t="shared" si="23"/>
        <v>0</v>
      </c>
      <c r="CA13" s="6">
        <f t="shared" si="24"/>
        <v>0</v>
      </c>
      <c r="CB13" s="15">
        <f t="shared" si="25"/>
        <v>0</v>
      </c>
      <c r="CC13" s="16"/>
      <c r="CD13" s="1"/>
      <c r="CE13" s="2"/>
      <c r="CF13" s="2"/>
      <c r="CG13" s="2"/>
      <c r="CH13" s="2"/>
      <c r="CI13" s="2"/>
      <c r="CJ13" s="7">
        <f t="shared" si="26"/>
        <v>0</v>
      </c>
      <c r="CK13" s="14">
        <f t="shared" si="27"/>
        <v>0</v>
      </c>
      <c r="CL13" s="6">
        <f t="shared" si="28"/>
        <v>0</v>
      </c>
      <c r="CM13" s="15">
        <f t="shared" si="29"/>
        <v>0</v>
      </c>
      <c r="CN13" s="16"/>
      <c r="CO13" s="1"/>
      <c r="CP13" s="2"/>
      <c r="CQ13" s="2"/>
      <c r="CR13" s="2"/>
      <c r="CS13" s="2"/>
      <c r="CT13" s="2"/>
      <c r="CU13" s="7">
        <f t="shared" si="30"/>
        <v>0</v>
      </c>
      <c r="CV13" s="14">
        <f t="shared" si="31"/>
        <v>0</v>
      </c>
      <c r="CW13" s="6">
        <f t="shared" si="32"/>
        <v>0</v>
      </c>
      <c r="CX13" s="15">
        <f t="shared" si="33"/>
        <v>0</v>
      </c>
      <c r="CY13" s="16"/>
      <c r="CZ13" s="1"/>
      <c r="DA13" s="2"/>
      <c r="DB13" s="2"/>
      <c r="DC13" s="2"/>
      <c r="DD13" s="2"/>
      <c r="DE13" s="2"/>
      <c r="DF13" s="7">
        <f t="shared" si="34"/>
        <v>0</v>
      </c>
      <c r="DG13" s="14">
        <f t="shared" si="35"/>
        <v>0</v>
      </c>
      <c r="DH13" s="6">
        <f t="shared" si="36"/>
        <v>0</v>
      </c>
      <c r="DI13" s="15">
        <f t="shared" si="37"/>
        <v>0</v>
      </c>
      <c r="DJ13" s="16"/>
      <c r="DK13" s="1"/>
      <c r="DL13" s="2"/>
      <c r="DM13" s="2"/>
      <c r="DN13" s="2"/>
      <c r="DO13" s="2"/>
      <c r="DP13" s="2"/>
      <c r="DQ13" s="7">
        <f t="shared" si="38"/>
        <v>0</v>
      </c>
      <c r="DR13" s="14">
        <f t="shared" si="39"/>
        <v>0</v>
      </c>
      <c r="DS13" s="6">
        <f t="shared" si="40"/>
        <v>0</v>
      </c>
      <c r="DT13" s="15">
        <f t="shared" si="41"/>
        <v>0</v>
      </c>
      <c r="DU13" s="16"/>
      <c r="DV13" s="1"/>
      <c r="DW13" s="2"/>
      <c r="DX13" s="2"/>
      <c r="DY13" s="2"/>
      <c r="DZ13" s="2"/>
      <c r="EA13" s="2"/>
      <c r="EB13" s="7">
        <f t="shared" si="42"/>
        <v>0</v>
      </c>
      <c r="EC13" s="14">
        <f t="shared" si="43"/>
        <v>0</v>
      </c>
      <c r="ED13" s="6">
        <f t="shared" si="44"/>
        <v>0</v>
      </c>
      <c r="EE13" s="15">
        <f t="shared" si="45"/>
        <v>0</v>
      </c>
      <c r="EF13" s="16"/>
      <c r="EG13" s="1"/>
      <c r="EH13" s="2"/>
      <c r="EI13" s="2"/>
      <c r="EJ13" s="2"/>
      <c r="EK13" s="2"/>
      <c r="EL13" s="2"/>
      <c r="EM13" s="7">
        <f t="shared" si="46"/>
        <v>0</v>
      </c>
      <c r="EN13" s="14">
        <f t="shared" si="47"/>
        <v>0</v>
      </c>
      <c r="EO13" s="6">
        <f t="shared" si="48"/>
        <v>0</v>
      </c>
      <c r="EP13" s="15">
        <f t="shared" si="49"/>
        <v>0</v>
      </c>
      <c r="EQ13" s="16"/>
      <c r="ER13" s="1"/>
      <c r="ES13" s="2"/>
      <c r="ET13" s="2"/>
      <c r="EU13" s="2"/>
      <c r="EV13" s="2"/>
      <c r="EW13" s="2"/>
      <c r="EX13" s="7">
        <f t="shared" si="50"/>
        <v>0</v>
      </c>
      <c r="EY13" s="14">
        <f t="shared" si="51"/>
        <v>0</v>
      </c>
      <c r="EZ13" s="6">
        <f t="shared" si="52"/>
        <v>0</v>
      </c>
      <c r="FA13" s="15">
        <f t="shared" si="53"/>
        <v>0</v>
      </c>
      <c r="FB13" s="16"/>
      <c r="FC13" s="1"/>
      <c r="FD13" s="2"/>
      <c r="FE13" s="2"/>
      <c r="FF13" s="2"/>
      <c r="FG13" s="2"/>
      <c r="FH13" s="2"/>
      <c r="FI13" s="7">
        <f t="shared" si="54"/>
        <v>0</v>
      </c>
      <c r="FJ13" s="14">
        <f t="shared" si="55"/>
        <v>0</v>
      </c>
      <c r="FK13" s="6">
        <f t="shared" si="56"/>
        <v>0</v>
      </c>
      <c r="FL13" s="15">
        <f t="shared" si="57"/>
        <v>0</v>
      </c>
      <c r="FM13" s="16"/>
      <c r="FN13" s="1"/>
      <c r="FO13" s="2"/>
      <c r="FP13" s="2"/>
      <c r="FQ13" s="2"/>
      <c r="FR13" s="2"/>
      <c r="FS13" s="2"/>
      <c r="FT13" s="7">
        <f t="shared" si="58"/>
        <v>0</v>
      </c>
      <c r="FU13" s="14">
        <f t="shared" si="59"/>
        <v>0</v>
      </c>
      <c r="FV13" s="6">
        <f t="shared" si="60"/>
        <v>0</v>
      </c>
      <c r="FW13" s="15">
        <f t="shared" si="61"/>
        <v>0</v>
      </c>
      <c r="FX13" s="16"/>
      <c r="FY13" s="1"/>
      <c r="FZ13" s="2"/>
      <c r="GA13" s="2"/>
      <c r="GB13" s="2"/>
      <c r="GC13" s="2"/>
      <c r="GD13" s="2"/>
      <c r="GE13" s="7">
        <f t="shared" si="62"/>
        <v>0</v>
      </c>
      <c r="GF13" s="14">
        <f t="shared" si="63"/>
        <v>0</v>
      </c>
      <c r="GG13" s="6">
        <f t="shared" si="64"/>
        <v>0</v>
      </c>
      <c r="GH13" s="15">
        <f t="shared" si="65"/>
        <v>0</v>
      </c>
      <c r="GI13" s="16"/>
      <c r="GJ13" s="1"/>
      <c r="GK13" s="2"/>
      <c r="GL13" s="2"/>
      <c r="GM13" s="2"/>
      <c r="GN13" s="2"/>
      <c r="GO13" s="2"/>
      <c r="GP13" s="7">
        <f t="shared" si="66"/>
        <v>0</v>
      </c>
      <c r="GQ13" s="14">
        <f t="shared" si="67"/>
        <v>0</v>
      </c>
      <c r="GR13" s="6">
        <f t="shared" si="68"/>
        <v>0</v>
      </c>
      <c r="GS13" s="15">
        <f t="shared" si="69"/>
        <v>0</v>
      </c>
      <c r="GT13" s="16"/>
      <c r="GU13" s="1"/>
      <c r="GV13" s="2"/>
      <c r="GW13" s="2"/>
      <c r="GX13" s="2"/>
      <c r="GY13" s="2"/>
      <c r="GZ13" s="2"/>
      <c r="HA13" s="7">
        <f t="shared" si="70"/>
        <v>0</v>
      </c>
      <c r="HB13" s="14">
        <f t="shared" si="71"/>
        <v>0</v>
      </c>
      <c r="HC13" s="6">
        <f t="shared" si="72"/>
        <v>0</v>
      </c>
      <c r="HD13" s="15">
        <f t="shared" si="73"/>
        <v>0</v>
      </c>
      <c r="HE13" s="16"/>
      <c r="HF13" s="1"/>
      <c r="HG13" s="2"/>
      <c r="HH13" s="2"/>
      <c r="HI13" s="2"/>
      <c r="HJ13" s="2"/>
      <c r="HK13" s="2"/>
      <c r="HL13" s="7">
        <f t="shared" si="74"/>
        <v>0</v>
      </c>
      <c r="HM13" s="14">
        <f t="shared" si="75"/>
        <v>0</v>
      </c>
      <c r="HN13" s="6">
        <f t="shared" si="76"/>
        <v>0</v>
      </c>
      <c r="HO13" s="15">
        <f t="shared" si="77"/>
        <v>0</v>
      </c>
      <c r="HP13" s="16"/>
      <c r="HQ13" s="1"/>
      <c r="HR13" s="2"/>
      <c r="HS13" s="2"/>
      <c r="HT13" s="2"/>
      <c r="HU13" s="2"/>
      <c r="HV13" s="2"/>
      <c r="HW13" s="7">
        <f t="shared" si="78"/>
        <v>0</v>
      </c>
      <c r="HX13" s="14">
        <f t="shared" si="79"/>
        <v>0</v>
      </c>
      <c r="HY13" s="6">
        <f t="shared" si="80"/>
        <v>0</v>
      </c>
      <c r="HZ13" s="15">
        <f t="shared" si="81"/>
        <v>0</v>
      </c>
      <c r="IA13" s="16"/>
      <c r="IB13" s="1"/>
      <c r="IC13" s="2"/>
      <c r="ID13" s="2"/>
      <c r="IE13" s="2"/>
      <c r="IF13" s="2"/>
      <c r="IG13" s="2"/>
      <c r="IH13" s="7">
        <f t="shared" si="82"/>
        <v>0</v>
      </c>
      <c r="II13" s="14">
        <f t="shared" si="83"/>
        <v>0</v>
      </c>
      <c r="IJ13" s="6">
        <f t="shared" si="84"/>
        <v>0</v>
      </c>
      <c r="IK13" s="79">
        <f t="shared" si="85"/>
        <v>0</v>
      </c>
      <c r="IL13" s="80"/>
    </row>
    <row r="14" spans="1:246" ht="12.75">
      <c r="A14" s="38">
        <v>12</v>
      </c>
      <c r="B14" s="36" t="s">
        <v>117</v>
      </c>
      <c r="C14" s="36"/>
      <c r="D14" s="37"/>
      <c r="E14" s="37" t="s">
        <v>21</v>
      </c>
      <c r="F14" s="37" t="s">
        <v>93</v>
      </c>
      <c r="G14" s="35">
        <f>IF(AND(OR($G$2="Y",$H$2="Y"),I14&lt;5,J14&lt;5),IF(AND(I14=#REF!,J14=#REF!),#REF!+1,1),"")</f>
      </c>
      <c r="H14" s="28">
        <f>IF(AND($H$2="Y",J14&gt;0,OR(AND(G14=1,G23=10),AND(G14=2,G31=20),AND(G14=3,G55=30),AND(G14=4,G64=40),AND(G14=5,G88=50),AND(G14=6,G97=60),AND(G14=7,G106=70),AND(G14=8,G115=80),AND(G14=9,G124=90),AND(G14=10,G133=100))),VLOOKUP(J14-1,SortLookup!$A$13:$B$16,2,FALSE),"")</f>
      </c>
      <c r="I14" s="29">
        <f>IF(ISNA(VLOOKUP(E14,SortLookup!$A$1:$B$5,2,FALSE))," ",VLOOKUP(E14,SortLookup!$A$1:$B$5,2,FALSE))</f>
        <v>2</v>
      </c>
      <c r="J14" s="43" t="str">
        <f>IF(ISNA(VLOOKUP(F14,SortLookup!$A$7:$B$11,2,FALSE))," ",VLOOKUP(F14,SortLookup!$A$7:$B$11,2,FALSE))</f>
        <v> </v>
      </c>
      <c r="K14" s="30">
        <f t="shared" si="1"/>
        <v>138.07</v>
      </c>
      <c r="L14" s="45">
        <f t="shared" si="2"/>
        <v>134.57</v>
      </c>
      <c r="M14" s="31">
        <f t="shared" si="3"/>
        <v>0</v>
      </c>
      <c r="N14" s="32">
        <f t="shared" si="4"/>
        <v>3.5</v>
      </c>
      <c r="O14" s="33">
        <f t="shared" si="5"/>
        <v>7</v>
      </c>
      <c r="P14" s="52">
        <v>25.45</v>
      </c>
      <c r="Q14" s="48"/>
      <c r="R14" s="48"/>
      <c r="S14" s="48"/>
      <c r="T14" s="48"/>
      <c r="U14" s="48"/>
      <c r="V14" s="48"/>
      <c r="W14" s="49">
        <v>1</v>
      </c>
      <c r="X14" s="49">
        <v>0</v>
      </c>
      <c r="Y14" s="49">
        <v>0</v>
      </c>
      <c r="Z14" s="49">
        <v>0</v>
      </c>
      <c r="AA14" s="50">
        <v>0</v>
      </c>
      <c r="AB14" s="45">
        <f t="shared" si="6"/>
        <v>25.45</v>
      </c>
      <c r="AC14" s="44">
        <f t="shared" si="7"/>
        <v>0.5</v>
      </c>
      <c r="AD14" s="54">
        <f t="shared" si="8"/>
        <v>0</v>
      </c>
      <c r="AE14" s="34">
        <f t="shared" si="9"/>
        <v>25.95</v>
      </c>
      <c r="AF14" s="52">
        <v>41.92</v>
      </c>
      <c r="AG14" s="48"/>
      <c r="AH14" s="48"/>
      <c r="AI14" s="48"/>
      <c r="AJ14" s="49">
        <v>4</v>
      </c>
      <c r="AK14" s="49">
        <v>0</v>
      </c>
      <c r="AL14" s="49">
        <v>0</v>
      </c>
      <c r="AM14" s="49">
        <v>0</v>
      </c>
      <c r="AN14" s="50">
        <v>0</v>
      </c>
      <c r="AO14" s="45">
        <f t="shared" si="10"/>
        <v>41.92</v>
      </c>
      <c r="AP14" s="44">
        <f t="shared" si="11"/>
        <v>2</v>
      </c>
      <c r="AQ14" s="54">
        <f t="shared" si="12"/>
        <v>0</v>
      </c>
      <c r="AR14" s="34">
        <f t="shared" si="13"/>
        <v>43.92</v>
      </c>
      <c r="AS14" s="52">
        <v>21.69</v>
      </c>
      <c r="AT14" s="48"/>
      <c r="AU14" s="48"/>
      <c r="AV14" s="49">
        <v>1</v>
      </c>
      <c r="AW14" s="49">
        <v>0</v>
      </c>
      <c r="AX14" s="49">
        <v>0</v>
      </c>
      <c r="AY14" s="49">
        <v>0</v>
      </c>
      <c r="AZ14" s="50">
        <v>0</v>
      </c>
      <c r="BA14" s="45">
        <f t="shared" si="14"/>
        <v>21.69</v>
      </c>
      <c r="BB14" s="44">
        <f t="shared" si="15"/>
        <v>0.5</v>
      </c>
      <c r="BC14" s="54">
        <f t="shared" si="16"/>
        <v>0</v>
      </c>
      <c r="BD14" s="34">
        <f t="shared" si="17"/>
        <v>22.19</v>
      </c>
      <c r="BE14" s="52">
        <v>45.51</v>
      </c>
      <c r="BF14" s="48"/>
      <c r="BG14" s="48"/>
      <c r="BH14" s="49">
        <v>1</v>
      </c>
      <c r="BI14" s="49">
        <v>0</v>
      </c>
      <c r="BJ14" s="49">
        <v>0</v>
      </c>
      <c r="BK14" s="49">
        <v>0</v>
      </c>
      <c r="BL14" s="50">
        <v>0</v>
      </c>
      <c r="BM14" s="45">
        <f t="shared" si="18"/>
        <v>45.51</v>
      </c>
      <c r="BN14" s="44">
        <f t="shared" si="19"/>
        <v>0.5</v>
      </c>
      <c r="BO14" s="54">
        <f t="shared" si="20"/>
        <v>0</v>
      </c>
      <c r="BP14" s="34">
        <f t="shared" si="21"/>
        <v>46.01</v>
      </c>
      <c r="BQ14" s="1"/>
      <c r="BR14" s="1"/>
      <c r="BS14" s="1"/>
      <c r="BT14" s="2"/>
      <c r="BU14" s="2"/>
      <c r="BV14" s="2"/>
      <c r="BW14" s="2"/>
      <c r="BX14" s="2"/>
      <c r="BY14" s="7">
        <f t="shared" si="22"/>
        <v>0</v>
      </c>
      <c r="BZ14" s="14">
        <f t="shared" si="23"/>
        <v>0</v>
      </c>
      <c r="CA14" s="6">
        <f t="shared" si="24"/>
        <v>0</v>
      </c>
      <c r="CB14" s="15">
        <f t="shared" si="25"/>
        <v>0</v>
      </c>
      <c r="CC14" s="16"/>
      <c r="CD14" s="1"/>
      <c r="CE14" s="2"/>
      <c r="CF14" s="2"/>
      <c r="CG14" s="2"/>
      <c r="CH14" s="2"/>
      <c r="CI14" s="2"/>
      <c r="CJ14" s="7">
        <f t="shared" si="26"/>
        <v>0</v>
      </c>
      <c r="CK14" s="14">
        <f t="shared" si="27"/>
        <v>0</v>
      </c>
      <c r="CL14" s="6">
        <f t="shared" si="28"/>
        <v>0</v>
      </c>
      <c r="CM14" s="15">
        <f t="shared" si="29"/>
        <v>0</v>
      </c>
      <c r="CN14" s="16"/>
      <c r="CO14" s="1"/>
      <c r="CP14" s="2"/>
      <c r="CQ14" s="2"/>
      <c r="CR14" s="2"/>
      <c r="CS14" s="2"/>
      <c r="CT14" s="2"/>
      <c r="CU14" s="7">
        <f t="shared" si="30"/>
        <v>0</v>
      </c>
      <c r="CV14" s="14">
        <f t="shared" si="31"/>
        <v>0</v>
      </c>
      <c r="CW14" s="6">
        <f t="shared" si="32"/>
        <v>0</v>
      </c>
      <c r="CX14" s="15">
        <f t="shared" si="33"/>
        <v>0</v>
      </c>
      <c r="CY14" s="16"/>
      <c r="CZ14" s="1"/>
      <c r="DA14" s="2"/>
      <c r="DB14" s="2"/>
      <c r="DC14" s="2"/>
      <c r="DD14" s="2"/>
      <c r="DE14" s="2"/>
      <c r="DF14" s="7">
        <f t="shared" si="34"/>
        <v>0</v>
      </c>
      <c r="DG14" s="14">
        <f t="shared" si="35"/>
        <v>0</v>
      </c>
      <c r="DH14" s="6">
        <f t="shared" si="36"/>
        <v>0</v>
      </c>
      <c r="DI14" s="15">
        <f t="shared" si="37"/>
        <v>0</v>
      </c>
      <c r="DJ14" s="16"/>
      <c r="DK14" s="1"/>
      <c r="DL14" s="2"/>
      <c r="DM14" s="2"/>
      <c r="DN14" s="2"/>
      <c r="DO14" s="2"/>
      <c r="DP14" s="2"/>
      <c r="DQ14" s="7">
        <f t="shared" si="38"/>
        <v>0</v>
      </c>
      <c r="DR14" s="14">
        <f t="shared" si="39"/>
        <v>0</v>
      </c>
      <c r="DS14" s="6">
        <f t="shared" si="40"/>
        <v>0</v>
      </c>
      <c r="DT14" s="15">
        <f t="shared" si="41"/>
        <v>0</v>
      </c>
      <c r="DU14" s="16"/>
      <c r="DV14" s="1"/>
      <c r="DW14" s="2"/>
      <c r="DX14" s="2"/>
      <c r="DY14" s="2"/>
      <c r="DZ14" s="2"/>
      <c r="EA14" s="2"/>
      <c r="EB14" s="7">
        <f t="shared" si="42"/>
        <v>0</v>
      </c>
      <c r="EC14" s="14">
        <f t="shared" si="43"/>
        <v>0</v>
      </c>
      <c r="ED14" s="6">
        <f t="shared" si="44"/>
        <v>0</v>
      </c>
      <c r="EE14" s="15">
        <f t="shared" si="45"/>
        <v>0</v>
      </c>
      <c r="EF14" s="16"/>
      <c r="EG14" s="1"/>
      <c r="EH14" s="2"/>
      <c r="EI14" s="2"/>
      <c r="EJ14" s="2"/>
      <c r="EK14" s="2"/>
      <c r="EL14" s="2"/>
      <c r="EM14" s="7">
        <f t="shared" si="46"/>
        <v>0</v>
      </c>
      <c r="EN14" s="14">
        <f t="shared" si="47"/>
        <v>0</v>
      </c>
      <c r="EO14" s="6">
        <f t="shared" si="48"/>
        <v>0</v>
      </c>
      <c r="EP14" s="15">
        <f t="shared" si="49"/>
        <v>0</v>
      </c>
      <c r="EQ14" s="16"/>
      <c r="ER14" s="1"/>
      <c r="ES14" s="2"/>
      <c r="ET14" s="2"/>
      <c r="EU14" s="2"/>
      <c r="EV14" s="2"/>
      <c r="EW14" s="2"/>
      <c r="EX14" s="7">
        <f t="shared" si="50"/>
        <v>0</v>
      </c>
      <c r="EY14" s="14">
        <f t="shared" si="51"/>
        <v>0</v>
      </c>
      <c r="EZ14" s="6">
        <f t="shared" si="52"/>
        <v>0</v>
      </c>
      <c r="FA14" s="15">
        <f t="shared" si="53"/>
        <v>0</v>
      </c>
      <c r="FB14" s="16"/>
      <c r="FC14" s="1"/>
      <c r="FD14" s="2"/>
      <c r="FE14" s="2"/>
      <c r="FF14" s="2"/>
      <c r="FG14" s="2"/>
      <c r="FH14" s="2"/>
      <c r="FI14" s="7">
        <f t="shared" si="54"/>
        <v>0</v>
      </c>
      <c r="FJ14" s="14">
        <f t="shared" si="55"/>
        <v>0</v>
      </c>
      <c r="FK14" s="6">
        <f t="shared" si="56"/>
        <v>0</v>
      </c>
      <c r="FL14" s="15">
        <f t="shared" si="57"/>
        <v>0</v>
      </c>
      <c r="FM14" s="16"/>
      <c r="FN14" s="1"/>
      <c r="FO14" s="2"/>
      <c r="FP14" s="2"/>
      <c r="FQ14" s="2"/>
      <c r="FR14" s="2"/>
      <c r="FS14" s="2"/>
      <c r="FT14" s="7">
        <f t="shared" si="58"/>
        <v>0</v>
      </c>
      <c r="FU14" s="14">
        <f t="shared" si="59"/>
        <v>0</v>
      </c>
      <c r="FV14" s="6">
        <f t="shared" si="60"/>
        <v>0</v>
      </c>
      <c r="FW14" s="15">
        <f t="shared" si="61"/>
        <v>0</v>
      </c>
      <c r="FX14" s="16"/>
      <c r="FY14" s="1"/>
      <c r="FZ14" s="2"/>
      <c r="GA14" s="2"/>
      <c r="GB14" s="2"/>
      <c r="GC14" s="2"/>
      <c r="GD14" s="2"/>
      <c r="GE14" s="7">
        <f t="shared" si="62"/>
        <v>0</v>
      </c>
      <c r="GF14" s="14">
        <f t="shared" si="63"/>
        <v>0</v>
      </c>
      <c r="GG14" s="6">
        <f t="shared" si="64"/>
        <v>0</v>
      </c>
      <c r="GH14" s="15">
        <f t="shared" si="65"/>
        <v>0</v>
      </c>
      <c r="GI14" s="16"/>
      <c r="GJ14" s="1"/>
      <c r="GK14" s="2"/>
      <c r="GL14" s="2"/>
      <c r="GM14" s="2"/>
      <c r="GN14" s="2"/>
      <c r="GO14" s="2"/>
      <c r="GP14" s="7">
        <f t="shared" si="66"/>
        <v>0</v>
      </c>
      <c r="GQ14" s="14">
        <f t="shared" si="67"/>
        <v>0</v>
      </c>
      <c r="GR14" s="6">
        <f t="shared" si="68"/>
        <v>0</v>
      </c>
      <c r="GS14" s="15">
        <f t="shared" si="69"/>
        <v>0</v>
      </c>
      <c r="GT14" s="16"/>
      <c r="GU14" s="1"/>
      <c r="GV14" s="2"/>
      <c r="GW14" s="2"/>
      <c r="GX14" s="2"/>
      <c r="GY14" s="2"/>
      <c r="GZ14" s="2"/>
      <c r="HA14" s="7">
        <f t="shared" si="70"/>
        <v>0</v>
      </c>
      <c r="HB14" s="14">
        <f t="shared" si="71"/>
        <v>0</v>
      </c>
      <c r="HC14" s="6">
        <f t="shared" si="72"/>
        <v>0</v>
      </c>
      <c r="HD14" s="15">
        <f t="shared" si="73"/>
        <v>0</v>
      </c>
      <c r="HE14" s="16"/>
      <c r="HF14" s="1"/>
      <c r="HG14" s="2"/>
      <c r="HH14" s="2"/>
      <c r="HI14" s="2"/>
      <c r="HJ14" s="2"/>
      <c r="HK14" s="2"/>
      <c r="HL14" s="7">
        <f t="shared" si="74"/>
        <v>0</v>
      </c>
      <c r="HM14" s="14">
        <f t="shared" si="75"/>
        <v>0</v>
      </c>
      <c r="HN14" s="6">
        <f t="shared" si="76"/>
        <v>0</v>
      </c>
      <c r="HO14" s="15">
        <f t="shared" si="77"/>
        <v>0</v>
      </c>
      <c r="HP14" s="16"/>
      <c r="HQ14" s="1"/>
      <c r="HR14" s="2"/>
      <c r="HS14" s="2"/>
      <c r="HT14" s="2"/>
      <c r="HU14" s="2"/>
      <c r="HV14" s="2"/>
      <c r="HW14" s="7">
        <f t="shared" si="78"/>
        <v>0</v>
      </c>
      <c r="HX14" s="14">
        <f t="shared" si="79"/>
        <v>0</v>
      </c>
      <c r="HY14" s="6">
        <f t="shared" si="80"/>
        <v>0</v>
      </c>
      <c r="HZ14" s="15">
        <f t="shared" si="81"/>
        <v>0</v>
      </c>
      <c r="IA14" s="16"/>
      <c r="IB14" s="1"/>
      <c r="IC14" s="2"/>
      <c r="ID14" s="2"/>
      <c r="IE14" s="2"/>
      <c r="IF14" s="2"/>
      <c r="IG14" s="2"/>
      <c r="IH14" s="7">
        <f t="shared" si="82"/>
        <v>0</v>
      </c>
      <c r="II14" s="14">
        <f t="shared" si="83"/>
        <v>0</v>
      </c>
      <c r="IJ14" s="6">
        <f t="shared" si="84"/>
        <v>0</v>
      </c>
      <c r="IK14" s="79">
        <f t="shared" si="85"/>
        <v>0</v>
      </c>
      <c r="IL14" s="80"/>
    </row>
    <row r="15" spans="1:246" ht="12.75">
      <c r="A15" s="38">
        <v>13</v>
      </c>
      <c r="B15" s="36" t="s">
        <v>133</v>
      </c>
      <c r="C15" s="36"/>
      <c r="D15" s="37"/>
      <c r="E15" s="37" t="s">
        <v>21</v>
      </c>
      <c r="F15" s="37" t="s">
        <v>93</v>
      </c>
      <c r="G15" s="35">
        <f aca="true" t="shared" si="86" ref="G15:G22">IF(AND(OR($G$2="Y",$H$2="Y"),I15&lt;5,J15&lt;5),IF(AND(I15=I14,J15=J14),G14+1,1),"")</f>
      </c>
      <c r="H15" s="28">
        <f>IF(AND($H$2="Y",J15&gt;0,OR(AND(G15=1,G38=10),AND(G15=2,G47=20),AND(G15=3,G71=30),AND(G15=4,G80=40),AND(G15=5,G89=50),AND(G15=6,G98=60),AND(G15=7,G107=70),AND(G15=8,G116=80),AND(G15=9,G125=90),AND(G15=10,G134=100))),VLOOKUP(J15-1,SortLookup!$A$13:$B$16,2,FALSE),"")</f>
      </c>
      <c r="I15" s="29">
        <f>IF(ISNA(VLOOKUP(E15,SortLookup!$A$1:$B$5,2,FALSE))," ",VLOOKUP(E15,SortLookup!$A$1:$B$5,2,FALSE))</f>
        <v>2</v>
      </c>
      <c r="J15" s="43" t="str">
        <f>IF(ISNA(VLOOKUP(F15,SortLookup!$A$7:$B$11,2,FALSE))," ",VLOOKUP(F15,SortLookup!$A$7:$B$11,2,FALSE))</f>
        <v> </v>
      </c>
      <c r="K15" s="30">
        <f t="shared" si="1"/>
        <v>146.27</v>
      </c>
      <c r="L15" s="45">
        <f t="shared" si="2"/>
        <v>124.77</v>
      </c>
      <c r="M15" s="31">
        <f t="shared" si="3"/>
        <v>5</v>
      </c>
      <c r="N15" s="32">
        <f t="shared" si="4"/>
        <v>16.5</v>
      </c>
      <c r="O15" s="33">
        <f t="shared" si="5"/>
        <v>33</v>
      </c>
      <c r="P15" s="52">
        <v>12.7</v>
      </c>
      <c r="Q15" s="48"/>
      <c r="R15" s="48"/>
      <c r="S15" s="48"/>
      <c r="T15" s="48"/>
      <c r="U15" s="48"/>
      <c r="V15" s="48"/>
      <c r="W15" s="49">
        <v>0</v>
      </c>
      <c r="X15" s="49">
        <v>0</v>
      </c>
      <c r="Y15" s="49">
        <v>0</v>
      </c>
      <c r="Z15" s="49">
        <v>0</v>
      </c>
      <c r="AA15" s="50">
        <v>0</v>
      </c>
      <c r="AB15" s="45">
        <f t="shared" si="6"/>
        <v>12.7</v>
      </c>
      <c r="AC15" s="44">
        <f t="shared" si="7"/>
        <v>0</v>
      </c>
      <c r="AD15" s="54">
        <f t="shared" si="8"/>
        <v>0</v>
      </c>
      <c r="AE15" s="34">
        <f t="shared" si="9"/>
        <v>12.7</v>
      </c>
      <c r="AF15" s="52">
        <v>27.94</v>
      </c>
      <c r="AG15" s="48"/>
      <c r="AH15" s="48"/>
      <c r="AI15" s="48"/>
      <c r="AJ15" s="49">
        <v>8</v>
      </c>
      <c r="AK15" s="49">
        <v>0</v>
      </c>
      <c r="AL15" s="49">
        <v>0</v>
      </c>
      <c r="AM15" s="49">
        <v>0</v>
      </c>
      <c r="AN15" s="50">
        <v>0</v>
      </c>
      <c r="AO15" s="45">
        <f t="shared" si="10"/>
        <v>27.94</v>
      </c>
      <c r="AP15" s="44">
        <f t="shared" si="11"/>
        <v>4</v>
      </c>
      <c r="AQ15" s="54">
        <f t="shared" si="12"/>
        <v>0</v>
      </c>
      <c r="AR15" s="34">
        <f t="shared" si="13"/>
        <v>31.94</v>
      </c>
      <c r="AS15" s="52">
        <v>32.18</v>
      </c>
      <c r="AT15" s="48"/>
      <c r="AU15" s="48"/>
      <c r="AV15" s="49">
        <v>11</v>
      </c>
      <c r="AW15" s="49">
        <v>0</v>
      </c>
      <c r="AX15" s="49">
        <v>1</v>
      </c>
      <c r="AY15" s="49">
        <v>0</v>
      </c>
      <c r="AZ15" s="50">
        <v>0</v>
      </c>
      <c r="BA15" s="45">
        <f t="shared" si="14"/>
        <v>32.18</v>
      </c>
      <c r="BB15" s="44">
        <f t="shared" si="15"/>
        <v>5.5</v>
      </c>
      <c r="BC15" s="54">
        <f t="shared" si="16"/>
        <v>5</v>
      </c>
      <c r="BD15" s="34">
        <f t="shared" si="17"/>
        <v>42.68</v>
      </c>
      <c r="BE15" s="52">
        <v>51.95</v>
      </c>
      <c r="BF15" s="48"/>
      <c r="BG15" s="48"/>
      <c r="BH15" s="49">
        <v>14</v>
      </c>
      <c r="BI15" s="49">
        <v>0</v>
      </c>
      <c r="BJ15" s="49">
        <v>0</v>
      </c>
      <c r="BK15" s="49">
        <v>0</v>
      </c>
      <c r="BL15" s="50">
        <v>0</v>
      </c>
      <c r="BM15" s="45">
        <f t="shared" si="18"/>
        <v>51.95</v>
      </c>
      <c r="BN15" s="44">
        <f t="shared" si="19"/>
        <v>7</v>
      </c>
      <c r="BO15" s="54">
        <f t="shared" si="20"/>
        <v>0</v>
      </c>
      <c r="BP15" s="34">
        <f t="shared" si="21"/>
        <v>58.95</v>
      </c>
      <c r="BQ15" s="1"/>
      <c r="BR15" s="1"/>
      <c r="BS15" s="1"/>
      <c r="BT15" s="2"/>
      <c r="BU15" s="2"/>
      <c r="BV15" s="2"/>
      <c r="BW15" s="2"/>
      <c r="BX15" s="2"/>
      <c r="BY15" s="7">
        <f t="shared" si="22"/>
        <v>0</v>
      </c>
      <c r="BZ15" s="14">
        <f t="shared" si="23"/>
        <v>0</v>
      </c>
      <c r="CA15" s="6">
        <f t="shared" si="24"/>
        <v>0</v>
      </c>
      <c r="CB15" s="15">
        <f t="shared" si="25"/>
        <v>0</v>
      </c>
      <c r="CC15" s="16"/>
      <c r="CD15" s="1"/>
      <c r="CE15" s="2"/>
      <c r="CF15" s="2"/>
      <c r="CG15" s="2"/>
      <c r="CH15" s="2"/>
      <c r="CI15" s="2"/>
      <c r="CJ15" s="7">
        <f t="shared" si="26"/>
        <v>0</v>
      </c>
      <c r="CK15" s="14">
        <f t="shared" si="27"/>
        <v>0</v>
      </c>
      <c r="CL15" s="6">
        <f t="shared" si="28"/>
        <v>0</v>
      </c>
      <c r="CM15" s="15">
        <f t="shared" si="29"/>
        <v>0</v>
      </c>
      <c r="CN15" s="16"/>
      <c r="CO15" s="1"/>
      <c r="CP15" s="2"/>
      <c r="CQ15" s="2"/>
      <c r="CR15" s="2"/>
      <c r="CS15" s="2"/>
      <c r="CT15" s="2"/>
      <c r="CU15" s="7">
        <f t="shared" si="30"/>
        <v>0</v>
      </c>
      <c r="CV15" s="14">
        <f t="shared" si="31"/>
        <v>0</v>
      </c>
      <c r="CW15" s="6">
        <f t="shared" si="32"/>
        <v>0</v>
      </c>
      <c r="CX15" s="15">
        <f t="shared" si="33"/>
        <v>0</v>
      </c>
      <c r="CY15" s="16"/>
      <c r="CZ15" s="1"/>
      <c r="DA15" s="2"/>
      <c r="DB15" s="2"/>
      <c r="DC15" s="2"/>
      <c r="DD15" s="2"/>
      <c r="DE15" s="2"/>
      <c r="DF15" s="7">
        <f t="shared" si="34"/>
        <v>0</v>
      </c>
      <c r="DG15" s="14">
        <f t="shared" si="35"/>
        <v>0</v>
      </c>
      <c r="DH15" s="6">
        <f t="shared" si="36"/>
        <v>0</v>
      </c>
      <c r="DI15" s="15">
        <f t="shared" si="37"/>
        <v>0</v>
      </c>
      <c r="DJ15" s="16"/>
      <c r="DK15" s="1"/>
      <c r="DL15" s="2"/>
      <c r="DM15" s="2"/>
      <c r="DN15" s="2"/>
      <c r="DO15" s="2"/>
      <c r="DP15" s="2"/>
      <c r="DQ15" s="7">
        <f t="shared" si="38"/>
        <v>0</v>
      </c>
      <c r="DR15" s="14">
        <f t="shared" si="39"/>
        <v>0</v>
      </c>
      <c r="DS15" s="6">
        <f t="shared" si="40"/>
        <v>0</v>
      </c>
      <c r="DT15" s="15">
        <f t="shared" si="41"/>
        <v>0</v>
      </c>
      <c r="DU15" s="16"/>
      <c r="DV15" s="1"/>
      <c r="DW15" s="2"/>
      <c r="DX15" s="2"/>
      <c r="DY15" s="2"/>
      <c r="DZ15" s="2"/>
      <c r="EA15" s="2"/>
      <c r="EB15" s="7">
        <f t="shared" si="42"/>
        <v>0</v>
      </c>
      <c r="EC15" s="14">
        <f t="shared" si="43"/>
        <v>0</v>
      </c>
      <c r="ED15" s="6">
        <f t="shared" si="44"/>
        <v>0</v>
      </c>
      <c r="EE15" s="15">
        <f t="shared" si="45"/>
        <v>0</v>
      </c>
      <c r="EF15" s="16"/>
      <c r="EG15" s="1"/>
      <c r="EH15" s="2"/>
      <c r="EI15" s="2"/>
      <c r="EJ15" s="2"/>
      <c r="EK15" s="2"/>
      <c r="EL15" s="2"/>
      <c r="EM15" s="7">
        <f t="shared" si="46"/>
        <v>0</v>
      </c>
      <c r="EN15" s="14">
        <f t="shared" si="47"/>
        <v>0</v>
      </c>
      <c r="EO15" s="6">
        <f t="shared" si="48"/>
        <v>0</v>
      </c>
      <c r="EP15" s="15">
        <f t="shared" si="49"/>
        <v>0</v>
      </c>
      <c r="EQ15" s="16"/>
      <c r="ER15" s="1"/>
      <c r="ES15" s="2"/>
      <c r="ET15" s="2"/>
      <c r="EU15" s="2"/>
      <c r="EV15" s="2"/>
      <c r="EW15" s="2"/>
      <c r="EX15" s="7">
        <f t="shared" si="50"/>
        <v>0</v>
      </c>
      <c r="EY15" s="14">
        <f t="shared" si="51"/>
        <v>0</v>
      </c>
      <c r="EZ15" s="6">
        <f t="shared" si="52"/>
        <v>0</v>
      </c>
      <c r="FA15" s="15">
        <f t="shared" si="53"/>
        <v>0</v>
      </c>
      <c r="FB15" s="16"/>
      <c r="FC15" s="1"/>
      <c r="FD15" s="2"/>
      <c r="FE15" s="2"/>
      <c r="FF15" s="2"/>
      <c r="FG15" s="2"/>
      <c r="FH15" s="2"/>
      <c r="FI15" s="7">
        <f t="shared" si="54"/>
        <v>0</v>
      </c>
      <c r="FJ15" s="14">
        <f t="shared" si="55"/>
        <v>0</v>
      </c>
      <c r="FK15" s="6">
        <f t="shared" si="56"/>
        <v>0</v>
      </c>
      <c r="FL15" s="15">
        <f t="shared" si="57"/>
        <v>0</v>
      </c>
      <c r="FM15" s="16"/>
      <c r="FN15" s="1"/>
      <c r="FO15" s="2"/>
      <c r="FP15" s="2"/>
      <c r="FQ15" s="2"/>
      <c r="FR15" s="2"/>
      <c r="FS15" s="2"/>
      <c r="FT15" s="7">
        <f t="shared" si="58"/>
        <v>0</v>
      </c>
      <c r="FU15" s="14">
        <f t="shared" si="59"/>
        <v>0</v>
      </c>
      <c r="FV15" s="6">
        <f t="shared" si="60"/>
        <v>0</v>
      </c>
      <c r="FW15" s="15">
        <f t="shared" si="61"/>
        <v>0</v>
      </c>
      <c r="FX15" s="16"/>
      <c r="FY15" s="1"/>
      <c r="FZ15" s="2"/>
      <c r="GA15" s="2"/>
      <c r="GB15" s="2"/>
      <c r="GC15" s="2"/>
      <c r="GD15" s="2"/>
      <c r="GE15" s="7">
        <f t="shared" si="62"/>
        <v>0</v>
      </c>
      <c r="GF15" s="14">
        <f t="shared" si="63"/>
        <v>0</v>
      </c>
      <c r="GG15" s="6">
        <f t="shared" si="64"/>
        <v>0</v>
      </c>
      <c r="GH15" s="15">
        <f t="shared" si="65"/>
        <v>0</v>
      </c>
      <c r="GI15" s="16"/>
      <c r="GJ15" s="1"/>
      <c r="GK15" s="2"/>
      <c r="GL15" s="2"/>
      <c r="GM15" s="2"/>
      <c r="GN15" s="2"/>
      <c r="GO15" s="2"/>
      <c r="GP15" s="7">
        <f t="shared" si="66"/>
        <v>0</v>
      </c>
      <c r="GQ15" s="14">
        <f t="shared" si="67"/>
        <v>0</v>
      </c>
      <c r="GR15" s="6">
        <f t="shared" si="68"/>
        <v>0</v>
      </c>
      <c r="GS15" s="15">
        <f t="shared" si="69"/>
        <v>0</v>
      </c>
      <c r="GT15" s="16"/>
      <c r="GU15" s="1"/>
      <c r="GV15" s="2"/>
      <c r="GW15" s="2"/>
      <c r="GX15" s="2"/>
      <c r="GY15" s="2"/>
      <c r="GZ15" s="2"/>
      <c r="HA15" s="7">
        <f t="shared" si="70"/>
        <v>0</v>
      </c>
      <c r="HB15" s="14">
        <f t="shared" si="71"/>
        <v>0</v>
      </c>
      <c r="HC15" s="6">
        <f t="shared" si="72"/>
        <v>0</v>
      </c>
      <c r="HD15" s="15">
        <f t="shared" si="73"/>
        <v>0</v>
      </c>
      <c r="HE15" s="16"/>
      <c r="HF15" s="1"/>
      <c r="HG15" s="2"/>
      <c r="HH15" s="2"/>
      <c r="HI15" s="2"/>
      <c r="HJ15" s="2"/>
      <c r="HK15" s="2"/>
      <c r="HL15" s="7">
        <f t="shared" si="74"/>
        <v>0</v>
      </c>
      <c r="HM15" s="14">
        <f t="shared" si="75"/>
        <v>0</v>
      </c>
      <c r="HN15" s="6">
        <f t="shared" si="76"/>
        <v>0</v>
      </c>
      <c r="HO15" s="15">
        <f t="shared" si="77"/>
        <v>0</v>
      </c>
      <c r="HP15" s="16"/>
      <c r="HQ15" s="1"/>
      <c r="HR15" s="2"/>
      <c r="HS15" s="2"/>
      <c r="HT15" s="2"/>
      <c r="HU15" s="2"/>
      <c r="HV15" s="2"/>
      <c r="HW15" s="7">
        <f t="shared" si="78"/>
        <v>0</v>
      </c>
      <c r="HX15" s="14">
        <f t="shared" si="79"/>
        <v>0</v>
      </c>
      <c r="HY15" s="6">
        <f t="shared" si="80"/>
        <v>0</v>
      </c>
      <c r="HZ15" s="15">
        <f t="shared" si="81"/>
        <v>0</v>
      </c>
      <c r="IA15" s="16"/>
      <c r="IB15" s="1"/>
      <c r="IC15" s="2"/>
      <c r="ID15" s="2"/>
      <c r="IE15" s="2"/>
      <c r="IF15" s="2"/>
      <c r="IG15" s="2"/>
      <c r="IH15" s="7">
        <f t="shared" si="82"/>
        <v>0</v>
      </c>
      <c r="II15" s="14">
        <f t="shared" si="83"/>
        <v>0</v>
      </c>
      <c r="IJ15" s="6">
        <f t="shared" si="84"/>
        <v>0</v>
      </c>
      <c r="IK15" s="79">
        <f t="shared" si="85"/>
        <v>0</v>
      </c>
      <c r="IL15" s="80"/>
    </row>
    <row r="16" spans="1:246" ht="12.75">
      <c r="A16" s="38">
        <v>14</v>
      </c>
      <c r="B16" s="36" t="s">
        <v>114</v>
      </c>
      <c r="C16" s="36"/>
      <c r="D16" s="37"/>
      <c r="E16" s="37" t="s">
        <v>21</v>
      </c>
      <c r="F16" s="37" t="s">
        <v>93</v>
      </c>
      <c r="G16" s="35">
        <f t="shared" si="86"/>
      </c>
      <c r="H16" s="28">
        <f>IF(AND($H$2="Y",J16&gt;0,OR(AND(G16=1,G53=10),AND(G16=2,G62=20),AND(G16=3,G71=30),AND(G16=4,G80=40),AND(G16=5,G89=50),AND(G16=6,G98=60),AND(G16=7,G107=70),AND(G16=8,G116=80),AND(G16=9,G125=90),AND(G16=10,G134=100))),VLOOKUP(J16-1,SortLookup!$A$13:$B$16,2,FALSE),"")</f>
      </c>
      <c r="I16" s="29">
        <f>IF(ISNA(VLOOKUP(E16,SortLookup!$A$1:$B$5,2,FALSE))," ",VLOOKUP(E16,SortLookup!$A$1:$B$5,2,FALSE))</f>
        <v>2</v>
      </c>
      <c r="J16" s="43" t="str">
        <f>IF(ISNA(VLOOKUP(F16,SortLookup!$A$7:$B$11,2,FALSE))," ",VLOOKUP(F16,SortLookup!$A$7:$B$11,2,FALSE))</f>
        <v> </v>
      </c>
      <c r="K16" s="30">
        <f t="shared" si="1"/>
        <v>154.86</v>
      </c>
      <c r="L16" s="45">
        <f t="shared" si="2"/>
        <v>137.86</v>
      </c>
      <c r="M16" s="31">
        <f t="shared" si="3"/>
        <v>5</v>
      </c>
      <c r="N16" s="32">
        <f t="shared" si="4"/>
        <v>12</v>
      </c>
      <c r="O16" s="33">
        <f t="shared" si="5"/>
        <v>24</v>
      </c>
      <c r="P16" s="52">
        <v>16.52</v>
      </c>
      <c r="Q16" s="48"/>
      <c r="R16" s="48"/>
      <c r="S16" s="48"/>
      <c r="T16" s="48"/>
      <c r="U16" s="48"/>
      <c r="V16" s="48"/>
      <c r="W16" s="49">
        <v>4</v>
      </c>
      <c r="X16" s="49">
        <v>0</v>
      </c>
      <c r="Y16" s="49">
        <v>0</v>
      </c>
      <c r="Z16" s="49">
        <v>0</v>
      </c>
      <c r="AA16" s="50">
        <v>0</v>
      </c>
      <c r="AB16" s="45">
        <f t="shared" si="6"/>
        <v>16.52</v>
      </c>
      <c r="AC16" s="44">
        <f t="shared" si="7"/>
        <v>2</v>
      </c>
      <c r="AD16" s="54">
        <f t="shared" si="8"/>
        <v>0</v>
      </c>
      <c r="AE16" s="34">
        <f t="shared" si="9"/>
        <v>18.52</v>
      </c>
      <c r="AF16" s="52">
        <v>44.05</v>
      </c>
      <c r="AG16" s="48"/>
      <c r="AH16" s="48"/>
      <c r="AI16" s="48"/>
      <c r="AJ16" s="49">
        <v>3</v>
      </c>
      <c r="AK16" s="49">
        <v>0</v>
      </c>
      <c r="AL16" s="49">
        <v>0</v>
      </c>
      <c r="AM16" s="49">
        <v>0</v>
      </c>
      <c r="AN16" s="50">
        <v>0</v>
      </c>
      <c r="AO16" s="45">
        <f t="shared" si="10"/>
        <v>44.05</v>
      </c>
      <c r="AP16" s="44">
        <f t="shared" si="11"/>
        <v>1.5</v>
      </c>
      <c r="AQ16" s="54">
        <f t="shared" si="12"/>
        <v>0</v>
      </c>
      <c r="AR16" s="34">
        <f t="shared" si="13"/>
        <v>45.55</v>
      </c>
      <c r="AS16" s="52">
        <v>22.44</v>
      </c>
      <c r="AT16" s="48"/>
      <c r="AU16" s="48"/>
      <c r="AV16" s="49">
        <v>0</v>
      </c>
      <c r="AW16" s="49">
        <v>0</v>
      </c>
      <c r="AX16" s="49">
        <v>0</v>
      </c>
      <c r="AY16" s="49">
        <v>0</v>
      </c>
      <c r="AZ16" s="50">
        <v>0</v>
      </c>
      <c r="BA16" s="45">
        <f t="shared" si="14"/>
        <v>22.44</v>
      </c>
      <c r="BB16" s="44">
        <f t="shared" si="15"/>
        <v>0</v>
      </c>
      <c r="BC16" s="54">
        <f t="shared" si="16"/>
        <v>0</v>
      </c>
      <c r="BD16" s="34">
        <f t="shared" si="17"/>
        <v>22.44</v>
      </c>
      <c r="BE16" s="52">
        <v>54.85</v>
      </c>
      <c r="BF16" s="48"/>
      <c r="BG16" s="48"/>
      <c r="BH16" s="49">
        <v>17</v>
      </c>
      <c r="BI16" s="49">
        <v>0</v>
      </c>
      <c r="BJ16" s="49">
        <v>1</v>
      </c>
      <c r="BK16" s="49">
        <v>0</v>
      </c>
      <c r="BL16" s="50">
        <v>0</v>
      </c>
      <c r="BM16" s="45">
        <f t="shared" si="18"/>
        <v>54.85</v>
      </c>
      <c r="BN16" s="44">
        <f t="shared" si="19"/>
        <v>8.5</v>
      </c>
      <c r="BO16" s="54">
        <f t="shared" si="20"/>
        <v>5</v>
      </c>
      <c r="BP16" s="34">
        <f t="shared" si="21"/>
        <v>68.35</v>
      </c>
      <c r="BQ16" s="1"/>
      <c r="BR16" s="1"/>
      <c r="BS16" s="1"/>
      <c r="BT16" s="2"/>
      <c r="BU16" s="2"/>
      <c r="BV16" s="2"/>
      <c r="BW16" s="2"/>
      <c r="BX16" s="2"/>
      <c r="BY16" s="7"/>
      <c r="BZ16" s="14"/>
      <c r="CA16" s="6"/>
      <c r="CB16" s="15"/>
      <c r="CC16" s="16"/>
      <c r="CD16" s="1"/>
      <c r="CE16" s="2"/>
      <c r="CF16" s="2"/>
      <c r="CG16" s="2"/>
      <c r="CH16" s="2"/>
      <c r="CI16" s="2"/>
      <c r="CJ16" s="7"/>
      <c r="CK16" s="14"/>
      <c r="CL16" s="6"/>
      <c r="CM16" s="15"/>
      <c r="CN16" s="16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79"/>
      <c r="IL16" s="80"/>
    </row>
    <row r="17" spans="1:246" ht="12.75">
      <c r="A17" s="38">
        <v>15</v>
      </c>
      <c r="B17" s="36" t="s">
        <v>122</v>
      </c>
      <c r="C17" s="36"/>
      <c r="D17" s="37"/>
      <c r="E17" s="37" t="s">
        <v>21</v>
      </c>
      <c r="F17" s="37" t="s">
        <v>93</v>
      </c>
      <c r="G17" s="35">
        <f t="shared" si="86"/>
      </c>
      <c r="H17" s="28">
        <f>IF(AND($H$2="Y",J17&gt;0,OR(AND(G17=1,G26=10),AND(G17=2,G49=20),AND(G17=3,G58=30),AND(G17=4,G67=40),AND(G17=5,G91=50),AND(G17=6,G100=60),AND(G17=7,G109=70),AND(G17=8,G118=80),AND(G17=9,G127=90),AND(G17=10,G136=100))),VLOOKUP(J17-1,SortLookup!$A$13:$B$16,2,FALSE),"")</f>
      </c>
      <c r="I17" s="29">
        <f>IF(ISNA(VLOOKUP(E17,SortLookup!$A$1:$B$5,2,FALSE))," ",VLOOKUP(E17,SortLookup!$A$1:$B$5,2,FALSE))</f>
        <v>2</v>
      </c>
      <c r="J17" s="43" t="str">
        <f>IF(ISNA(VLOOKUP(F17,SortLookup!$A$7:$B$11,2,FALSE))," ",VLOOKUP(F17,SortLookup!$A$7:$B$11,2,FALSE))</f>
        <v> </v>
      </c>
      <c r="K17" s="30">
        <f t="shared" si="1"/>
        <v>155.38</v>
      </c>
      <c r="L17" s="45">
        <f t="shared" si="2"/>
        <v>147.38</v>
      </c>
      <c r="M17" s="31">
        <f t="shared" si="3"/>
        <v>3</v>
      </c>
      <c r="N17" s="32">
        <f t="shared" si="4"/>
        <v>5</v>
      </c>
      <c r="O17" s="33">
        <f t="shared" si="5"/>
        <v>10</v>
      </c>
      <c r="P17" s="52">
        <v>18.36</v>
      </c>
      <c r="Q17" s="48"/>
      <c r="R17" s="48"/>
      <c r="S17" s="48"/>
      <c r="T17" s="48"/>
      <c r="U17" s="48"/>
      <c r="V17" s="48"/>
      <c r="W17" s="49">
        <v>1</v>
      </c>
      <c r="X17" s="49">
        <v>1</v>
      </c>
      <c r="Y17" s="49">
        <v>0</v>
      </c>
      <c r="Z17" s="49">
        <v>0</v>
      </c>
      <c r="AA17" s="50">
        <v>0</v>
      </c>
      <c r="AB17" s="45">
        <f t="shared" si="6"/>
        <v>18.36</v>
      </c>
      <c r="AC17" s="44">
        <f t="shared" si="7"/>
        <v>0.5</v>
      </c>
      <c r="AD17" s="54">
        <f t="shared" si="8"/>
        <v>3</v>
      </c>
      <c r="AE17" s="34">
        <f t="shared" si="9"/>
        <v>21.86</v>
      </c>
      <c r="AF17" s="52">
        <v>51.21</v>
      </c>
      <c r="AG17" s="48"/>
      <c r="AH17" s="48"/>
      <c r="AI17" s="48"/>
      <c r="AJ17" s="49">
        <v>0</v>
      </c>
      <c r="AK17" s="49">
        <v>0</v>
      </c>
      <c r="AL17" s="49">
        <v>0</v>
      </c>
      <c r="AM17" s="49">
        <v>0</v>
      </c>
      <c r="AN17" s="50">
        <v>0</v>
      </c>
      <c r="AO17" s="45">
        <f t="shared" si="10"/>
        <v>51.21</v>
      </c>
      <c r="AP17" s="44">
        <f t="shared" si="11"/>
        <v>0</v>
      </c>
      <c r="AQ17" s="54">
        <f t="shared" si="12"/>
        <v>0</v>
      </c>
      <c r="AR17" s="34">
        <f t="shared" si="13"/>
        <v>51.21</v>
      </c>
      <c r="AS17" s="52">
        <v>16.52</v>
      </c>
      <c r="AT17" s="48"/>
      <c r="AU17" s="48"/>
      <c r="AV17" s="49">
        <v>0</v>
      </c>
      <c r="AW17" s="49">
        <v>0</v>
      </c>
      <c r="AX17" s="49">
        <v>0</v>
      </c>
      <c r="AY17" s="49">
        <v>0</v>
      </c>
      <c r="AZ17" s="50">
        <v>0</v>
      </c>
      <c r="BA17" s="45">
        <f t="shared" si="14"/>
        <v>16.52</v>
      </c>
      <c r="BB17" s="44">
        <f t="shared" si="15"/>
        <v>0</v>
      </c>
      <c r="BC17" s="54">
        <f t="shared" si="16"/>
        <v>0</v>
      </c>
      <c r="BD17" s="34">
        <f t="shared" si="17"/>
        <v>16.52</v>
      </c>
      <c r="BE17" s="52">
        <v>61.29</v>
      </c>
      <c r="BF17" s="48"/>
      <c r="BG17" s="48"/>
      <c r="BH17" s="49">
        <v>9</v>
      </c>
      <c r="BI17" s="49">
        <v>0</v>
      </c>
      <c r="BJ17" s="49">
        <v>0</v>
      </c>
      <c r="BK17" s="49">
        <v>0</v>
      </c>
      <c r="BL17" s="50">
        <v>0</v>
      </c>
      <c r="BM17" s="45">
        <f t="shared" si="18"/>
        <v>61.29</v>
      </c>
      <c r="BN17" s="44">
        <f t="shared" si="19"/>
        <v>4.5</v>
      </c>
      <c r="BO17" s="54">
        <f t="shared" si="20"/>
        <v>0</v>
      </c>
      <c r="BP17" s="34">
        <f t="shared" si="21"/>
        <v>65.79</v>
      </c>
      <c r="BQ17" s="1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4">
        <f>BT17/2</f>
        <v>0</v>
      </c>
      <c r="CA17" s="6">
        <f>(BU17*3)+(BV17*5)+(BW17*5)+(BX17*20)</f>
        <v>0</v>
      </c>
      <c r="CB17" s="15">
        <f>BY17+BZ17+CA17</f>
        <v>0</v>
      </c>
      <c r="CC17" s="16"/>
      <c r="CD17" s="1"/>
      <c r="CE17" s="2"/>
      <c r="CF17" s="2"/>
      <c r="CG17" s="2"/>
      <c r="CH17" s="2"/>
      <c r="CI17" s="2"/>
      <c r="CJ17" s="7">
        <f>CC17+CD17</f>
        <v>0</v>
      </c>
      <c r="CK17" s="14">
        <f>CE17/2</f>
        <v>0</v>
      </c>
      <c r="CL17" s="6">
        <f>(CF17*3)+(CG17*5)+(CH17*5)+(CI17*20)</f>
        <v>0</v>
      </c>
      <c r="CM17" s="15">
        <f>CJ17+CK17+CL17</f>
        <v>0</v>
      </c>
      <c r="CN17" s="16"/>
      <c r="CO17" s="1"/>
      <c r="CP17" s="2"/>
      <c r="CQ17" s="2"/>
      <c r="CR17" s="2"/>
      <c r="CS17" s="2"/>
      <c r="CT17" s="2"/>
      <c r="CU17" s="7">
        <f>CN17+CO17</f>
        <v>0</v>
      </c>
      <c r="CV17" s="14">
        <f>CP17/2</f>
        <v>0</v>
      </c>
      <c r="CW17" s="6">
        <f>(CQ17*3)+(CR17*5)+(CS17*5)+(CT17*20)</f>
        <v>0</v>
      </c>
      <c r="CX17" s="15">
        <f>CU17+CV17+CW17</f>
        <v>0</v>
      </c>
      <c r="CY17" s="16"/>
      <c r="CZ17" s="1"/>
      <c r="DA17" s="2"/>
      <c r="DB17" s="2"/>
      <c r="DC17" s="2"/>
      <c r="DD17" s="2"/>
      <c r="DE17" s="2"/>
      <c r="DF17" s="7">
        <f>CY17+CZ17</f>
        <v>0</v>
      </c>
      <c r="DG17" s="14">
        <f>DA17/2</f>
        <v>0</v>
      </c>
      <c r="DH17" s="6">
        <f>(DB17*3)+(DC17*5)+(DD17*5)+(DE17*20)</f>
        <v>0</v>
      </c>
      <c r="DI17" s="15">
        <f>DF17+DG17+DH17</f>
        <v>0</v>
      </c>
      <c r="DJ17" s="16"/>
      <c r="DK17" s="1"/>
      <c r="DL17" s="2"/>
      <c r="DM17" s="2"/>
      <c r="DN17" s="2"/>
      <c r="DO17" s="2"/>
      <c r="DP17" s="2"/>
      <c r="DQ17" s="7">
        <f>DJ17+DK17</f>
        <v>0</v>
      </c>
      <c r="DR17" s="14">
        <f>DL17/2</f>
        <v>0</v>
      </c>
      <c r="DS17" s="6">
        <f>(DM17*3)+(DN17*5)+(DO17*5)+(DP17*20)</f>
        <v>0</v>
      </c>
      <c r="DT17" s="15">
        <f>DQ17+DR17+DS17</f>
        <v>0</v>
      </c>
      <c r="DU17" s="16"/>
      <c r="DV17" s="1"/>
      <c r="DW17" s="2"/>
      <c r="DX17" s="2"/>
      <c r="DY17" s="2"/>
      <c r="DZ17" s="2"/>
      <c r="EA17" s="2"/>
      <c r="EB17" s="7">
        <f>DU17+DV17</f>
        <v>0</v>
      </c>
      <c r="EC17" s="14">
        <f>DW17/2</f>
        <v>0</v>
      </c>
      <c r="ED17" s="6">
        <f>(DX17*3)+(DY17*5)+(DZ17*5)+(EA17*20)</f>
        <v>0</v>
      </c>
      <c r="EE17" s="15">
        <f>EB17+EC17+ED17</f>
        <v>0</v>
      </c>
      <c r="EF17" s="16"/>
      <c r="EG17" s="1"/>
      <c r="EH17" s="2"/>
      <c r="EI17" s="2"/>
      <c r="EJ17" s="2"/>
      <c r="EK17" s="2"/>
      <c r="EL17" s="2"/>
      <c r="EM17" s="7">
        <f>EF17+EG17</f>
        <v>0</v>
      </c>
      <c r="EN17" s="14">
        <f>EH17/2</f>
        <v>0</v>
      </c>
      <c r="EO17" s="6">
        <f>(EI17*3)+(EJ17*5)+(EK17*5)+(EL17*20)</f>
        <v>0</v>
      </c>
      <c r="EP17" s="15">
        <f>EM17+EN17+EO17</f>
        <v>0</v>
      </c>
      <c r="EQ17" s="16"/>
      <c r="ER17" s="1"/>
      <c r="ES17" s="2"/>
      <c r="ET17" s="2"/>
      <c r="EU17" s="2"/>
      <c r="EV17" s="2"/>
      <c r="EW17" s="2"/>
      <c r="EX17" s="7">
        <f>EQ17+ER17</f>
        <v>0</v>
      </c>
      <c r="EY17" s="14">
        <f>ES17/2</f>
        <v>0</v>
      </c>
      <c r="EZ17" s="6">
        <f>(ET17*3)+(EU17*5)+(EV17*5)+(EW17*20)</f>
        <v>0</v>
      </c>
      <c r="FA17" s="15">
        <f>EX17+EY17+EZ17</f>
        <v>0</v>
      </c>
      <c r="FB17" s="16"/>
      <c r="FC17" s="1"/>
      <c r="FD17" s="2"/>
      <c r="FE17" s="2"/>
      <c r="FF17" s="2"/>
      <c r="FG17" s="2"/>
      <c r="FH17" s="2"/>
      <c r="FI17" s="7">
        <f>FB17+FC17</f>
        <v>0</v>
      </c>
      <c r="FJ17" s="14">
        <f>FD17/2</f>
        <v>0</v>
      </c>
      <c r="FK17" s="6">
        <f>(FE17*3)+(FF17*5)+(FG17*5)+(FH17*20)</f>
        <v>0</v>
      </c>
      <c r="FL17" s="15">
        <f>FI17+FJ17+FK17</f>
        <v>0</v>
      </c>
      <c r="FM17" s="16"/>
      <c r="FN17" s="1"/>
      <c r="FO17" s="2"/>
      <c r="FP17" s="2"/>
      <c r="FQ17" s="2"/>
      <c r="FR17" s="2"/>
      <c r="FS17" s="2"/>
      <c r="FT17" s="7">
        <f>FM17+FN17</f>
        <v>0</v>
      </c>
      <c r="FU17" s="14">
        <f>FO17/2</f>
        <v>0</v>
      </c>
      <c r="FV17" s="6">
        <f>(FP17*3)+(FQ17*5)+(FR17*5)+(FS17*20)</f>
        <v>0</v>
      </c>
      <c r="FW17" s="15">
        <f>FT17+FU17+FV17</f>
        <v>0</v>
      </c>
      <c r="FX17" s="16"/>
      <c r="FY17" s="1"/>
      <c r="FZ17" s="2"/>
      <c r="GA17" s="2"/>
      <c r="GB17" s="2"/>
      <c r="GC17" s="2"/>
      <c r="GD17" s="2"/>
      <c r="GE17" s="7">
        <f>FX17+FY17</f>
        <v>0</v>
      </c>
      <c r="GF17" s="14">
        <f>FZ17/2</f>
        <v>0</v>
      </c>
      <c r="GG17" s="6">
        <f>(GA17*3)+(GB17*5)+(GC17*5)+(GD17*20)</f>
        <v>0</v>
      </c>
      <c r="GH17" s="15">
        <f>GE17+GF17+GG17</f>
        <v>0</v>
      </c>
      <c r="GI17" s="16"/>
      <c r="GJ17" s="1"/>
      <c r="GK17" s="2"/>
      <c r="GL17" s="2"/>
      <c r="GM17" s="2"/>
      <c r="GN17" s="2"/>
      <c r="GO17" s="2"/>
      <c r="GP17" s="7">
        <f>GI17+GJ17</f>
        <v>0</v>
      </c>
      <c r="GQ17" s="14">
        <f>GK17/2</f>
        <v>0</v>
      </c>
      <c r="GR17" s="6">
        <f>(GL17*3)+(GM17*5)+(GN17*5)+(GO17*20)</f>
        <v>0</v>
      </c>
      <c r="GS17" s="15">
        <f>GP17+GQ17+GR17</f>
        <v>0</v>
      </c>
      <c r="GT17" s="16"/>
      <c r="GU17" s="1"/>
      <c r="GV17" s="2"/>
      <c r="GW17" s="2"/>
      <c r="GX17" s="2"/>
      <c r="GY17" s="2"/>
      <c r="GZ17" s="2"/>
      <c r="HA17" s="7">
        <f>GT17+GU17</f>
        <v>0</v>
      </c>
      <c r="HB17" s="14">
        <f>GV17/2</f>
        <v>0</v>
      </c>
      <c r="HC17" s="6">
        <f>(GW17*3)+(GX17*5)+(GY17*5)+(GZ17*20)</f>
        <v>0</v>
      </c>
      <c r="HD17" s="15">
        <f>HA17+HB17+HC17</f>
        <v>0</v>
      </c>
      <c r="HE17" s="16"/>
      <c r="HF17" s="1"/>
      <c r="HG17" s="2"/>
      <c r="HH17" s="2"/>
      <c r="HI17" s="2"/>
      <c r="HJ17" s="2"/>
      <c r="HK17" s="2"/>
      <c r="HL17" s="7">
        <f>HE17+HF17</f>
        <v>0</v>
      </c>
      <c r="HM17" s="14">
        <f>HG17/2</f>
        <v>0</v>
      </c>
      <c r="HN17" s="6">
        <f>(HH17*3)+(HI17*5)+(HJ17*5)+(HK17*20)</f>
        <v>0</v>
      </c>
      <c r="HO17" s="15">
        <f>HL17+HM17+HN17</f>
        <v>0</v>
      </c>
      <c r="HP17" s="16"/>
      <c r="HQ17" s="1"/>
      <c r="HR17" s="2"/>
      <c r="HS17" s="2"/>
      <c r="HT17" s="2"/>
      <c r="HU17" s="2"/>
      <c r="HV17" s="2"/>
      <c r="HW17" s="7">
        <f>HP17+HQ17</f>
        <v>0</v>
      </c>
      <c r="HX17" s="14">
        <f>HR17/2</f>
        <v>0</v>
      </c>
      <c r="HY17" s="6">
        <f>(HS17*3)+(HT17*5)+(HU17*5)+(HV17*20)</f>
        <v>0</v>
      </c>
      <c r="HZ17" s="15">
        <f>HW17+HX17+HY17</f>
        <v>0</v>
      </c>
      <c r="IA17" s="16"/>
      <c r="IB17" s="1"/>
      <c r="IC17" s="2"/>
      <c r="ID17" s="2"/>
      <c r="IE17" s="2"/>
      <c r="IF17" s="2"/>
      <c r="IG17" s="2"/>
      <c r="IH17" s="7">
        <f>IA17+IB17</f>
        <v>0</v>
      </c>
      <c r="II17" s="14">
        <f>IC17/2</f>
        <v>0</v>
      </c>
      <c r="IJ17" s="6">
        <f>(ID17*3)+(IE17*5)+(IF17*5)+(IG17*20)</f>
        <v>0</v>
      </c>
      <c r="IK17" s="79">
        <f>IH17+II17+IJ17</f>
        <v>0</v>
      </c>
      <c r="IL17" s="80"/>
    </row>
    <row r="18" spans="1:246" ht="13.5" customHeight="1">
      <c r="A18" s="38">
        <v>16</v>
      </c>
      <c r="B18" s="36" t="s">
        <v>124</v>
      </c>
      <c r="C18" s="36"/>
      <c r="D18" s="37"/>
      <c r="E18" s="37" t="s">
        <v>21</v>
      </c>
      <c r="F18" s="37" t="s">
        <v>93</v>
      </c>
      <c r="G18" s="35">
        <f t="shared" si="86"/>
      </c>
      <c r="H18" s="28">
        <f>IF(AND($H$2="Y",J18&gt;0,OR(AND(G18=1,G58=10),AND(G18=2,G67=20),AND(G18=3,G76=30),AND(G18=4,G85=40),AND(G18=5,G94=50),AND(G18=6,G103=60),AND(G18=7,G112=70),AND(G18=8,G121=80),AND(G18=9,G130=90),AND(G18=10,G139=100))),VLOOKUP(J18-1,SortLookup!$A$13:$B$16,2,FALSE),"")</f>
      </c>
      <c r="I18" s="29">
        <f>IF(ISNA(VLOOKUP(E18,SortLookup!$A$1:$B$5,2,FALSE))," ",VLOOKUP(E18,SortLookup!$A$1:$B$5,2,FALSE))</f>
        <v>2</v>
      </c>
      <c r="J18" s="43" t="str">
        <f>IF(ISNA(VLOOKUP(F18,SortLookup!$A$7:$B$11,2,FALSE))," ",VLOOKUP(F18,SortLookup!$A$7:$B$11,2,FALSE))</f>
        <v> </v>
      </c>
      <c r="K18" s="30">
        <f t="shared" si="1"/>
        <v>173.61</v>
      </c>
      <c r="L18" s="45">
        <f t="shared" si="2"/>
        <v>145.61</v>
      </c>
      <c r="M18" s="31">
        <f t="shared" si="3"/>
        <v>13</v>
      </c>
      <c r="N18" s="32">
        <f t="shared" si="4"/>
        <v>15</v>
      </c>
      <c r="O18" s="33">
        <f t="shared" si="5"/>
        <v>30</v>
      </c>
      <c r="P18" s="52">
        <v>11.35</v>
      </c>
      <c r="Q18" s="48"/>
      <c r="R18" s="48"/>
      <c r="S18" s="48"/>
      <c r="T18" s="48"/>
      <c r="U18" s="48"/>
      <c r="V18" s="48"/>
      <c r="W18" s="49">
        <v>0</v>
      </c>
      <c r="X18" s="49">
        <v>1</v>
      </c>
      <c r="Y18" s="49">
        <v>0</v>
      </c>
      <c r="Z18" s="49">
        <v>0</v>
      </c>
      <c r="AA18" s="50">
        <v>0</v>
      </c>
      <c r="AB18" s="45">
        <f t="shared" si="6"/>
        <v>11.35</v>
      </c>
      <c r="AC18" s="44">
        <f t="shared" si="7"/>
        <v>0</v>
      </c>
      <c r="AD18" s="54">
        <f t="shared" si="8"/>
        <v>3</v>
      </c>
      <c r="AE18" s="34">
        <f t="shared" si="9"/>
        <v>14.35</v>
      </c>
      <c r="AF18" s="52">
        <v>31.99</v>
      </c>
      <c r="AG18" s="48"/>
      <c r="AH18" s="48"/>
      <c r="AI18" s="48"/>
      <c r="AJ18" s="49">
        <v>9</v>
      </c>
      <c r="AK18" s="49">
        <v>0</v>
      </c>
      <c r="AL18" s="49">
        <v>0</v>
      </c>
      <c r="AM18" s="49">
        <v>1</v>
      </c>
      <c r="AN18" s="50">
        <v>0</v>
      </c>
      <c r="AO18" s="45">
        <f t="shared" si="10"/>
        <v>31.99</v>
      </c>
      <c r="AP18" s="44">
        <f t="shared" si="11"/>
        <v>4.5</v>
      </c>
      <c r="AQ18" s="54">
        <f t="shared" si="12"/>
        <v>5</v>
      </c>
      <c r="AR18" s="34">
        <f t="shared" si="13"/>
        <v>41.49</v>
      </c>
      <c r="AS18" s="52">
        <v>46.05</v>
      </c>
      <c r="AT18" s="48"/>
      <c r="AU18" s="48"/>
      <c r="AV18" s="49">
        <v>15</v>
      </c>
      <c r="AW18" s="49">
        <v>0</v>
      </c>
      <c r="AX18" s="49">
        <v>1</v>
      </c>
      <c r="AY18" s="49">
        <v>0</v>
      </c>
      <c r="AZ18" s="50">
        <v>0</v>
      </c>
      <c r="BA18" s="45">
        <f t="shared" si="14"/>
        <v>46.05</v>
      </c>
      <c r="BB18" s="44">
        <f t="shared" si="15"/>
        <v>7.5</v>
      </c>
      <c r="BC18" s="54">
        <f t="shared" si="16"/>
        <v>5</v>
      </c>
      <c r="BD18" s="34">
        <f t="shared" si="17"/>
        <v>58.55</v>
      </c>
      <c r="BE18" s="52">
        <v>56.22</v>
      </c>
      <c r="BF18" s="48"/>
      <c r="BG18" s="48"/>
      <c r="BH18" s="49">
        <v>6</v>
      </c>
      <c r="BI18" s="49">
        <v>0</v>
      </c>
      <c r="BJ18" s="49">
        <v>0</v>
      </c>
      <c r="BK18" s="49">
        <v>0</v>
      </c>
      <c r="BL18" s="50">
        <v>0</v>
      </c>
      <c r="BM18" s="45">
        <f t="shared" si="18"/>
        <v>56.22</v>
      </c>
      <c r="BN18" s="44">
        <f t="shared" si="19"/>
        <v>3</v>
      </c>
      <c r="BO18" s="54">
        <f t="shared" si="20"/>
        <v>0</v>
      </c>
      <c r="BP18" s="34">
        <f t="shared" si="21"/>
        <v>59.22</v>
      </c>
      <c r="BQ18" s="1"/>
      <c r="BR18" s="1"/>
      <c r="BS18" s="1"/>
      <c r="BT18" s="2"/>
      <c r="BU18" s="2"/>
      <c r="BV18" s="2"/>
      <c r="BW18" s="2"/>
      <c r="BX18" s="2"/>
      <c r="BY18" s="7"/>
      <c r="BZ18" s="14"/>
      <c r="CA18" s="6"/>
      <c r="CB18" s="15"/>
      <c r="CC18" s="16"/>
      <c r="CD18" s="1"/>
      <c r="CE18" s="2"/>
      <c r="CF18" s="2"/>
      <c r="CG18" s="2"/>
      <c r="CH18" s="2"/>
      <c r="CI18" s="2"/>
      <c r="CJ18" s="7"/>
      <c r="CK18" s="14"/>
      <c r="CL18" s="6"/>
      <c r="CM18" s="15"/>
      <c r="CN18" s="16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79"/>
      <c r="IL18" s="80"/>
    </row>
    <row r="19" spans="1:246" ht="12.75">
      <c r="A19" s="38">
        <v>17</v>
      </c>
      <c r="B19" s="36" t="s">
        <v>116</v>
      </c>
      <c r="C19" s="36"/>
      <c r="D19" s="37"/>
      <c r="E19" s="37" t="s">
        <v>21</v>
      </c>
      <c r="F19" s="37" t="s">
        <v>93</v>
      </c>
      <c r="G19" s="35">
        <f t="shared" si="86"/>
      </c>
      <c r="H19" s="28">
        <f>IF(AND($H$2="Y",J19&gt;0,OR(AND(G19=1,G56=10),AND(G19=2,G65=20),AND(G19=3,G74=30),AND(G19=4,G83=40),AND(G19=5,G92=50),AND(G19=6,G101=60),AND(G19=7,G110=70),AND(G19=8,G119=80),AND(G19=9,G128=90),AND(G19=10,G137=100))),VLOOKUP(J19-1,SortLookup!$A$13:$B$16,2,FALSE),"")</f>
      </c>
      <c r="I19" s="29">
        <f>IF(ISNA(VLOOKUP(E19,SortLookup!$A$1:$B$5,2,FALSE))," ",VLOOKUP(E19,SortLookup!$A$1:$B$5,2,FALSE))</f>
        <v>2</v>
      </c>
      <c r="J19" s="43" t="str">
        <f>IF(ISNA(VLOOKUP(F19,SortLookup!$A$7:$B$11,2,FALSE))," ",VLOOKUP(F19,SortLookup!$A$7:$B$11,2,FALSE))</f>
        <v> </v>
      </c>
      <c r="K19" s="30">
        <f t="shared" si="1"/>
        <v>189.28</v>
      </c>
      <c r="L19" s="45">
        <f t="shared" si="2"/>
        <v>168.78</v>
      </c>
      <c r="M19" s="31">
        <f t="shared" si="3"/>
        <v>5</v>
      </c>
      <c r="N19" s="32">
        <f t="shared" si="4"/>
        <v>15.5</v>
      </c>
      <c r="O19" s="33">
        <f t="shared" si="5"/>
        <v>31</v>
      </c>
      <c r="P19" s="52">
        <v>16.11</v>
      </c>
      <c r="Q19" s="48"/>
      <c r="R19" s="48"/>
      <c r="S19" s="48"/>
      <c r="T19" s="48"/>
      <c r="U19" s="48"/>
      <c r="V19" s="48"/>
      <c r="W19" s="49">
        <v>5</v>
      </c>
      <c r="X19" s="49">
        <v>0</v>
      </c>
      <c r="Y19" s="49">
        <v>0</v>
      </c>
      <c r="Z19" s="49">
        <v>0</v>
      </c>
      <c r="AA19" s="50">
        <v>0</v>
      </c>
      <c r="AB19" s="45">
        <f t="shared" si="6"/>
        <v>16.11</v>
      </c>
      <c r="AC19" s="44">
        <f t="shared" si="7"/>
        <v>2.5</v>
      </c>
      <c r="AD19" s="54">
        <f t="shared" si="8"/>
        <v>0</v>
      </c>
      <c r="AE19" s="34">
        <f t="shared" si="9"/>
        <v>18.61</v>
      </c>
      <c r="AF19" s="52">
        <v>57.8</v>
      </c>
      <c r="AG19" s="48"/>
      <c r="AH19" s="48"/>
      <c r="AI19" s="48"/>
      <c r="AJ19" s="49">
        <v>9</v>
      </c>
      <c r="AK19" s="49">
        <v>0</v>
      </c>
      <c r="AL19" s="49">
        <v>0</v>
      </c>
      <c r="AM19" s="49">
        <v>0</v>
      </c>
      <c r="AN19" s="50">
        <v>0</v>
      </c>
      <c r="AO19" s="45">
        <f t="shared" si="10"/>
        <v>57.8</v>
      </c>
      <c r="AP19" s="44">
        <f t="shared" si="11"/>
        <v>4.5</v>
      </c>
      <c r="AQ19" s="54">
        <f t="shared" si="12"/>
        <v>0</v>
      </c>
      <c r="AR19" s="34">
        <f t="shared" si="13"/>
        <v>62.3</v>
      </c>
      <c r="AS19" s="52">
        <v>33.81</v>
      </c>
      <c r="AT19" s="48"/>
      <c r="AU19" s="48"/>
      <c r="AV19" s="49">
        <v>8</v>
      </c>
      <c r="AW19" s="49">
        <v>0</v>
      </c>
      <c r="AX19" s="49">
        <v>0</v>
      </c>
      <c r="AY19" s="49">
        <v>0</v>
      </c>
      <c r="AZ19" s="50">
        <v>0</v>
      </c>
      <c r="BA19" s="45">
        <f t="shared" si="14"/>
        <v>33.81</v>
      </c>
      <c r="BB19" s="44">
        <f t="shared" si="15"/>
        <v>4</v>
      </c>
      <c r="BC19" s="54">
        <f t="shared" si="16"/>
        <v>0</v>
      </c>
      <c r="BD19" s="34">
        <f t="shared" si="17"/>
        <v>37.81</v>
      </c>
      <c r="BE19" s="52">
        <v>61.06</v>
      </c>
      <c r="BF19" s="48"/>
      <c r="BG19" s="48"/>
      <c r="BH19" s="49">
        <v>9</v>
      </c>
      <c r="BI19" s="49">
        <v>0</v>
      </c>
      <c r="BJ19" s="49">
        <v>1</v>
      </c>
      <c r="BK19" s="49">
        <v>0</v>
      </c>
      <c r="BL19" s="50">
        <v>0</v>
      </c>
      <c r="BM19" s="45">
        <f t="shared" si="18"/>
        <v>61.06</v>
      </c>
      <c r="BN19" s="44">
        <f t="shared" si="19"/>
        <v>4.5</v>
      </c>
      <c r="BO19" s="54">
        <f t="shared" si="20"/>
        <v>5</v>
      </c>
      <c r="BP19" s="34">
        <f t="shared" si="21"/>
        <v>70.56</v>
      </c>
      <c r="BQ19" s="1"/>
      <c r="BR19" s="1"/>
      <c r="BS19" s="1"/>
      <c r="BT19" s="2"/>
      <c r="BU19" s="2"/>
      <c r="BV19" s="2"/>
      <c r="BW19" s="2"/>
      <c r="BX19" s="2"/>
      <c r="BY19" s="7"/>
      <c r="BZ19" s="14"/>
      <c r="CA19" s="6"/>
      <c r="CB19" s="15"/>
      <c r="CC19" s="16"/>
      <c r="CD19" s="1"/>
      <c r="CE19" s="2"/>
      <c r="CF19" s="2"/>
      <c r="CG19" s="2"/>
      <c r="CH19" s="2"/>
      <c r="CI19" s="2"/>
      <c r="CJ19" s="7"/>
      <c r="CK19" s="14"/>
      <c r="CL19" s="6"/>
      <c r="CM19" s="15"/>
      <c r="CN19" s="16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79"/>
      <c r="IL19" s="80"/>
    </row>
    <row r="20" spans="1:246" ht="12.75">
      <c r="A20" s="38">
        <v>18</v>
      </c>
      <c r="B20" s="36" t="s">
        <v>97</v>
      </c>
      <c r="C20" s="36"/>
      <c r="D20" s="37"/>
      <c r="E20" s="37" t="s">
        <v>21</v>
      </c>
      <c r="F20" s="37" t="s">
        <v>27</v>
      </c>
      <c r="G20" s="35">
        <f t="shared" si="86"/>
      </c>
      <c r="H20" s="28">
        <f>IF(AND($H$2="Y",J20&gt;0,OR(AND(G20=1,G58=10),AND(G20=2,G65=20),AND(G20=3,G74=30),AND(G20=4,G83=40),AND(G20=5,G92=50),AND(G20=6,G101=60),AND(G20=7,G110=70),AND(G20=8,G119=80),AND(G20=9,G128=90),AND(G20=10,G137=100))),VLOOKUP(J20-1,SortLookup!$A$13:$B$16,2,FALSE),"")</f>
      </c>
      <c r="I20" s="29">
        <f>IF(ISNA(VLOOKUP(E20,SortLookup!$A$1:$B$5,2,FALSE))," ",VLOOKUP(E20,SortLookup!$A$1:$B$5,2,FALSE))</f>
        <v>2</v>
      </c>
      <c r="J20" s="43">
        <f>IF(ISNA(VLOOKUP(F20,SortLookup!$A$7:$B$11,2,FALSE))," ",VLOOKUP(F20,SortLookup!$A$7:$B$11,2,FALSE))</f>
        <v>4</v>
      </c>
      <c r="K20" s="30">
        <f t="shared" si="1"/>
        <v>202.36</v>
      </c>
      <c r="L20" s="45">
        <f t="shared" si="2"/>
        <v>184.36</v>
      </c>
      <c r="M20" s="31">
        <f t="shared" si="3"/>
        <v>10</v>
      </c>
      <c r="N20" s="32">
        <f t="shared" si="4"/>
        <v>8</v>
      </c>
      <c r="O20" s="33">
        <f t="shared" si="5"/>
        <v>16</v>
      </c>
      <c r="P20" s="52">
        <v>17.63</v>
      </c>
      <c r="Q20" s="48"/>
      <c r="R20" s="48"/>
      <c r="S20" s="48"/>
      <c r="T20" s="48"/>
      <c r="U20" s="48"/>
      <c r="V20" s="48"/>
      <c r="W20" s="49">
        <v>0</v>
      </c>
      <c r="X20" s="49">
        <v>0</v>
      </c>
      <c r="Y20" s="49">
        <v>0</v>
      </c>
      <c r="Z20" s="49">
        <v>0</v>
      </c>
      <c r="AA20" s="50">
        <v>0</v>
      </c>
      <c r="AB20" s="45">
        <f t="shared" si="6"/>
        <v>17.63</v>
      </c>
      <c r="AC20" s="44">
        <f t="shared" si="7"/>
        <v>0</v>
      </c>
      <c r="AD20" s="54">
        <f t="shared" si="8"/>
        <v>0</v>
      </c>
      <c r="AE20" s="34">
        <f t="shared" si="9"/>
        <v>17.63</v>
      </c>
      <c r="AF20" s="52">
        <v>51.96</v>
      </c>
      <c r="AG20" s="48"/>
      <c r="AH20" s="48"/>
      <c r="AI20" s="48"/>
      <c r="AJ20" s="49">
        <v>6</v>
      </c>
      <c r="AK20" s="49">
        <v>0</v>
      </c>
      <c r="AL20" s="49">
        <v>0</v>
      </c>
      <c r="AM20" s="49">
        <v>0</v>
      </c>
      <c r="AN20" s="50">
        <v>0</v>
      </c>
      <c r="AO20" s="45">
        <f t="shared" si="10"/>
        <v>51.96</v>
      </c>
      <c r="AP20" s="44">
        <f t="shared" si="11"/>
        <v>3</v>
      </c>
      <c r="AQ20" s="54">
        <f t="shared" si="12"/>
        <v>0</v>
      </c>
      <c r="AR20" s="34">
        <f t="shared" si="13"/>
        <v>54.96</v>
      </c>
      <c r="AS20" s="52">
        <v>49.58</v>
      </c>
      <c r="AT20" s="48"/>
      <c r="AU20" s="48"/>
      <c r="AV20" s="49">
        <v>0</v>
      </c>
      <c r="AW20" s="49">
        <v>0</v>
      </c>
      <c r="AX20" s="49">
        <v>0</v>
      </c>
      <c r="AY20" s="49">
        <v>1</v>
      </c>
      <c r="AZ20" s="50">
        <v>0</v>
      </c>
      <c r="BA20" s="45">
        <f t="shared" si="14"/>
        <v>49.58</v>
      </c>
      <c r="BB20" s="44">
        <f t="shared" si="15"/>
        <v>0</v>
      </c>
      <c r="BC20" s="54">
        <f t="shared" si="16"/>
        <v>5</v>
      </c>
      <c r="BD20" s="34">
        <f t="shared" si="17"/>
        <v>54.58</v>
      </c>
      <c r="BE20" s="52">
        <v>65.19</v>
      </c>
      <c r="BF20" s="48"/>
      <c r="BG20" s="48"/>
      <c r="BH20" s="49">
        <v>10</v>
      </c>
      <c r="BI20" s="49">
        <v>0</v>
      </c>
      <c r="BJ20" s="49">
        <v>1</v>
      </c>
      <c r="BK20" s="49">
        <v>0</v>
      </c>
      <c r="BL20" s="50">
        <v>0</v>
      </c>
      <c r="BM20" s="45">
        <f t="shared" si="18"/>
        <v>65.19</v>
      </c>
      <c r="BN20" s="44">
        <f t="shared" si="19"/>
        <v>5</v>
      </c>
      <c r="BO20" s="54">
        <f t="shared" si="20"/>
        <v>5</v>
      </c>
      <c r="BP20" s="34">
        <f t="shared" si="21"/>
        <v>75.19</v>
      </c>
      <c r="BQ20" s="1"/>
      <c r="BR20" s="1"/>
      <c r="BS20" s="1"/>
      <c r="BT20" s="2"/>
      <c r="BU20" s="2"/>
      <c r="BV20" s="2"/>
      <c r="BW20" s="2"/>
      <c r="BX20" s="2"/>
      <c r="BY20" s="7"/>
      <c r="BZ20" s="14"/>
      <c r="CA20" s="6"/>
      <c r="CB20" s="15"/>
      <c r="CC20" s="16"/>
      <c r="CD20" s="1"/>
      <c r="CE20" s="2"/>
      <c r="CF20" s="2"/>
      <c r="CG20" s="2"/>
      <c r="CH20" s="2"/>
      <c r="CI20" s="2"/>
      <c r="CJ20" s="7"/>
      <c r="CK20" s="14"/>
      <c r="CL20" s="6"/>
      <c r="CM20" s="15"/>
      <c r="CN20" s="16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79"/>
      <c r="IL20" s="80"/>
    </row>
    <row r="21" spans="1:246" ht="12.75">
      <c r="A21" s="38">
        <v>19</v>
      </c>
      <c r="B21" s="36" t="s">
        <v>132</v>
      </c>
      <c r="C21" s="36"/>
      <c r="D21" s="37"/>
      <c r="E21" s="37" t="s">
        <v>21</v>
      </c>
      <c r="F21" s="37" t="s">
        <v>93</v>
      </c>
      <c r="G21" s="35">
        <f t="shared" si="86"/>
      </c>
      <c r="H21" s="28">
        <f>IF(AND($H$2="Y",J21&gt;0,OR(AND(G21=1,G31=10),AND(G21=2,G55=20),AND(G21=3,G64=30),AND(G21=4,G73=40),AND(G21=5,G82=50),AND(G21=6,G91=60),AND(G21=7,G100=70),AND(G21=8,G109=80),AND(G21=9,G118=90),AND(G21=10,G127=100))),VLOOKUP(J21-1,SortLookup!$A$13:$B$16,2,FALSE),"")</f>
      </c>
      <c r="I21" s="29">
        <f>IF(ISNA(VLOOKUP(E21,SortLookup!$A$1:$B$5,2,FALSE))," ",VLOOKUP(E21,SortLookup!$A$1:$B$5,2,FALSE))</f>
        <v>2</v>
      </c>
      <c r="J21" s="43" t="str">
        <f>IF(ISNA(VLOOKUP(F21,SortLookup!$A$7:$B$11,2,FALSE))," ",VLOOKUP(F21,SortLookup!$A$7:$B$11,2,FALSE))</f>
        <v> </v>
      </c>
      <c r="K21" s="30">
        <f t="shared" si="1"/>
        <v>247.24</v>
      </c>
      <c r="L21" s="45">
        <f t="shared" si="2"/>
        <v>216.74</v>
      </c>
      <c r="M21" s="31">
        <f t="shared" si="3"/>
        <v>8</v>
      </c>
      <c r="N21" s="32">
        <f t="shared" si="4"/>
        <v>22.5</v>
      </c>
      <c r="O21" s="33">
        <f t="shared" si="5"/>
        <v>45</v>
      </c>
      <c r="P21" s="52">
        <v>16.02</v>
      </c>
      <c r="Q21" s="48"/>
      <c r="R21" s="48"/>
      <c r="S21" s="48"/>
      <c r="T21" s="48"/>
      <c r="U21" s="48"/>
      <c r="V21" s="48"/>
      <c r="W21" s="49">
        <v>4</v>
      </c>
      <c r="X21" s="49">
        <v>0</v>
      </c>
      <c r="Y21" s="49">
        <v>0</v>
      </c>
      <c r="Z21" s="49">
        <v>0</v>
      </c>
      <c r="AA21" s="50">
        <v>0</v>
      </c>
      <c r="AB21" s="45">
        <f t="shared" si="6"/>
        <v>16.02</v>
      </c>
      <c r="AC21" s="44">
        <f t="shared" si="7"/>
        <v>2</v>
      </c>
      <c r="AD21" s="54">
        <f t="shared" si="8"/>
        <v>0</v>
      </c>
      <c r="AE21" s="34">
        <f t="shared" si="9"/>
        <v>18.02</v>
      </c>
      <c r="AF21" s="52">
        <v>63.52</v>
      </c>
      <c r="AG21" s="48"/>
      <c r="AH21" s="48"/>
      <c r="AI21" s="48"/>
      <c r="AJ21" s="49">
        <v>28</v>
      </c>
      <c r="AK21" s="49">
        <v>1</v>
      </c>
      <c r="AL21" s="49">
        <v>1</v>
      </c>
      <c r="AM21" s="49">
        <v>0</v>
      </c>
      <c r="AN21" s="50">
        <v>0</v>
      </c>
      <c r="AO21" s="45">
        <f t="shared" si="10"/>
        <v>63.52</v>
      </c>
      <c r="AP21" s="44">
        <f t="shared" si="11"/>
        <v>14</v>
      </c>
      <c r="AQ21" s="54">
        <f t="shared" si="12"/>
        <v>8</v>
      </c>
      <c r="AR21" s="34">
        <f t="shared" si="13"/>
        <v>85.52</v>
      </c>
      <c r="AS21" s="52">
        <v>34.84</v>
      </c>
      <c r="AT21" s="48"/>
      <c r="AU21" s="48"/>
      <c r="AV21" s="49">
        <v>3</v>
      </c>
      <c r="AW21" s="49">
        <v>0</v>
      </c>
      <c r="AX21" s="49">
        <v>0</v>
      </c>
      <c r="AY21" s="49">
        <v>0</v>
      </c>
      <c r="AZ21" s="50">
        <v>0</v>
      </c>
      <c r="BA21" s="45">
        <f t="shared" si="14"/>
        <v>34.84</v>
      </c>
      <c r="BB21" s="44">
        <f t="shared" si="15"/>
        <v>1.5</v>
      </c>
      <c r="BC21" s="54">
        <f t="shared" si="16"/>
        <v>0</v>
      </c>
      <c r="BD21" s="34">
        <f t="shared" si="17"/>
        <v>36.34</v>
      </c>
      <c r="BE21" s="52">
        <v>102.36</v>
      </c>
      <c r="BF21" s="48"/>
      <c r="BG21" s="48"/>
      <c r="BH21" s="49">
        <v>10</v>
      </c>
      <c r="BI21" s="49">
        <v>0</v>
      </c>
      <c r="BJ21" s="49">
        <v>0</v>
      </c>
      <c r="BK21" s="49">
        <v>0</v>
      </c>
      <c r="BL21" s="50">
        <v>0</v>
      </c>
      <c r="BM21" s="45">
        <f t="shared" si="18"/>
        <v>102.36</v>
      </c>
      <c r="BN21" s="44">
        <f t="shared" si="19"/>
        <v>5</v>
      </c>
      <c r="BO21" s="54">
        <f t="shared" si="20"/>
        <v>0</v>
      </c>
      <c r="BP21" s="34">
        <f t="shared" si="21"/>
        <v>107.36</v>
      </c>
      <c r="BQ21" s="1"/>
      <c r="BR21" s="1"/>
      <c r="BS21" s="1"/>
      <c r="BT21" s="2"/>
      <c r="BU21" s="2"/>
      <c r="BV21" s="2"/>
      <c r="BW21" s="2"/>
      <c r="BX21" s="2"/>
      <c r="BY21" s="7">
        <f>BQ21+BR21+BS21</f>
        <v>0</v>
      </c>
      <c r="BZ21" s="14">
        <f>BT21/2</f>
        <v>0</v>
      </c>
      <c r="CA21" s="6">
        <f>(BU21*3)+(BV21*5)+(BW21*5)+(BX21*20)</f>
        <v>0</v>
      </c>
      <c r="CB21" s="15">
        <f>BY21+BZ21+CA21</f>
        <v>0</v>
      </c>
      <c r="CC21" s="16"/>
      <c r="CD21" s="1"/>
      <c r="CE21" s="2"/>
      <c r="CF21" s="2"/>
      <c r="CG21" s="2"/>
      <c r="CH21" s="2"/>
      <c r="CI21" s="2"/>
      <c r="CJ21" s="7">
        <f>CC21+CD21</f>
        <v>0</v>
      </c>
      <c r="CK21" s="14">
        <f>CE21/2</f>
        <v>0</v>
      </c>
      <c r="CL21" s="6">
        <f>(CF21*3)+(CG21*5)+(CH21*5)+(CI21*20)</f>
        <v>0</v>
      </c>
      <c r="CM21" s="15">
        <f>CJ21+CK21+CL21</f>
        <v>0</v>
      </c>
      <c r="CN21" s="16"/>
      <c r="CO21" s="1"/>
      <c r="CP21" s="2"/>
      <c r="CQ21" s="2"/>
      <c r="CR21" s="2"/>
      <c r="CS21" s="2"/>
      <c r="CT21" s="2"/>
      <c r="CU21" s="7">
        <f>CN21+CO21</f>
        <v>0</v>
      </c>
      <c r="CV21" s="14">
        <f>CP21/2</f>
        <v>0</v>
      </c>
      <c r="CW21" s="6">
        <f>(CQ21*3)+(CR21*5)+(CS21*5)+(CT21*20)</f>
        <v>0</v>
      </c>
      <c r="CX21" s="15">
        <f>CU21+CV21+CW21</f>
        <v>0</v>
      </c>
      <c r="CY21" s="16"/>
      <c r="CZ21" s="1"/>
      <c r="DA21" s="2"/>
      <c r="DB21" s="2"/>
      <c r="DC21" s="2"/>
      <c r="DD21" s="2"/>
      <c r="DE21" s="2"/>
      <c r="DF21" s="7">
        <f>CY21+CZ21</f>
        <v>0</v>
      </c>
      <c r="DG21" s="14">
        <f>DA21/2</f>
        <v>0</v>
      </c>
      <c r="DH21" s="6">
        <f>(DB21*3)+(DC21*5)+(DD21*5)+(DE21*20)</f>
        <v>0</v>
      </c>
      <c r="DI21" s="15">
        <f>DF21+DG21+DH21</f>
        <v>0</v>
      </c>
      <c r="DJ21" s="16"/>
      <c r="DK21" s="1"/>
      <c r="DL21" s="2"/>
      <c r="DM21" s="2"/>
      <c r="DN21" s="2"/>
      <c r="DO21" s="2"/>
      <c r="DP21" s="2"/>
      <c r="DQ21" s="7">
        <f>DJ21+DK21</f>
        <v>0</v>
      </c>
      <c r="DR21" s="14">
        <f>DL21/2</f>
        <v>0</v>
      </c>
      <c r="DS21" s="6">
        <f>(DM21*3)+(DN21*5)+(DO21*5)+(DP21*20)</f>
        <v>0</v>
      </c>
      <c r="DT21" s="15">
        <f>DQ21+DR21+DS21</f>
        <v>0</v>
      </c>
      <c r="DU21" s="16"/>
      <c r="DV21" s="1"/>
      <c r="DW21" s="2"/>
      <c r="DX21" s="2"/>
      <c r="DY21" s="2"/>
      <c r="DZ21" s="2"/>
      <c r="EA21" s="2"/>
      <c r="EB21" s="7">
        <f>DU21+DV21</f>
        <v>0</v>
      </c>
      <c r="EC21" s="14">
        <f>DW21/2</f>
        <v>0</v>
      </c>
      <c r="ED21" s="6">
        <f>(DX21*3)+(DY21*5)+(DZ21*5)+(EA21*20)</f>
        <v>0</v>
      </c>
      <c r="EE21" s="15">
        <f>EB21+EC21+ED21</f>
        <v>0</v>
      </c>
      <c r="EF21" s="16"/>
      <c r="EG21" s="1"/>
      <c r="EH21" s="2"/>
      <c r="EI21" s="2"/>
      <c r="EJ21" s="2"/>
      <c r="EK21" s="2"/>
      <c r="EL21" s="2"/>
      <c r="EM21" s="7">
        <f>EF21+EG21</f>
        <v>0</v>
      </c>
      <c r="EN21" s="14">
        <f>EH21/2</f>
        <v>0</v>
      </c>
      <c r="EO21" s="6">
        <f>(EI21*3)+(EJ21*5)+(EK21*5)+(EL21*20)</f>
        <v>0</v>
      </c>
      <c r="EP21" s="15">
        <f>EM21+EN21+EO21</f>
        <v>0</v>
      </c>
      <c r="EQ21" s="16"/>
      <c r="ER21" s="1"/>
      <c r="ES21" s="2"/>
      <c r="ET21" s="2"/>
      <c r="EU21" s="2"/>
      <c r="EV21" s="2"/>
      <c r="EW21" s="2"/>
      <c r="EX21" s="7">
        <f>EQ21+ER21</f>
        <v>0</v>
      </c>
      <c r="EY21" s="14">
        <f>ES21/2</f>
        <v>0</v>
      </c>
      <c r="EZ21" s="6">
        <f>(ET21*3)+(EU21*5)+(EV21*5)+(EW21*20)</f>
        <v>0</v>
      </c>
      <c r="FA21" s="15">
        <f>EX21+EY21+EZ21</f>
        <v>0</v>
      </c>
      <c r="FB21" s="16"/>
      <c r="FC21" s="1"/>
      <c r="FD21" s="2"/>
      <c r="FE21" s="2"/>
      <c r="FF21" s="2"/>
      <c r="FG21" s="2"/>
      <c r="FH21" s="2"/>
      <c r="FI21" s="7">
        <f>FB21+FC21</f>
        <v>0</v>
      </c>
      <c r="FJ21" s="14">
        <f>FD21/2</f>
        <v>0</v>
      </c>
      <c r="FK21" s="6">
        <f>(FE21*3)+(FF21*5)+(FG21*5)+(FH21*20)</f>
        <v>0</v>
      </c>
      <c r="FL21" s="15">
        <f>FI21+FJ21+FK21</f>
        <v>0</v>
      </c>
      <c r="FM21" s="16"/>
      <c r="FN21" s="1"/>
      <c r="FO21" s="2"/>
      <c r="FP21" s="2"/>
      <c r="FQ21" s="2"/>
      <c r="FR21" s="2"/>
      <c r="FS21" s="2"/>
      <c r="FT21" s="7">
        <f>FM21+FN21</f>
        <v>0</v>
      </c>
      <c r="FU21" s="14">
        <f>FO21/2</f>
        <v>0</v>
      </c>
      <c r="FV21" s="6">
        <f>(FP21*3)+(FQ21*5)+(FR21*5)+(FS21*20)</f>
        <v>0</v>
      </c>
      <c r="FW21" s="15">
        <f>FT21+FU21+FV21</f>
        <v>0</v>
      </c>
      <c r="FX21" s="16"/>
      <c r="FY21" s="1"/>
      <c r="FZ21" s="2"/>
      <c r="GA21" s="2"/>
      <c r="GB21" s="2"/>
      <c r="GC21" s="2"/>
      <c r="GD21" s="2"/>
      <c r="GE21" s="7">
        <f>FX21+FY21</f>
        <v>0</v>
      </c>
      <c r="GF21" s="14">
        <f>FZ21/2</f>
        <v>0</v>
      </c>
      <c r="GG21" s="6">
        <f>(GA21*3)+(GB21*5)+(GC21*5)+(GD21*20)</f>
        <v>0</v>
      </c>
      <c r="GH21" s="15">
        <f>GE21+GF21+GG21</f>
        <v>0</v>
      </c>
      <c r="GI21" s="16"/>
      <c r="GJ21" s="1"/>
      <c r="GK21" s="2"/>
      <c r="GL21" s="2"/>
      <c r="GM21" s="2"/>
      <c r="GN21" s="2"/>
      <c r="GO21" s="2"/>
      <c r="GP21" s="7">
        <f>GI21+GJ21</f>
        <v>0</v>
      </c>
      <c r="GQ21" s="14">
        <f>GK21/2</f>
        <v>0</v>
      </c>
      <c r="GR21" s="6">
        <f>(GL21*3)+(GM21*5)+(GN21*5)+(GO21*20)</f>
        <v>0</v>
      </c>
      <c r="GS21" s="15">
        <f>GP21+GQ21+GR21</f>
        <v>0</v>
      </c>
      <c r="GT21" s="16"/>
      <c r="GU21" s="1"/>
      <c r="GV21" s="2"/>
      <c r="GW21" s="2"/>
      <c r="GX21" s="2"/>
      <c r="GY21" s="2"/>
      <c r="GZ21" s="2"/>
      <c r="HA21" s="7">
        <f>GT21+GU21</f>
        <v>0</v>
      </c>
      <c r="HB21" s="14">
        <f>GV21/2</f>
        <v>0</v>
      </c>
      <c r="HC21" s="6">
        <f>(GW21*3)+(GX21*5)+(GY21*5)+(GZ21*20)</f>
        <v>0</v>
      </c>
      <c r="HD21" s="15">
        <f>HA21+HB21+HC21</f>
        <v>0</v>
      </c>
      <c r="HE21" s="16"/>
      <c r="HF21" s="1"/>
      <c r="HG21" s="2"/>
      <c r="HH21" s="2"/>
      <c r="HI21" s="2"/>
      <c r="HJ21" s="2"/>
      <c r="HK21" s="2"/>
      <c r="HL21" s="7">
        <f>HE21+HF21</f>
        <v>0</v>
      </c>
      <c r="HM21" s="14">
        <f>HG21/2</f>
        <v>0</v>
      </c>
      <c r="HN21" s="6">
        <f>(HH21*3)+(HI21*5)+(HJ21*5)+(HK21*20)</f>
        <v>0</v>
      </c>
      <c r="HO21" s="15">
        <f>HL21+HM21+HN21</f>
        <v>0</v>
      </c>
      <c r="HP21" s="16"/>
      <c r="HQ21" s="1"/>
      <c r="HR21" s="2"/>
      <c r="HS21" s="2"/>
      <c r="HT21" s="2"/>
      <c r="HU21" s="2"/>
      <c r="HV21" s="2"/>
      <c r="HW21" s="7">
        <f>HP21+HQ21</f>
        <v>0</v>
      </c>
      <c r="HX21" s="14">
        <f>HR21/2</f>
        <v>0</v>
      </c>
      <c r="HY21" s="6">
        <f>(HS21*3)+(HT21*5)+(HU21*5)+(HV21*20)</f>
        <v>0</v>
      </c>
      <c r="HZ21" s="15">
        <f>HW21+HX21+HY21</f>
        <v>0</v>
      </c>
      <c r="IA21" s="16"/>
      <c r="IB21" s="1"/>
      <c r="IC21" s="2"/>
      <c r="ID21" s="2"/>
      <c r="IE21" s="2"/>
      <c r="IF21" s="2"/>
      <c r="IG21" s="2"/>
      <c r="IH21" s="7">
        <f>IA21+IB21</f>
        <v>0</v>
      </c>
      <c r="II21" s="14">
        <f>IC21/2</f>
        <v>0</v>
      </c>
      <c r="IJ21" s="6">
        <f>(ID21*3)+(IE21*5)+(IF21*5)+(IG21*20)</f>
        <v>0</v>
      </c>
      <c r="IK21" s="79">
        <f>IH21+II21+IJ21</f>
        <v>0</v>
      </c>
      <c r="IL21" s="80"/>
    </row>
    <row r="22" spans="1:246" ht="12.75">
      <c r="A22" s="38">
        <v>20</v>
      </c>
      <c r="B22" s="36" t="s">
        <v>115</v>
      </c>
      <c r="C22" s="36"/>
      <c r="D22" s="37"/>
      <c r="E22" s="37" t="s">
        <v>21</v>
      </c>
      <c r="F22" s="37" t="s">
        <v>93</v>
      </c>
      <c r="G22" s="35">
        <f t="shared" si="86"/>
      </c>
      <c r="H22" s="28">
        <f>IF(AND($H$2="Y",J22&gt;0,OR(AND(G22=1,G28=10),AND(G22=2,G38=20),AND(G22=3,G60=30),AND(G22=4,G84=40),AND(G22=5,G93=50),AND(G22=6,G102=60),AND(G22=7,G111=70),AND(G22=8,G120=80),AND(G22=9,G129=90),AND(G22=10,G138=100))),VLOOKUP(J22-1,SortLookup!$A$13:$B$16,2,FALSE),"")</f>
      </c>
      <c r="I22" s="29">
        <f>IF(ISNA(VLOOKUP(E22,SortLookup!$A$1:$B$5,2,FALSE))," ",VLOOKUP(E22,SortLookup!$A$1:$B$5,2,FALSE))</f>
        <v>2</v>
      </c>
      <c r="J22" s="43" t="str">
        <f>IF(ISNA(VLOOKUP(F22,SortLookup!$A$7:$B$11,2,FALSE))," ",VLOOKUP(F22,SortLookup!$A$7:$B$11,2,FALSE))</f>
        <v> </v>
      </c>
      <c r="K22" s="30">
        <f t="shared" si="1"/>
        <v>258.69</v>
      </c>
      <c r="L22" s="45">
        <f t="shared" si="2"/>
        <v>256.69</v>
      </c>
      <c r="M22" s="31">
        <f t="shared" si="3"/>
        <v>0</v>
      </c>
      <c r="N22" s="32">
        <f t="shared" si="4"/>
        <v>2</v>
      </c>
      <c r="O22" s="33">
        <f t="shared" si="5"/>
        <v>4</v>
      </c>
      <c r="P22" s="52">
        <v>18.43</v>
      </c>
      <c r="Q22" s="48"/>
      <c r="R22" s="48"/>
      <c r="S22" s="48"/>
      <c r="T22" s="48"/>
      <c r="U22" s="48"/>
      <c r="V22" s="48"/>
      <c r="W22" s="49">
        <v>0</v>
      </c>
      <c r="X22" s="49">
        <v>0</v>
      </c>
      <c r="Y22" s="49">
        <v>0</v>
      </c>
      <c r="Z22" s="49">
        <v>0</v>
      </c>
      <c r="AA22" s="50">
        <v>0</v>
      </c>
      <c r="AB22" s="45">
        <f t="shared" si="6"/>
        <v>18.43</v>
      </c>
      <c r="AC22" s="44">
        <f t="shared" si="7"/>
        <v>0</v>
      </c>
      <c r="AD22" s="54">
        <f t="shared" si="8"/>
        <v>0</v>
      </c>
      <c r="AE22" s="34">
        <f t="shared" si="9"/>
        <v>18.43</v>
      </c>
      <c r="AF22" s="52">
        <v>114.25</v>
      </c>
      <c r="AG22" s="48"/>
      <c r="AH22" s="48"/>
      <c r="AI22" s="48"/>
      <c r="AJ22" s="49">
        <v>2</v>
      </c>
      <c r="AK22" s="49">
        <v>0</v>
      </c>
      <c r="AL22" s="49">
        <v>0</v>
      </c>
      <c r="AM22" s="49">
        <v>0</v>
      </c>
      <c r="AN22" s="50">
        <v>0</v>
      </c>
      <c r="AO22" s="45">
        <f t="shared" si="10"/>
        <v>114.25</v>
      </c>
      <c r="AP22" s="44">
        <f t="shared" si="11"/>
        <v>1</v>
      </c>
      <c r="AQ22" s="54">
        <f t="shared" si="12"/>
        <v>0</v>
      </c>
      <c r="AR22" s="34">
        <f t="shared" si="13"/>
        <v>115.25</v>
      </c>
      <c r="AS22" s="52">
        <v>28.11</v>
      </c>
      <c r="AT22" s="48"/>
      <c r="AU22" s="48"/>
      <c r="AV22" s="49">
        <v>1</v>
      </c>
      <c r="AW22" s="49">
        <v>0</v>
      </c>
      <c r="AX22" s="49">
        <v>0</v>
      </c>
      <c r="AY22" s="49">
        <v>0</v>
      </c>
      <c r="AZ22" s="50">
        <v>0</v>
      </c>
      <c r="BA22" s="45">
        <f t="shared" si="14"/>
        <v>28.11</v>
      </c>
      <c r="BB22" s="44">
        <f t="shared" si="15"/>
        <v>0.5</v>
      </c>
      <c r="BC22" s="54">
        <f t="shared" si="16"/>
        <v>0</v>
      </c>
      <c r="BD22" s="34">
        <f t="shared" si="17"/>
        <v>28.61</v>
      </c>
      <c r="BE22" s="52">
        <v>95.9</v>
      </c>
      <c r="BF22" s="48"/>
      <c r="BG22" s="48"/>
      <c r="BH22" s="49">
        <v>1</v>
      </c>
      <c r="BI22" s="49">
        <v>0</v>
      </c>
      <c r="BJ22" s="49">
        <v>0</v>
      </c>
      <c r="BK22" s="49">
        <v>0</v>
      </c>
      <c r="BL22" s="50">
        <v>0</v>
      </c>
      <c r="BM22" s="45">
        <f t="shared" si="18"/>
        <v>95.9</v>
      </c>
      <c r="BN22" s="44">
        <f t="shared" si="19"/>
        <v>0.5</v>
      </c>
      <c r="BO22" s="54">
        <f t="shared" si="20"/>
        <v>0</v>
      </c>
      <c r="BP22" s="34">
        <f t="shared" si="21"/>
        <v>96.4</v>
      </c>
      <c r="BQ22" s="1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4">
        <f>BT22/2</f>
        <v>0</v>
      </c>
      <c r="CA22" s="6">
        <f>(BU22*3)+(BV22*5)+(BW22*5)+(BX22*20)</f>
        <v>0</v>
      </c>
      <c r="CB22" s="15">
        <f>BY22+BZ22+CA22</f>
        <v>0</v>
      </c>
      <c r="CC22" s="16"/>
      <c r="CD22" s="1"/>
      <c r="CE22" s="2"/>
      <c r="CF22" s="2"/>
      <c r="CG22" s="2"/>
      <c r="CH22" s="2"/>
      <c r="CI22" s="2"/>
      <c r="CJ22" s="7">
        <f>CC22+CD22</f>
        <v>0</v>
      </c>
      <c r="CK22" s="14">
        <f>CE22/2</f>
        <v>0</v>
      </c>
      <c r="CL22" s="6">
        <f>(CF22*3)+(CG22*5)+(CH22*5)+(CI22*20)</f>
        <v>0</v>
      </c>
      <c r="CM22" s="15">
        <f>CJ22+CK22+CL22</f>
        <v>0</v>
      </c>
      <c r="CN22" s="16"/>
      <c r="CO22" s="1"/>
      <c r="CP22" s="2"/>
      <c r="CQ22" s="2"/>
      <c r="CR22" s="2"/>
      <c r="CS22" s="2"/>
      <c r="CT22" s="2"/>
      <c r="CU22" s="7">
        <f>CN22+CO22</f>
        <v>0</v>
      </c>
      <c r="CV22" s="14">
        <f>CP22/2</f>
        <v>0</v>
      </c>
      <c r="CW22" s="6">
        <f>(CQ22*3)+(CR22*5)+(CS22*5)+(CT22*20)</f>
        <v>0</v>
      </c>
      <c r="CX22" s="15">
        <f>CU22+CV22+CW22</f>
        <v>0</v>
      </c>
      <c r="CY22" s="16"/>
      <c r="CZ22" s="1"/>
      <c r="DA22" s="2"/>
      <c r="DB22" s="2"/>
      <c r="DC22" s="2"/>
      <c r="DD22" s="2"/>
      <c r="DE22" s="2"/>
      <c r="DF22" s="7">
        <f>CY22+CZ22</f>
        <v>0</v>
      </c>
      <c r="DG22" s="14">
        <f>DA22/2</f>
        <v>0</v>
      </c>
      <c r="DH22" s="6">
        <f>(DB22*3)+(DC22*5)+(DD22*5)+(DE22*20)</f>
        <v>0</v>
      </c>
      <c r="DI22" s="15">
        <f>DF22+DG22+DH22</f>
        <v>0</v>
      </c>
      <c r="DJ22" s="16"/>
      <c r="DK22" s="1"/>
      <c r="DL22" s="2"/>
      <c r="DM22" s="2"/>
      <c r="DN22" s="2"/>
      <c r="DO22" s="2"/>
      <c r="DP22" s="2"/>
      <c r="DQ22" s="7">
        <f>DJ22+DK22</f>
        <v>0</v>
      </c>
      <c r="DR22" s="14">
        <f>DL22/2</f>
        <v>0</v>
      </c>
      <c r="DS22" s="6">
        <f>(DM22*3)+(DN22*5)+(DO22*5)+(DP22*20)</f>
        <v>0</v>
      </c>
      <c r="DT22" s="15">
        <f>DQ22+DR22+DS22</f>
        <v>0</v>
      </c>
      <c r="DU22" s="16"/>
      <c r="DV22" s="1"/>
      <c r="DW22" s="2"/>
      <c r="DX22" s="2"/>
      <c r="DY22" s="2"/>
      <c r="DZ22" s="2"/>
      <c r="EA22" s="2"/>
      <c r="EB22" s="7">
        <f>DU22+DV22</f>
        <v>0</v>
      </c>
      <c r="EC22" s="14">
        <f>DW22/2</f>
        <v>0</v>
      </c>
      <c r="ED22" s="6">
        <f>(DX22*3)+(DY22*5)+(DZ22*5)+(EA22*20)</f>
        <v>0</v>
      </c>
      <c r="EE22" s="15">
        <f>EB22+EC22+ED22</f>
        <v>0</v>
      </c>
      <c r="EF22" s="16"/>
      <c r="EG22" s="1"/>
      <c r="EH22" s="2"/>
      <c r="EI22" s="2"/>
      <c r="EJ22" s="2"/>
      <c r="EK22" s="2"/>
      <c r="EL22" s="2"/>
      <c r="EM22" s="7">
        <f>EF22+EG22</f>
        <v>0</v>
      </c>
      <c r="EN22" s="14">
        <f>EH22/2</f>
        <v>0</v>
      </c>
      <c r="EO22" s="6">
        <f>(EI22*3)+(EJ22*5)+(EK22*5)+(EL22*20)</f>
        <v>0</v>
      </c>
      <c r="EP22" s="15">
        <f>EM22+EN22+EO22</f>
        <v>0</v>
      </c>
      <c r="EQ22" s="16"/>
      <c r="ER22" s="1"/>
      <c r="ES22" s="2"/>
      <c r="ET22" s="2"/>
      <c r="EU22" s="2"/>
      <c r="EV22" s="2"/>
      <c r="EW22" s="2"/>
      <c r="EX22" s="7">
        <f>EQ22+ER22</f>
        <v>0</v>
      </c>
      <c r="EY22" s="14">
        <f>ES22/2</f>
        <v>0</v>
      </c>
      <c r="EZ22" s="6">
        <f>(ET22*3)+(EU22*5)+(EV22*5)+(EW22*20)</f>
        <v>0</v>
      </c>
      <c r="FA22" s="15">
        <f>EX22+EY22+EZ22</f>
        <v>0</v>
      </c>
      <c r="FB22" s="16"/>
      <c r="FC22" s="1"/>
      <c r="FD22" s="2"/>
      <c r="FE22" s="2"/>
      <c r="FF22" s="2"/>
      <c r="FG22" s="2"/>
      <c r="FH22" s="2"/>
      <c r="FI22" s="7">
        <f>FB22+FC22</f>
        <v>0</v>
      </c>
      <c r="FJ22" s="14">
        <f>FD22/2</f>
        <v>0</v>
      </c>
      <c r="FK22" s="6">
        <f>(FE22*3)+(FF22*5)+(FG22*5)+(FH22*20)</f>
        <v>0</v>
      </c>
      <c r="FL22" s="15">
        <f>FI22+FJ22+FK22</f>
        <v>0</v>
      </c>
      <c r="FM22" s="16"/>
      <c r="FN22" s="1"/>
      <c r="FO22" s="2"/>
      <c r="FP22" s="2"/>
      <c r="FQ22" s="2"/>
      <c r="FR22" s="2"/>
      <c r="FS22" s="2"/>
      <c r="FT22" s="7">
        <f>FM22+FN22</f>
        <v>0</v>
      </c>
      <c r="FU22" s="14">
        <f>FO22/2</f>
        <v>0</v>
      </c>
      <c r="FV22" s="6">
        <f>(FP22*3)+(FQ22*5)+(FR22*5)+(FS22*20)</f>
        <v>0</v>
      </c>
      <c r="FW22" s="15">
        <f>FT22+FU22+FV22</f>
        <v>0</v>
      </c>
      <c r="FX22" s="16"/>
      <c r="FY22" s="1"/>
      <c r="FZ22" s="2"/>
      <c r="GA22" s="2"/>
      <c r="GB22" s="2"/>
      <c r="GC22" s="2"/>
      <c r="GD22" s="2"/>
      <c r="GE22" s="7">
        <f>FX22+FY22</f>
        <v>0</v>
      </c>
      <c r="GF22" s="14">
        <f>FZ22/2</f>
        <v>0</v>
      </c>
      <c r="GG22" s="6">
        <f>(GA22*3)+(GB22*5)+(GC22*5)+(GD22*20)</f>
        <v>0</v>
      </c>
      <c r="GH22" s="15">
        <f>GE22+GF22+GG22</f>
        <v>0</v>
      </c>
      <c r="GI22" s="16"/>
      <c r="GJ22" s="1"/>
      <c r="GK22" s="2"/>
      <c r="GL22" s="2"/>
      <c r="GM22" s="2"/>
      <c r="GN22" s="2"/>
      <c r="GO22" s="2"/>
      <c r="GP22" s="7">
        <f>GI22+GJ22</f>
        <v>0</v>
      </c>
      <c r="GQ22" s="14">
        <f>GK22/2</f>
        <v>0</v>
      </c>
      <c r="GR22" s="6">
        <f>(GL22*3)+(GM22*5)+(GN22*5)+(GO22*20)</f>
        <v>0</v>
      </c>
      <c r="GS22" s="15">
        <f>GP22+GQ22+GR22</f>
        <v>0</v>
      </c>
      <c r="GT22" s="16"/>
      <c r="GU22" s="1"/>
      <c r="GV22" s="2"/>
      <c r="GW22" s="2"/>
      <c r="GX22" s="2"/>
      <c r="GY22" s="2"/>
      <c r="GZ22" s="2"/>
      <c r="HA22" s="7">
        <f>GT22+GU22</f>
        <v>0</v>
      </c>
      <c r="HB22" s="14">
        <f>GV22/2</f>
        <v>0</v>
      </c>
      <c r="HC22" s="6">
        <f>(GW22*3)+(GX22*5)+(GY22*5)+(GZ22*20)</f>
        <v>0</v>
      </c>
      <c r="HD22" s="15">
        <f>HA22+HB22+HC22</f>
        <v>0</v>
      </c>
      <c r="HE22" s="16"/>
      <c r="HF22" s="1"/>
      <c r="HG22" s="2"/>
      <c r="HH22" s="2"/>
      <c r="HI22" s="2"/>
      <c r="HJ22" s="2"/>
      <c r="HK22" s="2"/>
      <c r="HL22" s="7">
        <f>HE22+HF22</f>
        <v>0</v>
      </c>
      <c r="HM22" s="14">
        <f>HG22/2</f>
        <v>0</v>
      </c>
      <c r="HN22" s="6">
        <f>(HH22*3)+(HI22*5)+(HJ22*5)+(HK22*20)</f>
        <v>0</v>
      </c>
      <c r="HO22" s="15">
        <f>HL22+HM22+HN22</f>
        <v>0</v>
      </c>
      <c r="HP22" s="16"/>
      <c r="HQ22" s="1"/>
      <c r="HR22" s="2"/>
      <c r="HS22" s="2"/>
      <c r="HT22" s="2"/>
      <c r="HU22" s="2"/>
      <c r="HV22" s="2"/>
      <c r="HW22" s="7">
        <f>HP22+HQ22</f>
        <v>0</v>
      </c>
      <c r="HX22" s="14">
        <f>HR22/2</f>
        <v>0</v>
      </c>
      <c r="HY22" s="6">
        <f>(HS22*3)+(HT22*5)+(HU22*5)+(HV22*20)</f>
        <v>0</v>
      </c>
      <c r="HZ22" s="15">
        <f>HW22+HX22+HY22</f>
        <v>0</v>
      </c>
      <c r="IA22" s="16"/>
      <c r="IB22" s="1"/>
      <c r="IC22" s="2"/>
      <c r="ID22" s="2"/>
      <c r="IE22" s="2"/>
      <c r="IF22" s="2"/>
      <c r="IG22" s="2"/>
      <c r="IH22" s="7">
        <f>IA22+IB22</f>
        <v>0</v>
      </c>
      <c r="II22" s="14">
        <f>IC22/2</f>
        <v>0</v>
      </c>
      <c r="IJ22" s="6">
        <f>(ID22*3)+(IE22*5)+(IF22*5)+(IG22*20)</f>
        <v>0</v>
      </c>
      <c r="IK22" s="79">
        <f>IH22+II22+IJ22</f>
        <v>0</v>
      </c>
      <c r="IL22" s="80"/>
    </row>
    <row r="23" spans="1:246" ht="12.75">
      <c r="A23" s="38">
        <v>21</v>
      </c>
      <c r="B23" s="36" t="s">
        <v>126</v>
      </c>
      <c r="C23" s="36"/>
      <c r="D23" s="37"/>
      <c r="E23" s="37" t="s">
        <v>21</v>
      </c>
      <c r="F23" s="37" t="s">
        <v>93</v>
      </c>
      <c r="G23" s="35">
        <f>IF(AND(OR($G$2="Y",$H$2="Y"),I23&lt;5,J23&lt;5),IF(AND(I23=#REF!,J23=#REF!),#REF!+1,1),"")</f>
      </c>
      <c r="H23" s="28">
        <f>IF(AND($H$2="Y",J23&gt;0,OR(AND(G23=1,G47=10),AND(G23=2,G56=20),AND(G23=3,G65=30),AND(G23=4,G89=40),AND(G23=5,G98=50),AND(G23=6,G107=60),AND(G23=7,G116=70),AND(G23=8,G125=80),AND(G23=9,G134=90),AND(G23=10,G143=100))),VLOOKUP(J23-1,SortLookup!$A$13:$B$16,2,FALSE),"")</f>
      </c>
      <c r="I23" s="29">
        <f>IF(ISNA(VLOOKUP(E23,SortLookup!$A$1:$B$5,2,FALSE))," ",VLOOKUP(E23,SortLookup!$A$1:$B$5,2,FALSE))</f>
        <v>2</v>
      </c>
      <c r="J23" s="43" t="str">
        <f>IF(ISNA(VLOOKUP(F23,SortLookup!$A$7:$B$11,2,FALSE))," ",VLOOKUP(F23,SortLookup!$A$7:$B$11,2,FALSE))</f>
        <v> </v>
      </c>
      <c r="K23" s="30" t="s">
        <v>90</v>
      </c>
      <c r="L23" s="45"/>
      <c r="M23" s="31"/>
      <c r="N23" s="32"/>
      <c r="O23" s="33"/>
      <c r="P23" s="52"/>
      <c r="Q23" s="48"/>
      <c r="R23" s="48"/>
      <c r="S23" s="48"/>
      <c r="T23" s="48"/>
      <c r="U23" s="48"/>
      <c r="V23" s="48"/>
      <c r="W23" s="49"/>
      <c r="X23" s="49"/>
      <c r="Y23" s="49"/>
      <c r="Z23" s="49"/>
      <c r="AA23" s="50"/>
      <c r="AB23" s="45"/>
      <c r="AC23" s="44"/>
      <c r="AD23" s="54"/>
      <c r="AE23" s="34"/>
      <c r="AF23" s="52"/>
      <c r="AG23" s="48"/>
      <c r="AH23" s="48"/>
      <c r="AI23" s="48"/>
      <c r="AJ23" s="49"/>
      <c r="AK23" s="49"/>
      <c r="AL23" s="49"/>
      <c r="AM23" s="49"/>
      <c r="AN23" s="50"/>
      <c r="AO23" s="45"/>
      <c r="AP23" s="44"/>
      <c r="AQ23" s="54"/>
      <c r="AR23" s="34"/>
      <c r="AS23" s="52"/>
      <c r="AT23" s="48"/>
      <c r="AU23" s="48"/>
      <c r="AV23" s="49"/>
      <c r="AW23" s="49"/>
      <c r="AX23" s="49"/>
      <c r="AY23" s="49"/>
      <c r="AZ23" s="50"/>
      <c r="BA23" s="45"/>
      <c r="BB23" s="44"/>
      <c r="BC23" s="54"/>
      <c r="BD23" s="34"/>
      <c r="BE23" s="52" t="s">
        <v>90</v>
      </c>
      <c r="BF23" s="48"/>
      <c r="BG23" s="48"/>
      <c r="BH23" s="49"/>
      <c r="BI23" s="49"/>
      <c r="BJ23" s="49"/>
      <c r="BK23" s="49"/>
      <c r="BL23" s="50"/>
      <c r="BM23" s="45"/>
      <c r="BN23" s="44"/>
      <c r="BO23" s="54"/>
      <c r="BP23" s="34" t="s">
        <v>90</v>
      </c>
      <c r="BQ23" s="1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4">
        <f>BT23/2</f>
        <v>0</v>
      </c>
      <c r="CA23" s="6">
        <f>(BU23*3)+(BV23*5)+(BW23*5)+(BX23*20)</f>
        <v>0</v>
      </c>
      <c r="CB23" s="15">
        <f>BY23+BZ23+CA23</f>
        <v>0</v>
      </c>
      <c r="CC23" s="16"/>
      <c r="CD23" s="1"/>
      <c r="CE23" s="2"/>
      <c r="CF23" s="2"/>
      <c r="CG23" s="2"/>
      <c r="CH23" s="2"/>
      <c r="CI23" s="2"/>
      <c r="CJ23" s="7">
        <f>CC23+CD23</f>
        <v>0</v>
      </c>
      <c r="CK23" s="14">
        <f>CE23/2</f>
        <v>0</v>
      </c>
      <c r="CL23" s="6">
        <f>(CF23*3)+(CG23*5)+(CH23*5)+(CI23*20)</f>
        <v>0</v>
      </c>
      <c r="CM23" s="15">
        <f>CJ23+CK23+CL23</f>
        <v>0</v>
      </c>
      <c r="CN23" s="16"/>
      <c r="CO23" s="1"/>
      <c r="CP23" s="2"/>
      <c r="CQ23" s="2"/>
      <c r="CR23" s="2"/>
      <c r="CS23" s="2"/>
      <c r="CT23" s="2"/>
      <c r="CU23" s="7">
        <f>CN23+CO23</f>
        <v>0</v>
      </c>
      <c r="CV23" s="14">
        <f>CP23/2</f>
        <v>0</v>
      </c>
      <c r="CW23" s="6">
        <f>(CQ23*3)+(CR23*5)+(CS23*5)+(CT23*20)</f>
        <v>0</v>
      </c>
      <c r="CX23" s="15">
        <f>CU23+CV23+CW23</f>
        <v>0</v>
      </c>
      <c r="CY23" s="16"/>
      <c r="CZ23" s="1"/>
      <c r="DA23" s="2"/>
      <c r="DB23" s="2"/>
      <c r="DC23" s="2"/>
      <c r="DD23" s="2"/>
      <c r="DE23" s="2"/>
      <c r="DF23" s="7">
        <f>CY23+CZ23</f>
        <v>0</v>
      </c>
      <c r="DG23" s="14">
        <f>DA23/2</f>
        <v>0</v>
      </c>
      <c r="DH23" s="6">
        <f>(DB23*3)+(DC23*5)+(DD23*5)+(DE23*20)</f>
        <v>0</v>
      </c>
      <c r="DI23" s="15">
        <f>DF23+DG23+DH23</f>
        <v>0</v>
      </c>
      <c r="DJ23" s="16"/>
      <c r="DK23" s="1"/>
      <c r="DL23" s="2"/>
      <c r="DM23" s="2"/>
      <c r="DN23" s="2"/>
      <c r="DO23" s="2"/>
      <c r="DP23" s="2"/>
      <c r="DQ23" s="7">
        <f>DJ23+DK23</f>
        <v>0</v>
      </c>
      <c r="DR23" s="14">
        <f>DL23/2</f>
        <v>0</v>
      </c>
      <c r="DS23" s="6">
        <f>(DM23*3)+(DN23*5)+(DO23*5)+(DP23*20)</f>
        <v>0</v>
      </c>
      <c r="DT23" s="15">
        <f>DQ23+DR23+DS23</f>
        <v>0</v>
      </c>
      <c r="DU23" s="16"/>
      <c r="DV23" s="1"/>
      <c r="DW23" s="2"/>
      <c r="DX23" s="2"/>
      <c r="DY23" s="2"/>
      <c r="DZ23" s="2"/>
      <c r="EA23" s="2"/>
      <c r="EB23" s="7">
        <f>DU23+DV23</f>
        <v>0</v>
      </c>
      <c r="EC23" s="14">
        <f>DW23/2</f>
        <v>0</v>
      </c>
      <c r="ED23" s="6">
        <f>(DX23*3)+(DY23*5)+(DZ23*5)+(EA23*20)</f>
        <v>0</v>
      </c>
      <c r="EE23" s="15">
        <f>EB23+EC23+ED23</f>
        <v>0</v>
      </c>
      <c r="EF23" s="16"/>
      <c r="EG23" s="1"/>
      <c r="EH23" s="2"/>
      <c r="EI23" s="2"/>
      <c r="EJ23" s="2"/>
      <c r="EK23" s="2"/>
      <c r="EL23" s="2"/>
      <c r="EM23" s="7">
        <f>EF23+EG23</f>
        <v>0</v>
      </c>
      <c r="EN23" s="14">
        <f>EH23/2</f>
        <v>0</v>
      </c>
      <c r="EO23" s="6">
        <f>(EI23*3)+(EJ23*5)+(EK23*5)+(EL23*20)</f>
        <v>0</v>
      </c>
      <c r="EP23" s="15">
        <f>EM23+EN23+EO23</f>
        <v>0</v>
      </c>
      <c r="EQ23" s="16"/>
      <c r="ER23" s="1"/>
      <c r="ES23" s="2"/>
      <c r="ET23" s="2"/>
      <c r="EU23" s="2"/>
      <c r="EV23" s="2"/>
      <c r="EW23" s="2"/>
      <c r="EX23" s="7">
        <f>EQ23+ER23</f>
        <v>0</v>
      </c>
      <c r="EY23" s="14">
        <f>ES23/2</f>
        <v>0</v>
      </c>
      <c r="EZ23" s="6">
        <f>(ET23*3)+(EU23*5)+(EV23*5)+(EW23*20)</f>
        <v>0</v>
      </c>
      <c r="FA23" s="15">
        <f>EX23+EY23+EZ23</f>
        <v>0</v>
      </c>
      <c r="FB23" s="16"/>
      <c r="FC23" s="1"/>
      <c r="FD23" s="2"/>
      <c r="FE23" s="2"/>
      <c r="FF23" s="2"/>
      <c r="FG23" s="2"/>
      <c r="FH23" s="2"/>
      <c r="FI23" s="7">
        <f>FB23+FC23</f>
        <v>0</v>
      </c>
      <c r="FJ23" s="14">
        <f>FD23/2</f>
        <v>0</v>
      </c>
      <c r="FK23" s="6">
        <f>(FE23*3)+(FF23*5)+(FG23*5)+(FH23*20)</f>
        <v>0</v>
      </c>
      <c r="FL23" s="15">
        <f>FI23+FJ23+FK23</f>
        <v>0</v>
      </c>
      <c r="FM23" s="16"/>
      <c r="FN23" s="1"/>
      <c r="FO23" s="2"/>
      <c r="FP23" s="2"/>
      <c r="FQ23" s="2"/>
      <c r="FR23" s="2"/>
      <c r="FS23" s="2"/>
      <c r="FT23" s="7">
        <f>FM23+FN23</f>
        <v>0</v>
      </c>
      <c r="FU23" s="14">
        <f>FO23/2</f>
        <v>0</v>
      </c>
      <c r="FV23" s="6">
        <f>(FP23*3)+(FQ23*5)+(FR23*5)+(FS23*20)</f>
        <v>0</v>
      </c>
      <c r="FW23" s="15">
        <f>FT23+FU23+FV23</f>
        <v>0</v>
      </c>
      <c r="FX23" s="16"/>
      <c r="FY23" s="1"/>
      <c r="FZ23" s="2"/>
      <c r="GA23" s="2"/>
      <c r="GB23" s="2"/>
      <c r="GC23" s="2"/>
      <c r="GD23" s="2"/>
      <c r="GE23" s="7">
        <f>FX23+FY23</f>
        <v>0</v>
      </c>
      <c r="GF23" s="14">
        <f>FZ23/2</f>
        <v>0</v>
      </c>
      <c r="GG23" s="6">
        <f>(GA23*3)+(GB23*5)+(GC23*5)+(GD23*20)</f>
        <v>0</v>
      </c>
      <c r="GH23" s="15">
        <f>GE23+GF23+GG23</f>
        <v>0</v>
      </c>
      <c r="GI23" s="16"/>
      <c r="GJ23" s="1"/>
      <c r="GK23" s="2"/>
      <c r="GL23" s="2"/>
      <c r="GM23" s="2"/>
      <c r="GN23" s="2"/>
      <c r="GO23" s="2"/>
      <c r="GP23" s="7">
        <f>GI23+GJ23</f>
        <v>0</v>
      </c>
      <c r="GQ23" s="14">
        <f>GK23/2</f>
        <v>0</v>
      </c>
      <c r="GR23" s="6">
        <f>(GL23*3)+(GM23*5)+(GN23*5)+(GO23*20)</f>
        <v>0</v>
      </c>
      <c r="GS23" s="15">
        <f>GP23+GQ23+GR23</f>
        <v>0</v>
      </c>
      <c r="GT23" s="16"/>
      <c r="GU23" s="1"/>
      <c r="GV23" s="2"/>
      <c r="GW23" s="2"/>
      <c r="GX23" s="2"/>
      <c r="GY23" s="2"/>
      <c r="GZ23" s="2"/>
      <c r="HA23" s="7">
        <f>GT23+GU23</f>
        <v>0</v>
      </c>
      <c r="HB23" s="14">
        <f>GV23/2</f>
        <v>0</v>
      </c>
      <c r="HC23" s="6">
        <f>(GW23*3)+(GX23*5)+(GY23*5)+(GZ23*20)</f>
        <v>0</v>
      </c>
      <c r="HD23" s="15">
        <f>HA23+HB23+HC23</f>
        <v>0</v>
      </c>
      <c r="HE23" s="16"/>
      <c r="HF23" s="1"/>
      <c r="HG23" s="2"/>
      <c r="HH23" s="2"/>
      <c r="HI23" s="2"/>
      <c r="HJ23" s="2"/>
      <c r="HK23" s="2"/>
      <c r="HL23" s="7">
        <f>HE23+HF23</f>
        <v>0</v>
      </c>
      <c r="HM23" s="14">
        <f>HG23/2</f>
        <v>0</v>
      </c>
      <c r="HN23" s="6">
        <f>(HH23*3)+(HI23*5)+(HJ23*5)+(HK23*20)</f>
        <v>0</v>
      </c>
      <c r="HO23" s="15">
        <f>HL23+HM23+HN23</f>
        <v>0</v>
      </c>
      <c r="HP23" s="16"/>
      <c r="HQ23" s="1"/>
      <c r="HR23" s="2"/>
      <c r="HS23" s="2"/>
      <c r="HT23" s="2"/>
      <c r="HU23" s="2"/>
      <c r="HV23" s="2"/>
      <c r="HW23" s="7">
        <f>HP23+HQ23</f>
        <v>0</v>
      </c>
      <c r="HX23" s="14">
        <f>HR23/2</f>
        <v>0</v>
      </c>
      <c r="HY23" s="6">
        <f>(HS23*3)+(HT23*5)+(HU23*5)+(HV23*20)</f>
        <v>0</v>
      </c>
      <c r="HZ23" s="15">
        <f>HW23+HX23+HY23</f>
        <v>0</v>
      </c>
      <c r="IA23" s="16"/>
      <c r="IB23" s="1"/>
      <c r="IC23" s="2"/>
      <c r="ID23" s="2"/>
      <c r="IE23" s="2"/>
      <c r="IF23" s="2"/>
      <c r="IG23" s="2"/>
      <c r="IH23" s="7">
        <f>IA23+IB23</f>
        <v>0</v>
      </c>
      <c r="II23" s="14">
        <f>IC23/2</f>
        <v>0</v>
      </c>
      <c r="IJ23" s="6">
        <f>(ID23*3)+(IE23*5)+(IF23*5)+(IG23*20)</f>
        <v>0</v>
      </c>
      <c r="IK23" s="79">
        <f>IH23+II23+IJ23</f>
        <v>0</v>
      </c>
      <c r="IL23" s="80"/>
    </row>
    <row r="24" spans="1:246" ht="3" customHeight="1">
      <c r="A24" s="135"/>
      <c r="B24" s="136"/>
      <c r="C24" s="136"/>
      <c r="D24" s="137"/>
      <c r="E24" s="137"/>
      <c r="F24" s="137"/>
      <c r="G24" s="138"/>
      <c r="H24" s="139"/>
      <c r="I24" s="140"/>
      <c r="J24" s="141"/>
      <c r="K24" s="142"/>
      <c r="L24" s="143"/>
      <c r="M24" s="144"/>
      <c r="N24" s="145"/>
      <c r="O24" s="146"/>
      <c r="P24" s="147"/>
      <c r="Q24" s="148"/>
      <c r="R24" s="148"/>
      <c r="S24" s="148"/>
      <c r="T24" s="148"/>
      <c r="U24" s="148"/>
      <c r="V24" s="148"/>
      <c r="W24" s="149"/>
      <c r="X24" s="149"/>
      <c r="Y24" s="149"/>
      <c r="Z24" s="149"/>
      <c r="AA24" s="150"/>
      <c r="AB24" s="143"/>
      <c r="AC24" s="151"/>
      <c r="AD24" s="152"/>
      <c r="AE24" s="153"/>
      <c r="AF24" s="147"/>
      <c r="AG24" s="148"/>
      <c r="AH24" s="148"/>
      <c r="AI24" s="148"/>
      <c r="AJ24" s="149"/>
      <c r="AK24" s="149"/>
      <c r="AL24" s="149"/>
      <c r="AM24" s="149"/>
      <c r="AN24" s="150"/>
      <c r="AO24" s="143"/>
      <c r="AP24" s="151"/>
      <c r="AQ24" s="152"/>
      <c r="AR24" s="153"/>
      <c r="AS24" s="147"/>
      <c r="AT24" s="148"/>
      <c r="AU24" s="148"/>
      <c r="AV24" s="149"/>
      <c r="AW24" s="149"/>
      <c r="AX24" s="149"/>
      <c r="AY24" s="149"/>
      <c r="AZ24" s="150"/>
      <c r="BA24" s="143"/>
      <c r="BB24" s="151"/>
      <c r="BC24" s="152"/>
      <c r="BD24" s="153"/>
      <c r="BE24" s="147"/>
      <c r="BF24" s="148"/>
      <c r="BG24" s="148"/>
      <c r="BH24" s="149"/>
      <c r="BI24" s="149"/>
      <c r="BJ24" s="149"/>
      <c r="BK24" s="149"/>
      <c r="BL24" s="150"/>
      <c r="BM24" s="143"/>
      <c r="BN24" s="151"/>
      <c r="BO24" s="152"/>
      <c r="BP24" s="154"/>
      <c r="BQ24" s="1"/>
      <c r="BR24" s="1"/>
      <c r="BS24" s="1"/>
      <c r="BT24" s="2"/>
      <c r="BU24" s="2"/>
      <c r="BV24" s="2"/>
      <c r="BW24" s="2"/>
      <c r="BX24" s="2"/>
      <c r="BY24" s="7"/>
      <c r="BZ24" s="14"/>
      <c r="CA24" s="6"/>
      <c r="CB24" s="15"/>
      <c r="CC24" s="16"/>
      <c r="CD24" s="1"/>
      <c r="CE24" s="2"/>
      <c r="CF24" s="2"/>
      <c r="CG24" s="2"/>
      <c r="CH24" s="2"/>
      <c r="CI24" s="2"/>
      <c r="CJ24" s="7"/>
      <c r="CK24" s="14"/>
      <c r="CL24" s="6"/>
      <c r="CM24" s="15"/>
      <c r="CN24" s="16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79"/>
      <c r="IL24" s="80"/>
    </row>
    <row r="25" spans="1:246" ht="12.75">
      <c r="A25" s="38">
        <v>1</v>
      </c>
      <c r="B25" s="36" t="s">
        <v>104</v>
      </c>
      <c r="C25" s="36"/>
      <c r="D25" s="37"/>
      <c r="E25" s="37" t="s">
        <v>20</v>
      </c>
      <c r="F25" s="37" t="s">
        <v>26</v>
      </c>
      <c r="G25" s="28">
        <f>IF(AND(OR($G$2="Y",$H$2="Y"),I25&lt;5,J25&lt;5),IF(AND(I25=I23,J25=J23),G23+1,1),"")</f>
      </c>
      <c r="H25" s="28" t="e">
        <f>IF(AND($H$2="Y",J25&gt;0,OR(AND(G25=1,#REF!=10),AND(G25=2,G70=20),AND(G25=3,G77=30),AND(G25=4,G86=40),AND(G25=5,G95=50),AND(G25=6,G104=60),AND(G25=7,G113=70),AND(G25=8,G122=80),AND(G25=9,G131=90),AND(G25=10,G140=100))),VLOOKUP(J25-1,SortLookup!$A$13:$B$16,2,FALSE),"")</f>
        <v>#REF!</v>
      </c>
      <c r="I25" s="58">
        <f>IF(ISNA(VLOOKUP(E25,SortLookup!$A$1:$B$5,2,FALSE))," ",VLOOKUP(E25,SortLookup!$A$1:$B$5,2,FALSE))</f>
        <v>1</v>
      </c>
      <c r="J25" s="29">
        <f>IF(ISNA(VLOOKUP(F25,SortLookup!$A$7:$B$11,2,FALSE))," ",VLOOKUP(F25,SortLookup!$A$7:$B$11,2,FALSE))</f>
        <v>3</v>
      </c>
      <c r="K25" s="72">
        <f aca="true" t="shared" si="87" ref="K25:K31">L25+M25+N25</f>
        <v>106.43</v>
      </c>
      <c r="L25" s="59">
        <f aca="true" t="shared" si="88" ref="L25:L31">AB25+AO25+BA25+BM25+BY25+CJ25+CU25+DF25+DQ25+EB25+EM25+EX25+FI25+FT25+GE25+GP25+HA25+HL25+HW25+IH25</f>
        <v>83.43</v>
      </c>
      <c r="M25" s="31">
        <f aca="true" t="shared" si="89" ref="M25:M31">AD25+AQ25+BC25+BO25+CA25+CL25+CW25+DH25+DS25+ED25+EO25+EZ25+FK25+FV25+GG25+GR25+HC25+HN25+HY25+IJ25</f>
        <v>5</v>
      </c>
      <c r="N25" s="32">
        <f aca="true" t="shared" si="90" ref="N25:N31">O25/2</f>
        <v>18</v>
      </c>
      <c r="O25" s="74">
        <f aca="true" t="shared" si="91" ref="O25:O31">W25+AJ25+AV25+BH25+BT25+CE25+CP25+DA25+DL25+DW25+EH25+ES25+FD25+FO25+FZ25+GK25+GV25+HG25+HR25+IC25</f>
        <v>36</v>
      </c>
      <c r="P25" s="52">
        <v>12.7</v>
      </c>
      <c r="Q25" s="48"/>
      <c r="R25" s="48"/>
      <c r="S25" s="48"/>
      <c r="T25" s="48"/>
      <c r="U25" s="48"/>
      <c r="V25" s="48"/>
      <c r="W25" s="49">
        <v>1</v>
      </c>
      <c r="X25" s="49">
        <v>0</v>
      </c>
      <c r="Y25" s="49">
        <v>0</v>
      </c>
      <c r="Z25" s="49">
        <v>0</v>
      </c>
      <c r="AA25" s="50">
        <v>0</v>
      </c>
      <c r="AB25" s="45">
        <f aca="true" t="shared" si="92" ref="AB25:AB31">P25+Q25+R25+S25+T25+U25+V25</f>
        <v>12.7</v>
      </c>
      <c r="AC25" s="44">
        <f aca="true" t="shared" si="93" ref="AC25:AC31">W25/2</f>
        <v>0.5</v>
      </c>
      <c r="AD25" s="54">
        <f aca="true" t="shared" si="94" ref="AD25:AD31">(X25*3)+(Y25*5)+(Z25*5)+(AA25*20)</f>
        <v>0</v>
      </c>
      <c r="AE25" s="34">
        <f aca="true" t="shared" si="95" ref="AE25:AE31">AB25+AC25+AD25</f>
        <v>13.2</v>
      </c>
      <c r="AF25" s="52">
        <v>25.65</v>
      </c>
      <c r="AG25" s="48"/>
      <c r="AH25" s="48"/>
      <c r="AI25" s="48"/>
      <c r="AJ25" s="49">
        <v>22</v>
      </c>
      <c r="AK25" s="49">
        <v>0</v>
      </c>
      <c r="AL25" s="49">
        <v>1</v>
      </c>
      <c r="AM25" s="49">
        <v>0</v>
      </c>
      <c r="AN25" s="50">
        <v>0</v>
      </c>
      <c r="AO25" s="45">
        <f aca="true" t="shared" si="96" ref="AO25:AO31">AF25+AG25+AH25+AI25</f>
        <v>25.65</v>
      </c>
      <c r="AP25" s="44">
        <f aca="true" t="shared" si="97" ref="AP25:AP31">AJ25/2</f>
        <v>11</v>
      </c>
      <c r="AQ25" s="54">
        <f aca="true" t="shared" si="98" ref="AQ25:AQ31">(AK25*3)+(AL25*5)+(AM25*5)+(AN25*20)</f>
        <v>5</v>
      </c>
      <c r="AR25" s="34">
        <f aca="true" t="shared" si="99" ref="AR25:AR31">AO25+AP25+AQ25</f>
        <v>41.65</v>
      </c>
      <c r="AS25" s="52">
        <v>17.08</v>
      </c>
      <c r="AT25" s="48"/>
      <c r="AU25" s="48"/>
      <c r="AV25" s="49">
        <v>6</v>
      </c>
      <c r="AW25" s="49">
        <v>0</v>
      </c>
      <c r="AX25" s="49">
        <v>0</v>
      </c>
      <c r="AY25" s="49">
        <v>0</v>
      </c>
      <c r="AZ25" s="50">
        <v>0</v>
      </c>
      <c r="BA25" s="45">
        <f aca="true" t="shared" si="100" ref="BA25:BA31">AS25+AT25+AU25</f>
        <v>17.08</v>
      </c>
      <c r="BB25" s="44">
        <f aca="true" t="shared" si="101" ref="BB25:BB31">AV25/2</f>
        <v>3</v>
      </c>
      <c r="BC25" s="54">
        <f aca="true" t="shared" si="102" ref="BC25:BC31">(AW25*3)+(AX25*5)+(AY25*5)+(AZ25*20)</f>
        <v>0</v>
      </c>
      <c r="BD25" s="34">
        <f aca="true" t="shared" si="103" ref="BD25:BD31">BA25+BB25+BC25</f>
        <v>20.08</v>
      </c>
      <c r="BE25" s="52">
        <v>28</v>
      </c>
      <c r="BF25" s="48"/>
      <c r="BG25" s="48"/>
      <c r="BH25" s="49">
        <v>7</v>
      </c>
      <c r="BI25" s="49">
        <v>0</v>
      </c>
      <c r="BJ25" s="49">
        <v>0</v>
      </c>
      <c r="BK25" s="49">
        <v>0</v>
      </c>
      <c r="BL25" s="50">
        <v>0</v>
      </c>
      <c r="BM25" s="45">
        <f aca="true" t="shared" si="104" ref="BM25:BM31">BE25+BF25+BG25</f>
        <v>28</v>
      </c>
      <c r="BN25" s="44">
        <f aca="true" t="shared" si="105" ref="BN25:BN31">BH25/2</f>
        <v>3.5</v>
      </c>
      <c r="BO25" s="54">
        <f aca="true" t="shared" si="106" ref="BO25:BO31">(BI25*3)+(BJ25*5)+(BK25*5)+(BL25*20)</f>
        <v>0</v>
      </c>
      <c r="BP25" s="76">
        <f aca="true" t="shared" si="107" ref="BP25:BP31">BM25+BN25+BO25</f>
        <v>31.5</v>
      </c>
      <c r="BQ25" s="1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4">
        <f>BT25/2</f>
        <v>0</v>
      </c>
      <c r="CA25" s="6">
        <f>(BU25*3)+(BV25*5)+(BW25*5)+(BX25*20)</f>
        <v>0</v>
      </c>
      <c r="CB25" s="15">
        <f>BY25+BZ25+CA25</f>
        <v>0</v>
      </c>
      <c r="CC25" s="16"/>
      <c r="CD25" s="1"/>
      <c r="CE25" s="2"/>
      <c r="CF25" s="2"/>
      <c r="CG25" s="2"/>
      <c r="CH25" s="2"/>
      <c r="CI25" s="2"/>
      <c r="CJ25" s="7">
        <f>CC25+CD25</f>
        <v>0</v>
      </c>
      <c r="CK25" s="14">
        <f>CE25/2</f>
        <v>0</v>
      </c>
      <c r="CL25" s="6">
        <f>(CF25*3)+(CG25*5)+(CH25*5)+(CI25*20)</f>
        <v>0</v>
      </c>
      <c r="CM25" s="15">
        <f>CJ25+CK25+CL25</f>
        <v>0</v>
      </c>
      <c r="CN25" s="16"/>
      <c r="CO25" s="1"/>
      <c r="CP25" s="2"/>
      <c r="CQ25" s="2"/>
      <c r="CR25" s="2"/>
      <c r="CS25" s="2"/>
      <c r="CT25" s="2"/>
      <c r="CU25" s="7">
        <f>CN25+CO25</f>
        <v>0</v>
      </c>
      <c r="CV25" s="14">
        <f>CP25/2</f>
        <v>0</v>
      </c>
      <c r="CW25" s="6">
        <f>(CQ25*3)+(CR25*5)+(CS25*5)+(CT25*20)</f>
        <v>0</v>
      </c>
      <c r="CX25" s="15">
        <f>CU25+CV25+CW25</f>
        <v>0</v>
      </c>
      <c r="CY25" s="16"/>
      <c r="CZ25" s="1"/>
      <c r="DA25" s="2"/>
      <c r="DB25" s="2"/>
      <c r="DC25" s="2"/>
      <c r="DD25" s="2"/>
      <c r="DE25" s="2"/>
      <c r="DF25" s="7">
        <f>CY25+CZ25</f>
        <v>0</v>
      </c>
      <c r="DG25" s="14">
        <f>DA25/2</f>
        <v>0</v>
      </c>
      <c r="DH25" s="6">
        <f>(DB25*3)+(DC25*5)+(DD25*5)+(DE25*20)</f>
        <v>0</v>
      </c>
      <c r="DI25" s="15">
        <f>DF25+DG25+DH25</f>
        <v>0</v>
      </c>
      <c r="DJ25" s="16"/>
      <c r="DK25" s="1"/>
      <c r="DL25" s="2"/>
      <c r="DM25" s="2"/>
      <c r="DN25" s="2"/>
      <c r="DO25" s="2"/>
      <c r="DP25" s="2"/>
      <c r="DQ25" s="7">
        <f>DJ25+DK25</f>
        <v>0</v>
      </c>
      <c r="DR25" s="14">
        <f>DL25/2</f>
        <v>0</v>
      </c>
      <c r="DS25" s="6">
        <f>(DM25*3)+(DN25*5)+(DO25*5)+(DP25*20)</f>
        <v>0</v>
      </c>
      <c r="DT25" s="15">
        <f>DQ25+DR25+DS25</f>
        <v>0</v>
      </c>
      <c r="DU25" s="16"/>
      <c r="DV25" s="1"/>
      <c r="DW25" s="2"/>
      <c r="DX25" s="2"/>
      <c r="DY25" s="2"/>
      <c r="DZ25" s="2"/>
      <c r="EA25" s="2"/>
      <c r="EB25" s="7">
        <f>DU25+DV25</f>
        <v>0</v>
      </c>
      <c r="EC25" s="14">
        <f>DW25/2</f>
        <v>0</v>
      </c>
      <c r="ED25" s="6">
        <f>(DX25*3)+(DY25*5)+(DZ25*5)+(EA25*20)</f>
        <v>0</v>
      </c>
      <c r="EE25" s="15">
        <f>EB25+EC25+ED25</f>
        <v>0</v>
      </c>
      <c r="EF25" s="16"/>
      <c r="EG25" s="1"/>
      <c r="EH25" s="2"/>
      <c r="EI25" s="2"/>
      <c r="EJ25" s="2"/>
      <c r="EK25" s="2"/>
      <c r="EL25" s="2"/>
      <c r="EM25" s="7">
        <f>EF25+EG25</f>
        <v>0</v>
      </c>
      <c r="EN25" s="14">
        <f>EH25/2</f>
        <v>0</v>
      </c>
      <c r="EO25" s="6">
        <f>(EI25*3)+(EJ25*5)+(EK25*5)+(EL25*20)</f>
        <v>0</v>
      </c>
      <c r="EP25" s="15">
        <f>EM25+EN25+EO25</f>
        <v>0</v>
      </c>
      <c r="EQ25" s="16"/>
      <c r="ER25" s="1"/>
      <c r="ES25" s="2"/>
      <c r="ET25" s="2"/>
      <c r="EU25" s="2"/>
      <c r="EV25" s="2"/>
      <c r="EW25" s="2"/>
      <c r="EX25" s="7">
        <f>EQ25+ER25</f>
        <v>0</v>
      </c>
      <c r="EY25" s="14">
        <f>ES25/2</f>
        <v>0</v>
      </c>
      <c r="EZ25" s="6">
        <f>(ET25*3)+(EU25*5)+(EV25*5)+(EW25*20)</f>
        <v>0</v>
      </c>
      <c r="FA25" s="15">
        <f>EX25+EY25+EZ25</f>
        <v>0</v>
      </c>
      <c r="FB25" s="16"/>
      <c r="FC25" s="1"/>
      <c r="FD25" s="2"/>
      <c r="FE25" s="2"/>
      <c r="FF25" s="2"/>
      <c r="FG25" s="2"/>
      <c r="FH25" s="2"/>
      <c r="FI25" s="7">
        <f>FB25+FC25</f>
        <v>0</v>
      </c>
      <c r="FJ25" s="14">
        <f>FD25/2</f>
        <v>0</v>
      </c>
      <c r="FK25" s="6">
        <f>(FE25*3)+(FF25*5)+(FG25*5)+(FH25*20)</f>
        <v>0</v>
      </c>
      <c r="FL25" s="15">
        <f>FI25+FJ25+FK25</f>
        <v>0</v>
      </c>
      <c r="FM25" s="16"/>
      <c r="FN25" s="1"/>
      <c r="FO25" s="2"/>
      <c r="FP25" s="2"/>
      <c r="FQ25" s="2"/>
      <c r="FR25" s="2"/>
      <c r="FS25" s="2"/>
      <c r="FT25" s="7">
        <f>FM25+FN25</f>
        <v>0</v>
      </c>
      <c r="FU25" s="14">
        <f>FO25/2</f>
        <v>0</v>
      </c>
      <c r="FV25" s="6">
        <f>(FP25*3)+(FQ25*5)+(FR25*5)+(FS25*20)</f>
        <v>0</v>
      </c>
      <c r="FW25" s="15">
        <f>FT25+FU25+FV25</f>
        <v>0</v>
      </c>
      <c r="FX25" s="16"/>
      <c r="FY25" s="1"/>
      <c r="FZ25" s="2"/>
      <c r="GA25" s="2"/>
      <c r="GB25" s="2"/>
      <c r="GC25" s="2"/>
      <c r="GD25" s="2"/>
      <c r="GE25" s="7">
        <f>FX25+FY25</f>
        <v>0</v>
      </c>
      <c r="GF25" s="14">
        <f>FZ25/2</f>
        <v>0</v>
      </c>
      <c r="GG25" s="6">
        <f>(GA25*3)+(GB25*5)+(GC25*5)+(GD25*20)</f>
        <v>0</v>
      </c>
      <c r="GH25" s="15">
        <f>GE25+GF25+GG25</f>
        <v>0</v>
      </c>
      <c r="GI25" s="16"/>
      <c r="GJ25" s="1"/>
      <c r="GK25" s="2"/>
      <c r="GL25" s="2"/>
      <c r="GM25" s="2"/>
      <c r="GN25" s="2"/>
      <c r="GO25" s="2"/>
      <c r="GP25" s="7">
        <f>GI25+GJ25</f>
        <v>0</v>
      </c>
      <c r="GQ25" s="14">
        <f>GK25/2</f>
        <v>0</v>
      </c>
      <c r="GR25" s="6">
        <f>(GL25*3)+(GM25*5)+(GN25*5)+(GO25*20)</f>
        <v>0</v>
      </c>
      <c r="GS25" s="15">
        <f>GP25+GQ25+GR25</f>
        <v>0</v>
      </c>
      <c r="GT25" s="16"/>
      <c r="GU25" s="1"/>
      <c r="GV25" s="2"/>
      <c r="GW25" s="2"/>
      <c r="GX25" s="2"/>
      <c r="GY25" s="2"/>
      <c r="GZ25" s="2"/>
      <c r="HA25" s="7">
        <f>GT25+GU25</f>
        <v>0</v>
      </c>
      <c r="HB25" s="14">
        <f>GV25/2</f>
        <v>0</v>
      </c>
      <c r="HC25" s="6">
        <f>(GW25*3)+(GX25*5)+(GY25*5)+(GZ25*20)</f>
        <v>0</v>
      </c>
      <c r="HD25" s="15">
        <f>HA25+HB25+HC25</f>
        <v>0</v>
      </c>
      <c r="HE25" s="16"/>
      <c r="HF25" s="1"/>
      <c r="HG25" s="2"/>
      <c r="HH25" s="2"/>
      <c r="HI25" s="2"/>
      <c r="HJ25" s="2"/>
      <c r="HK25" s="2"/>
      <c r="HL25" s="7">
        <f>HE25+HF25</f>
        <v>0</v>
      </c>
      <c r="HM25" s="14">
        <f>HG25/2</f>
        <v>0</v>
      </c>
      <c r="HN25" s="6">
        <f>(HH25*3)+(HI25*5)+(HJ25*5)+(HK25*20)</f>
        <v>0</v>
      </c>
      <c r="HO25" s="15">
        <f>HL25+HM25+HN25</f>
        <v>0</v>
      </c>
      <c r="HP25" s="16"/>
      <c r="HQ25" s="1"/>
      <c r="HR25" s="2"/>
      <c r="HS25" s="2"/>
      <c r="HT25" s="2"/>
      <c r="HU25" s="2"/>
      <c r="HV25" s="2"/>
      <c r="HW25" s="7">
        <f>HP25+HQ25</f>
        <v>0</v>
      </c>
      <c r="HX25" s="14">
        <f>HR25/2</f>
        <v>0</v>
      </c>
      <c r="HY25" s="6">
        <f>(HS25*3)+(HT25*5)+(HU25*5)+(HV25*20)</f>
        <v>0</v>
      </c>
      <c r="HZ25" s="15">
        <f>HW25+HX25+HY25</f>
        <v>0</v>
      </c>
      <c r="IA25" s="16"/>
      <c r="IB25" s="1"/>
      <c r="IC25" s="2"/>
      <c r="ID25" s="2"/>
      <c r="IE25" s="2"/>
      <c r="IF25" s="2"/>
      <c r="IG25" s="2"/>
      <c r="IH25" s="7">
        <f>IA25+IB25</f>
        <v>0</v>
      </c>
      <c r="II25" s="14">
        <f>IC25/2</f>
        <v>0</v>
      </c>
      <c r="IJ25" s="6">
        <f>(ID25*3)+(IE25*5)+(IF25*5)+(IG25*20)</f>
        <v>0</v>
      </c>
      <c r="IK25" s="79">
        <f>IH25+II25+IJ25</f>
        <v>0</v>
      </c>
      <c r="IL25" s="80"/>
    </row>
    <row r="26" spans="1:246" ht="12.75">
      <c r="A26" s="38">
        <v>2</v>
      </c>
      <c r="B26" s="36" t="s">
        <v>103</v>
      </c>
      <c r="C26" s="36"/>
      <c r="D26" s="37"/>
      <c r="E26" s="37" t="s">
        <v>20</v>
      </c>
      <c r="F26" s="37" t="s">
        <v>93</v>
      </c>
      <c r="G26" s="28">
        <f aca="true" t="shared" si="108" ref="G26:G31">IF(AND(OR($G$2="Y",$H$2="Y"),I26&lt;5,J26&lt;5),IF(AND(I26=I25,J26=J25),G25+1,1),"")</f>
      </c>
      <c r="H26" s="28">
        <f>IF(AND($H$2="Y",J26&gt;0,OR(AND(G26=1,G48=10),AND(G26=2,G57=20),AND(G26=3,G66=30),AND(G26=4,G73=40),AND(G26=5,G82=50),AND(G26=6,G91=60),AND(G26=7,G100=70),AND(G26=8,G109=80),AND(G26=9,G118=90),AND(G26=10,G127=100))),VLOOKUP(J26-1,SortLookup!$A$13:$B$16,2,FALSE),"")</f>
      </c>
      <c r="I26" s="58">
        <f>IF(ISNA(VLOOKUP(E26,SortLookup!$A$1:$B$5,2,FALSE))," ",VLOOKUP(E26,SortLookup!$A$1:$B$5,2,FALSE))</f>
        <v>1</v>
      </c>
      <c r="J26" s="29" t="str">
        <f>IF(ISNA(VLOOKUP(F26,SortLookup!$A$7:$B$11,2,FALSE))," ",VLOOKUP(F26,SortLookup!$A$7:$B$11,2,FALSE))</f>
        <v> </v>
      </c>
      <c r="K26" s="72">
        <f t="shared" si="87"/>
        <v>122.5</v>
      </c>
      <c r="L26" s="59">
        <f t="shared" si="88"/>
        <v>111.5</v>
      </c>
      <c r="M26" s="31">
        <f t="shared" si="89"/>
        <v>0</v>
      </c>
      <c r="N26" s="32">
        <f t="shared" si="90"/>
        <v>11</v>
      </c>
      <c r="O26" s="74">
        <f t="shared" si="91"/>
        <v>22</v>
      </c>
      <c r="P26" s="52">
        <v>12.32</v>
      </c>
      <c r="Q26" s="48"/>
      <c r="R26" s="48"/>
      <c r="S26" s="48"/>
      <c r="T26" s="48"/>
      <c r="U26" s="48"/>
      <c r="V26" s="48"/>
      <c r="W26" s="49">
        <v>0</v>
      </c>
      <c r="X26" s="49">
        <v>0</v>
      </c>
      <c r="Y26" s="49">
        <v>0</v>
      </c>
      <c r="Z26" s="49">
        <v>0</v>
      </c>
      <c r="AA26" s="50">
        <v>0</v>
      </c>
      <c r="AB26" s="45">
        <f t="shared" si="92"/>
        <v>12.32</v>
      </c>
      <c r="AC26" s="44">
        <f t="shared" si="93"/>
        <v>0</v>
      </c>
      <c r="AD26" s="54">
        <f t="shared" si="94"/>
        <v>0</v>
      </c>
      <c r="AE26" s="34">
        <f t="shared" si="95"/>
        <v>12.32</v>
      </c>
      <c r="AF26" s="52">
        <v>35.25</v>
      </c>
      <c r="AG26" s="48"/>
      <c r="AH26" s="48"/>
      <c r="AI26" s="48"/>
      <c r="AJ26" s="49">
        <v>12</v>
      </c>
      <c r="AK26" s="49">
        <v>0</v>
      </c>
      <c r="AL26" s="49">
        <v>0</v>
      </c>
      <c r="AM26" s="49">
        <v>0</v>
      </c>
      <c r="AN26" s="50">
        <v>0</v>
      </c>
      <c r="AO26" s="45">
        <f t="shared" si="96"/>
        <v>35.25</v>
      </c>
      <c r="AP26" s="44">
        <f t="shared" si="97"/>
        <v>6</v>
      </c>
      <c r="AQ26" s="54">
        <f t="shared" si="98"/>
        <v>0</v>
      </c>
      <c r="AR26" s="34">
        <f t="shared" si="99"/>
        <v>41.25</v>
      </c>
      <c r="AS26" s="52">
        <v>19.86</v>
      </c>
      <c r="AT26" s="48"/>
      <c r="AU26" s="48"/>
      <c r="AV26" s="49">
        <v>6</v>
      </c>
      <c r="AW26" s="49">
        <v>0</v>
      </c>
      <c r="AX26" s="49">
        <v>0</v>
      </c>
      <c r="AY26" s="49">
        <v>0</v>
      </c>
      <c r="AZ26" s="50">
        <v>0</v>
      </c>
      <c r="BA26" s="45">
        <f t="shared" si="100"/>
        <v>19.86</v>
      </c>
      <c r="BB26" s="44">
        <f t="shared" si="101"/>
        <v>3</v>
      </c>
      <c r="BC26" s="54">
        <f t="shared" si="102"/>
        <v>0</v>
      </c>
      <c r="BD26" s="34">
        <f t="shared" si="103"/>
        <v>22.86</v>
      </c>
      <c r="BE26" s="52">
        <v>44.07</v>
      </c>
      <c r="BF26" s="48"/>
      <c r="BG26" s="48"/>
      <c r="BH26" s="49">
        <v>4</v>
      </c>
      <c r="BI26" s="49">
        <v>0</v>
      </c>
      <c r="BJ26" s="49">
        <v>0</v>
      </c>
      <c r="BK26" s="49">
        <v>0</v>
      </c>
      <c r="BL26" s="50">
        <v>0</v>
      </c>
      <c r="BM26" s="45">
        <f t="shared" si="104"/>
        <v>44.07</v>
      </c>
      <c r="BN26" s="44">
        <f t="shared" si="105"/>
        <v>2</v>
      </c>
      <c r="BO26" s="54">
        <f t="shared" si="106"/>
        <v>0</v>
      </c>
      <c r="BP26" s="76">
        <f t="shared" si="107"/>
        <v>46.07</v>
      </c>
      <c r="BQ26" s="1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4">
        <f>BT26/2</f>
        <v>0</v>
      </c>
      <c r="CA26" s="6">
        <f>(BU26*3)+(BV26*5)+(BW26*5)+(BX26*20)</f>
        <v>0</v>
      </c>
      <c r="CB26" s="15">
        <f>BY26+BZ26+CA26</f>
        <v>0</v>
      </c>
      <c r="CC26" s="16"/>
      <c r="CD26" s="1"/>
      <c r="CE26" s="2"/>
      <c r="CF26" s="2"/>
      <c r="CG26" s="2"/>
      <c r="CH26" s="2"/>
      <c r="CI26" s="2"/>
      <c r="CJ26" s="7">
        <f>CC26+CD26</f>
        <v>0</v>
      </c>
      <c r="CK26" s="14">
        <f>CE26/2</f>
        <v>0</v>
      </c>
      <c r="CL26" s="6">
        <f>(CF26*3)+(CG26*5)+(CH26*5)+(CI26*20)</f>
        <v>0</v>
      </c>
      <c r="CM26" s="15">
        <f>CJ26+CK26+CL26</f>
        <v>0</v>
      </c>
      <c r="CN26" s="16"/>
      <c r="CO26" s="1"/>
      <c r="CP26" s="2"/>
      <c r="CQ26" s="2"/>
      <c r="CR26" s="2"/>
      <c r="CS26" s="2"/>
      <c r="CT26" s="2"/>
      <c r="CU26" s="7">
        <f>CN26+CO26</f>
        <v>0</v>
      </c>
      <c r="CV26" s="14">
        <f>CP26/2</f>
        <v>0</v>
      </c>
      <c r="CW26" s="6">
        <f>(CQ26*3)+(CR26*5)+(CS26*5)+(CT26*20)</f>
        <v>0</v>
      </c>
      <c r="CX26" s="15">
        <f>CU26+CV26+CW26</f>
        <v>0</v>
      </c>
      <c r="CY26" s="16"/>
      <c r="CZ26" s="1"/>
      <c r="DA26" s="2"/>
      <c r="DB26" s="2"/>
      <c r="DC26" s="2"/>
      <c r="DD26" s="2"/>
      <c r="DE26" s="2"/>
      <c r="DF26" s="7">
        <f>CY26+CZ26</f>
        <v>0</v>
      </c>
      <c r="DG26" s="14">
        <f>DA26/2</f>
        <v>0</v>
      </c>
      <c r="DH26" s="6">
        <f>(DB26*3)+(DC26*5)+(DD26*5)+(DE26*20)</f>
        <v>0</v>
      </c>
      <c r="DI26" s="15">
        <f>DF26+DG26+DH26</f>
        <v>0</v>
      </c>
      <c r="DJ26" s="16"/>
      <c r="DK26" s="1"/>
      <c r="DL26" s="2"/>
      <c r="DM26" s="2"/>
      <c r="DN26" s="2"/>
      <c r="DO26" s="2"/>
      <c r="DP26" s="2"/>
      <c r="DQ26" s="7">
        <f>DJ26+DK26</f>
        <v>0</v>
      </c>
      <c r="DR26" s="14">
        <f>DL26/2</f>
        <v>0</v>
      </c>
      <c r="DS26" s="6">
        <f>(DM26*3)+(DN26*5)+(DO26*5)+(DP26*20)</f>
        <v>0</v>
      </c>
      <c r="DT26" s="15">
        <f>DQ26+DR26+DS26</f>
        <v>0</v>
      </c>
      <c r="DU26" s="16"/>
      <c r="DV26" s="1"/>
      <c r="DW26" s="2"/>
      <c r="DX26" s="2"/>
      <c r="DY26" s="2"/>
      <c r="DZ26" s="2"/>
      <c r="EA26" s="2"/>
      <c r="EB26" s="7">
        <f>DU26+DV26</f>
        <v>0</v>
      </c>
      <c r="EC26" s="14">
        <f>DW26/2</f>
        <v>0</v>
      </c>
      <c r="ED26" s="6">
        <f>(DX26*3)+(DY26*5)+(DZ26*5)+(EA26*20)</f>
        <v>0</v>
      </c>
      <c r="EE26" s="15">
        <f>EB26+EC26+ED26</f>
        <v>0</v>
      </c>
      <c r="EF26" s="16"/>
      <c r="EG26" s="1"/>
      <c r="EH26" s="2"/>
      <c r="EI26" s="2"/>
      <c r="EJ26" s="2"/>
      <c r="EK26" s="2"/>
      <c r="EL26" s="2"/>
      <c r="EM26" s="7">
        <f>EF26+EG26</f>
        <v>0</v>
      </c>
      <c r="EN26" s="14">
        <f>EH26/2</f>
        <v>0</v>
      </c>
      <c r="EO26" s="6">
        <f>(EI26*3)+(EJ26*5)+(EK26*5)+(EL26*20)</f>
        <v>0</v>
      </c>
      <c r="EP26" s="15">
        <f>EM26+EN26+EO26</f>
        <v>0</v>
      </c>
      <c r="EQ26" s="16"/>
      <c r="ER26" s="1"/>
      <c r="ES26" s="2"/>
      <c r="ET26" s="2"/>
      <c r="EU26" s="2"/>
      <c r="EV26" s="2"/>
      <c r="EW26" s="2"/>
      <c r="EX26" s="7">
        <f>EQ26+ER26</f>
        <v>0</v>
      </c>
      <c r="EY26" s="14">
        <f>ES26/2</f>
        <v>0</v>
      </c>
      <c r="EZ26" s="6">
        <f>(ET26*3)+(EU26*5)+(EV26*5)+(EW26*20)</f>
        <v>0</v>
      </c>
      <c r="FA26" s="15">
        <f>EX26+EY26+EZ26</f>
        <v>0</v>
      </c>
      <c r="FB26" s="16"/>
      <c r="FC26" s="1"/>
      <c r="FD26" s="2"/>
      <c r="FE26" s="2"/>
      <c r="FF26" s="2"/>
      <c r="FG26" s="2"/>
      <c r="FH26" s="2"/>
      <c r="FI26" s="7">
        <f>FB26+FC26</f>
        <v>0</v>
      </c>
      <c r="FJ26" s="14">
        <f>FD26/2</f>
        <v>0</v>
      </c>
      <c r="FK26" s="6">
        <f>(FE26*3)+(FF26*5)+(FG26*5)+(FH26*20)</f>
        <v>0</v>
      </c>
      <c r="FL26" s="15">
        <f>FI26+FJ26+FK26</f>
        <v>0</v>
      </c>
      <c r="FM26" s="16"/>
      <c r="FN26" s="1"/>
      <c r="FO26" s="2"/>
      <c r="FP26" s="2"/>
      <c r="FQ26" s="2"/>
      <c r="FR26" s="2"/>
      <c r="FS26" s="2"/>
      <c r="FT26" s="7">
        <f>FM26+FN26</f>
        <v>0</v>
      </c>
      <c r="FU26" s="14">
        <f>FO26/2</f>
        <v>0</v>
      </c>
      <c r="FV26" s="6">
        <f>(FP26*3)+(FQ26*5)+(FR26*5)+(FS26*20)</f>
        <v>0</v>
      </c>
      <c r="FW26" s="15">
        <f>FT26+FU26+FV26</f>
        <v>0</v>
      </c>
      <c r="FX26" s="16"/>
      <c r="FY26" s="1"/>
      <c r="FZ26" s="2"/>
      <c r="GA26" s="2"/>
      <c r="GB26" s="2"/>
      <c r="GC26" s="2"/>
      <c r="GD26" s="2"/>
      <c r="GE26" s="7">
        <f>FX26+FY26</f>
        <v>0</v>
      </c>
      <c r="GF26" s="14">
        <f>FZ26/2</f>
        <v>0</v>
      </c>
      <c r="GG26" s="6">
        <f>(GA26*3)+(GB26*5)+(GC26*5)+(GD26*20)</f>
        <v>0</v>
      </c>
      <c r="GH26" s="15">
        <f>GE26+GF26+GG26</f>
        <v>0</v>
      </c>
      <c r="GI26" s="16"/>
      <c r="GJ26" s="1"/>
      <c r="GK26" s="2"/>
      <c r="GL26" s="2"/>
      <c r="GM26" s="2"/>
      <c r="GN26" s="2"/>
      <c r="GO26" s="2"/>
      <c r="GP26" s="7">
        <f>GI26+GJ26</f>
        <v>0</v>
      </c>
      <c r="GQ26" s="14">
        <f>GK26/2</f>
        <v>0</v>
      </c>
      <c r="GR26" s="6">
        <f>(GL26*3)+(GM26*5)+(GN26*5)+(GO26*20)</f>
        <v>0</v>
      </c>
      <c r="GS26" s="15">
        <f>GP26+GQ26+GR26</f>
        <v>0</v>
      </c>
      <c r="GT26" s="16"/>
      <c r="GU26" s="1"/>
      <c r="GV26" s="2"/>
      <c r="GW26" s="2"/>
      <c r="GX26" s="2"/>
      <c r="GY26" s="2"/>
      <c r="GZ26" s="2"/>
      <c r="HA26" s="7">
        <f>GT26+GU26</f>
        <v>0</v>
      </c>
      <c r="HB26" s="14">
        <f>GV26/2</f>
        <v>0</v>
      </c>
      <c r="HC26" s="6">
        <f>(GW26*3)+(GX26*5)+(GY26*5)+(GZ26*20)</f>
        <v>0</v>
      </c>
      <c r="HD26" s="15">
        <f>HA26+HB26+HC26</f>
        <v>0</v>
      </c>
      <c r="HE26" s="16"/>
      <c r="HF26" s="1"/>
      <c r="HG26" s="2"/>
      <c r="HH26" s="2"/>
      <c r="HI26" s="2"/>
      <c r="HJ26" s="2"/>
      <c r="HK26" s="2"/>
      <c r="HL26" s="7">
        <f>HE26+HF26</f>
        <v>0</v>
      </c>
      <c r="HM26" s="14">
        <f>HG26/2</f>
        <v>0</v>
      </c>
      <c r="HN26" s="6">
        <f>(HH26*3)+(HI26*5)+(HJ26*5)+(HK26*20)</f>
        <v>0</v>
      </c>
      <c r="HO26" s="15">
        <f>HL26+HM26+HN26</f>
        <v>0</v>
      </c>
      <c r="HP26" s="16"/>
      <c r="HQ26" s="1"/>
      <c r="HR26" s="2"/>
      <c r="HS26" s="2"/>
      <c r="HT26" s="2"/>
      <c r="HU26" s="2"/>
      <c r="HV26" s="2"/>
      <c r="HW26" s="7">
        <f>HP26+HQ26</f>
        <v>0</v>
      </c>
      <c r="HX26" s="14">
        <f>HR26/2</f>
        <v>0</v>
      </c>
      <c r="HY26" s="6">
        <f>(HS26*3)+(HT26*5)+(HU26*5)+(HV26*20)</f>
        <v>0</v>
      </c>
      <c r="HZ26" s="15">
        <f>HW26+HX26+HY26</f>
        <v>0</v>
      </c>
      <c r="IA26" s="16"/>
      <c r="IB26" s="1"/>
      <c r="IC26" s="2"/>
      <c r="ID26" s="2"/>
      <c r="IE26" s="2"/>
      <c r="IF26" s="2"/>
      <c r="IG26" s="2"/>
      <c r="IH26" s="7">
        <f>IA26+IB26</f>
        <v>0</v>
      </c>
      <c r="II26" s="14">
        <f>IC26/2</f>
        <v>0</v>
      </c>
      <c r="IJ26" s="6">
        <f>(ID26*3)+(IE26*5)+(IF26*5)+(IG26*20)</f>
        <v>0</v>
      </c>
      <c r="IK26" s="79">
        <f>IH26+II26+IJ26</f>
        <v>0</v>
      </c>
      <c r="IL26" s="80"/>
    </row>
    <row r="27" spans="1:246" ht="12.75">
      <c r="A27" s="38">
        <v>3</v>
      </c>
      <c r="B27" s="36" t="s">
        <v>91</v>
      </c>
      <c r="C27" s="36"/>
      <c r="D27" s="37"/>
      <c r="E27" s="37" t="s">
        <v>20</v>
      </c>
      <c r="F27" s="37" t="s">
        <v>26</v>
      </c>
      <c r="G27" s="28">
        <f t="shared" si="108"/>
      </c>
      <c r="H27" s="28">
        <f>IF(AND($H$2="Y",J27&gt;0,OR(AND(G27=1,G64=10),AND(G27=2,G73=20),AND(G27=3,G80=30),AND(G27=4,G89=40),AND(G27=5,G98=50),AND(G27=6,G107=60),AND(G27=7,G116=70),AND(G27=8,G125=80),AND(G27=9,G134=90),AND(G27=10,G143=100))),VLOOKUP(J27-1,SortLookup!$A$13:$B$16,2,FALSE),"")</f>
      </c>
      <c r="I27" s="58">
        <f>IF(ISNA(VLOOKUP(E27,SortLookup!$A$1:$B$5,2,FALSE))," ",VLOOKUP(E27,SortLookup!$A$1:$B$5,2,FALSE))</f>
        <v>1</v>
      </c>
      <c r="J27" s="29">
        <f>IF(ISNA(VLOOKUP(F27,SortLookup!$A$7:$B$11,2,FALSE))," ",VLOOKUP(F27,SortLookup!$A$7:$B$11,2,FALSE))</f>
        <v>3</v>
      </c>
      <c r="K27" s="72">
        <f t="shared" si="87"/>
        <v>131.01</v>
      </c>
      <c r="L27" s="59">
        <f t="shared" si="88"/>
        <v>120.01</v>
      </c>
      <c r="M27" s="31">
        <f t="shared" si="89"/>
        <v>0</v>
      </c>
      <c r="N27" s="32">
        <f t="shared" si="90"/>
        <v>11</v>
      </c>
      <c r="O27" s="74">
        <f t="shared" si="91"/>
        <v>22</v>
      </c>
      <c r="P27" s="52">
        <v>16.57</v>
      </c>
      <c r="Q27" s="48"/>
      <c r="R27" s="48"/>
      <c r="S27" s="48"/>
      <c r="T27" s="48"/>
      <c r="U27" s="48"/>
      <c r="V27" s="48"/>
      <c r="W27" s="49">
        <v>2</v>
      </c>
      <c r="X27" s="49">
        <v>0</v>
      </c>
      <c r="Y27" s="49">
        <v>0</v>
      </c>
      <c r="Z27" s="49">
        <v>0</v>
      </c>
      <c r="AA27" s="50">
        <v>0</v>
      </c>
      <c r="AB27" s="45">
        <f t="shared" si="92"/>
        <v>16.57</v>
      </c>
      <c r="AC27" s="44">
        <f t="shared" si="93"/>
        <v>1</v>
      </c>
      <c r="AD27" s="54">
        <f t="shared" si="94"/>
        <v>0</v>
      </c>
      <c r="AE27" s="34">
        <f t="shared" si="95"/>
        <v>17.57</v>
      </c>
      <c r="AF27" s="52">
        <v>30.95</v>
      </c>
      <c r="AG27" s="48"/>
      <c r="AH27" s="48"/>
      <c r="AI27" s="48"/>
      <c r="AJ27" s="49">
        <v>11</v>
      </c>
      <c r="AK27" s="49">
        <v>0</v>
      </c>
      <c r="AL27" s="49">
        <v>0</v>
      </c>
      <c r="AM27" s="49">
        <v>0</v>
      </c>
      <c r="AN27" s="50">
        <v>0</v>
      </c>
      <c r="AO27" s="45">
        <f t="shared" si="96"/>
        <v>30.95</v>
      </c>
      <c r="AP27" s="44">
        <f t="shared" si="97"/>
        <v>5.5</v>
      </c>
      <c r="AQ27" s="54">
        <f t="shared" si="98"/>
        <v>0</v>
      </c>
      <c r="AR27" s="34">
        <f t="shared" si="99"/>
        <v>36.45</v>
      </c>
      <c r="AS27" s="52">
        <v>27.2</v>
      </c>
      <c r="AT27" s="48"/>
      <c r="AU27" s="48"/>
      <c r="AV27" s="49">
        <v>0</v>
      </c>
      <c r="AW27" s="49">
        <v>0</v>
      </c>
      <c r="AX27" s="49">
        <v>0</v>
      </c>
      <c r="AY27" s="49">
        <v>0</v>
      </c>
      <c r="AZ27" s="50">
        <v>0</v>
      </c>
      <c r="BA27" s="45">
        <f t="shared" si="100"/>
        <v>27.2</v>
      </c>
      <c r="BB27" s="44">
        <f t="shared" si="101"/>
        <v>0</v>
      </c>
      <c r="BC27" s="54">
        <f t="shared" si="102"/>
        <v>0</v>
      </c>
      <c r="BD27" s="34">
        <f t="shared" si="103"/>
        <v>27.2</v>
      </c>
      <c r="BE27" s="52">
        <v>45.29</v>
      </c>
      <c r="BF27" s="48"/>
      <c r="BG27" s="48"/>
      <c r="BH27" s="49">
        <v>9</v>
      </c>
      <c r="BI27" s="49">
        <v>0</v>
      </c>
      <c r="BJ27" s="49">
        <v>0</v>
      </c>
      <c r="BK27" s="49">
        <v>0</v>
      </c>
      <c r="BL27" s="50">
        <v>0</v>
      </c>
      <c r="BM27" s="45">
        <f t="shared" si="104"/>
        <v>45.29</v>
      </c>
      <c r="BN27" s="44">
        <f t="shared" si="105"/>
        <v>4.5</v>
      </c>
      <c r="BO27" s="54">
        <f t="shared" si="106"/>
        <v>0</v>
      </c>
      <c r="BP27" s="76">
        <f t="shared" si="107"/>
        <v>49.79</v>
      </c>
      <c r="BQ27" s="1"/>
      <c r="BR27" s="1"/>
      <c r="BS27" s="1"/>
      <c r="BT27" s="2"/>
      <c r="BU27" s="2"/>
      <c r="BV27" s="2"/>
      <c r="BW27" s="2"/>
      <c r="BX27" s="2"/>
      <c r="BY27" s="7"/>
      <c r="BZ27" s="14"/>
      <c r="CA27" s="6"/>
      <c r="CB27" s="15"/>
      <c r="CC27" s="16"/>
      <c r="CD27" s="1"/>
      <c r="CE27" s="2"/>
      <c r="CF27" s="2"/>
      <c r="CG27" s="2"/>
      <c r="CH27" s="2"/>
      <c r="CI27" s="2"/>
      <c r="CJ27" s="7"/>
      <c r="CK27" s="14"/>
      <c r="CL27" s="6"/>
      <c r="CM27" s="15"/>
      <c r="CN27" s="16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79"/>
      <c r="IL27" s="80"/>
    </row>
    <row r="28" spans="1:246" ht="12.75">
      <c r="A28" s="38">
        <v>4</v>
      </c>
      <c r="B28" s="36" t="s">
        <v>113</v>
      </c>
      <c r="C28" s="36"/>
      <c r="D28" s="37"/>
      <c r="E28" s="37" t="s">
        <v>20</v>
      </c>
      <c r="F28" s="37" t="s">
        <v>26</v>
      </c>
      <c r="G28" s="28">
        <f t="shared" si="108"/>
      </c>
      <c r="H28" s="28">
        <f>IF(AND($H$2="Y",J28&gt;0,OR(AND(G28=1,G64=10),AND(G28=2,G73=20),AND(G28=3,G82=30),AND(G28=4,G91=40),AND(G28=5,G100=50),AND(G28=6,G109=60),AND(G28=7,G118=70),AND(G28=8,G127=80),AND(G28=9,G136=90),AND(G28=10,G145=100))),VLOOKUP(J28-1,SortLookup!$A$13:$B$16,2,FALSE),"")</f>
      </c>
      <c r="I28" s="58">
        <f>IF(ISNA(VLOOKUP(E28,SortLookup!$A$1:$B$5,2,FALSE))," ",VLOOKUP(E28,SortLookup!$A$1:$B$5,2,FALSE))</f>
        <v>1</v>
      </c>
      <c r="J28" s="29">
        <f>IF(ISNA(VLOOKUP(F28,SortLookup!$A$7:$B$11,2,FALSE))," ",VLOOKUP(F28,SortLookup!$A$7:$B$11,2,FALSE))</f>
        <v>3</v>
      </c>
      <c r="K28" s="72">
        <f t="shared" si="87"/>
        <v>152.87</v>
      </c>
      <c r="L28" s="59">
        <f t="shared" si="88"/>
        <v>147.87</v>
      </c>
      <c r="M28" s="31">
        <f t="shared" si="89"/>
        <v>0</v>
      </c>
      <c r="N28" s="32">
        <f t="shared" si="90"/>
        <v>5</v>
      </c>
      <c r="O28" s="74">
        <f t="shared" si="91"/>
        <v>10</v>
      </c>
      <c r="P28" s="52">
        <v>13.69</v>
      </c>
      <c r="Q28" s="48"/>
      <c r="R28" s="48"/>
      <c r="S28" s="48"/>
      <c r="T28" s="48"/>
      <c r="U28" s="48"/>
      <c r="V28" s="48"/>
      <c r="W28" s="49">
        <v>2</v>
      </c>
      <c r="X28" s="49">
        <v>0</v>
      </c>
      <c r="Y28" s="49">
        <v>0</v>
      </c>
      <c r="Z28" s="49">
        <v>0</v>
      </c>
      <c r="AA28" s="50">
        <v>0</v>
      </c>
      <c r="AB28" s="45">
        <f t="shared" si="92"/>
        <v>13.69</v>
      </c>
      <c r="AC28" s="44">
        <f t="shared" si="93"/>
        <v>1</v>
      </c>
      <c r="AD28" s="54">
        <f t="shared" si="94"/>
        <v>0</v>
      </c>
      <c r="AE28" s="34">
        <f t="shared" si="95"/>
        <v>14.69</v>
      </c>
      <c r="AF28" s="52">
        <v>44.14</v>
      </c>
      <c r="AG28" s="48"/>
      <c r="AH28" s="48"/>
      <c r="AI28" s="48"/>
      <c r="AJ28" s="49">
        <v>6</v>
      </c>
      <c r="AK28" s="49">
        <v>0</v>
      </c>
      <c r="AL28" s="49">
        <v>0</v>
      </c>
      <c r="AM28" s="49">
        <v>0</v>
      </c>
      <c r="AN28" s="50">
        <v>0</v>
      </c>
      <c r="AO28" s="45">
        <f t="shared" si="96"/>
        <v>44.14</v>
      </c>
      <c r="AP28" s="44">
        <f t="shared" si="97"/>
        <v>3</v>
      </c>
      <c r="AQ28" s="54">
        <f t="shared" si="98"/>
        <v>0</v>
      </c>
      <c r="AR28" s="34">
        <f t="shared" si="99"/>
        <v>47.14</v>
      </c>
      <c r="AS28" s="52">
        <v>31.16</v>
      </c>
      <c r="AT28" s="48"/>
      <c r="AU28" s="48"/>
      <c r="AV28" s="49">
        <v>0</v>
      </c>
      <c r="AW28" s="49">
        <v>0</v>
      </c>
      <c r="AX28" s="49">
        <v>0</v>
      </c>
      <c r="AY28" s="49">
        <v>0</v>
      </c>
      <c r="AZ28" s="50">
        <v>0</v>
      </c>
      <c r="BA28" s="45">
        <f t="shared" si="100"/>
        <v>31.16</v>
      </c>
      <c r="BB28" s="44">
        <f t="shared" si="101"/>
        <v>0</v>
      </c>
      <c r="BC28" s="54">
        <f t="shared" si="102"/>
        <v>0</v>
      </c>
      <c r="BD28" s="34">
        <f t="shared" si="103"/>
        <v>31.16</v>
      </c>
      <c r="BE28" s="52">
        <v>58.88</v>
      </c>
      <c r="BF28" s="48"/>
      <c r="BG28" s="48"/>
      <c r="BH28" s="49">
        <v>2</v>
      </c>
      <c r="BI28" s="49">
        <v>0</v>
      </c>
      <c r="BJ28" s="49">
        <v>0</v>
      </c>
      <c r="BK28" s="49">
        <v>0</v>
      </c>
      <c r="BL28" s="50">
        <v>0</v>
      </c>
      <c r="BM28" s="45">
        <f t="shared" si="104"/>
        <v>58.88</v>
      </c>
      <c r="BN28" s="44">
        <f t="shared" si="105"/>
        <v>1</v>
      </c>
      <c r="BO28" s="54">
        <f t="shared" si="106"/>
        <v>0</v>
      </c>
      <c r="BP28" s="76">
        <f t="shared" si="107"/>
        <v>59.88</v>
      </c>
      <c r="BQ28" s="1"/>
      <c r="BR28" s="1"/>
      <c r="BS28" s="1"/>
      <c r="BT28" s="2"/>
      <c r="BU28" s="2"/>
      <c r="BV28" s="2"/>
      <c r="BW28" s="2"/>
      <c r="BX28" s="2"/>
      <c r="BY28" s="7"/>
      <c r="BZ28" s="14"/>
      <c r="CA28" s="6"/>
      <c r="CB28" s="15"/>
      <c r="CC28" s="16"/>
      <c r="CD28" s="1"/>
      <c r="CE28" s="2"/>
      <c r="CF28" s="2"/>
      <c r="CG28" s="2"/>
      <c r="CH28" s="2"/>
      <c r="CI28" s="2"/>
      <c r="CJ28" s="7"/>
      <c r="CK28" s="14"/>
      <c r="CL28" s="6"/>
      <c r="CM28" s="15"/>
      <c r="CN28" s="16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79"/>
      <c r="IL28" s="80"/>
    </row>
    <row r="29" spans="1:246" ht="12.75">
      <c r="A29" s="38">
        <v>5</v>
      </c>
      <c r="B29" s="36" t="s">
        <v>123</v>
      </c>
      <c r="C29" s="36"/>
      <c r="D29" s="37"/>
      <c r="E29" s="37" t="s">
        <v>20</v>
      </c>
      <c r="F29" s="37" t="s">
        <v>25</v>
      </c>
      <c r="G29" s="28">
        <f t="shared" si="108"/>
      </c>
      <c r="H29" s="28">
        <f>IF(AND($H$2="Y",J29&gt;0,OR(AND(G29=1,G40=10),AND(G29=2,G49=20),AND(G29=3,G71=30),AND(G29=4,G80=40),AND(G29=5,G89=50),AND(G29=6,G98=60),AND(G29=7,G107=70),AND(G29=8,G116=80),AND(G29=9,G125=90),AND(G29=10,G134=100))),VLOOKUP(J29-1,SortLookup!$A$13:$B$16,2,FALSE),"")</f>
      </c>
      <c r="I29" s="58">
        <f>IF(ISNA(VLOOKUP(E29,SortLookup!$A$1:$B$5,2,FALSE))," ",VLOOKUP(E29,SortLookup!$A$1:$B$5,2,FALSE))</f>
        <v>1</v>
      </c>
      <c r="J29" s="29">
        <f>IF(ISNA(VLOOKUP(F29,SortLookup!$A$7:$B$11,2,FALSE))," ",VLOOKUP(F29,SortLookup!$A$7:$B$11,2,FALSE))</f>
        <v>2</v>
      </c>
      <c r="K29" s="72">
        <f t="shared" si="87"/>
        <v>161.07</v>
      </c>
      <c r="L29" s="59">
        <f t="shared" si="88"/>
        <v>152.07</v>
      </c>
      <c r="M29" s="31">
        <f t="shared" si="89"/>
        <v>0</v>
      </c>
      <c r="N29" s="32">
        <f t="shared" si="90"/>
        <v>9</v>
      </c>
      <c r="O29" s="74">
        <f t="shared" si="91"/>
        <v>18</v>
      </c>
      <c r="P29" s="52">
        <v>12.51</v>
      </c>
      <c r="Q29" s="48"/>
      <c r="R29" s="48"/>
      <c r="S29" s="48"/>
      <c r="T29" s="48"/>
      <c r="U29" s="48"/>
      <c r="V29" s="48"/>
      <c r="W29" s="49">
        <v>2</v>
      </c>
      <c r="X29" s="49">
        <v>0</v>
      </c>
      <c r="Y29" s="49">
        <v>0</v>
      </c>
      <c r="Z29" s="49">
        <v>0</v>
      </c>
      <c r="AA29" s="50">
        <v>0</v>
      </c>
      <c r="AB29" s="45">
        <f t="shared" si="92"/>
        <v>12.51</v>
      </c>
      <c r="AC29" s="44">
        <f t="shared" si="93"/>
        <v>1</v>
      </c>
      <c r="AD29" s="54">
        <f t="shared" si="94"/>
        <v>0</v>
      </c>
      <c r="AE29" s="34">
        <f t="shared" si="95"/>
        <v>13.51</v>
      </c>
      <c r="AF29" s="52">
        <v>48.41</v>
      </c>
      <c r="AG29" s="48"/>
      <c r="AH29" s="48"/>
      <c r="AI29" s="48"/>
      <c r="AJ29" s="49">
        <v>10</v>
      </c>
      <c r="AK29" s="49">
        <v>0</v>
      </c>
      <c r="AL29" s="49">
        <v>0</v>
      </c>
      <c r="AM29" s="49">
        <v>0</v>
      </c>
      <c r="AN29" s="50">
        <v>0</v>
      </c>
      <c r="AO29" s="45">
        <f t="shared" si="96"/>
        <v>48.41</v>
      </c>
      <c r="AP29" s="44">
        <f t="shared" si="97"/>
        <v>5</v>
      </c>
      <c r="AQ29" s="54">
        <f t="shared" si="98"/>
        <v>0</v>
      </c>
      <c r="AR29" s="34">
        <f t="shared" si="99"/>
        <v>53.41</v>
      </c>
      <c r="AS29" s="52">
        <v>33.03</v>
      </c>
      <c r="AT29" s="48"/>
      <c r="AU29" s="48"/>
      <c r="AV29" s="49">
        <v>0</v>
      </c>
      <c r="AW29" s="49">
        <v>0</v>
      </c>
      <c r="AX29" s="49">
        <v>0</v>
      </c>
      <c r="AY29" s="49">
        <v>0</v>
      </c>
      <c r="AZ29" s="50">
        <v>0</v>
      </c>
      <c r="BA29" s="45">
        <f t="shared" si="100"/>
        <v>33.03</v>
      </c>
      <c r="BB29" s="44">
        <f t="shared" si="101"/>
        <v>0</v>
      </c>
      <c r="BC29" s="54">
        <f t="shared" si="102"/>
        <v>0</v>
      </c>
      <c r="BD29" s="34">
        <f t="shared" si="103"/>
        <v>33.03</v>
      </c>
      <c r="BE29" s="52">
        <v>58.12</v>
      </c>
      <c r="BF29" s="48"/>
      <c r="BG29" s="48"/>
      <c r="BH29" s="49">
        <v>6</v>
      </c>
      <c r="BI29" s="49">
        <v>0</v>
      </c>
      <c r="BJ29" s="49">
        <v>0</v>
      </c>
      <c r="BK29" s="49">
        <v>0</v>
      </c>
      <c r="BL29" s="50">
        <v>0</v>
      </c>
      <c r="BM29" s="45">
        <f t="shared" si="104"/>
        <v>58.12</v>
      </c>
      <c r="BN29" s="44">
        <f t="shared" si="105"/>
        <v>3</v>
      </c>
      <c r="BO29" s="54">
        <f t="shared" si="106"/>
        <v>0</v>
      </c>
      <c r="BP29" s="76">
        <f t="shared" si="107"/>
        <v>61.12</v>
      </c>
      <c r="BQ29" s="1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4">
        <f>BT29/2</f>
        <v>0</v>
      </c>
      <c r="CA29" s="6">
        <f>(BU29*3)+(BV29*5)+(BW29*5)+(BX29*20)</f>
        <v>0</v>
      </c>
      <c r="CB29" s="15">
        <f>BY29+BZ29+CA29</f>
        <v>0</v>
      </c>
      <c r="CC29" s="16"/>
      <c r="CD29" s="1"/>
      <c r="CE29" s="2"/>
      <c r="CF29" s="2"/>
      <c r="CG29" s="2"/>
      <c r="CH29" s="2"/>
      <c r="CI29" s="2"/>
      <c r="CJ29" s="7">
        <f>CC29+CD29</f>
        <v>0</v>
      </c>
      <c r="CK29" s="14">
        <f>CE29/2</f>
        <v>0</v>
      </c>
      <c r="CL29" s="6">
        <f>(CF29*3)+(CG29*5)+(CH29*5)+(CI29*20)</f>
        <v>0</v>
      </c>
      <c r="CM29" s="15">
        <f>CJ29+CK29+CL29</f>
        <v>0</v>
      </c>
      <c r="CN29" s="16"/>
      <c r="CO29" s="1"/>
      <c r="CP29" s="2"/>
      <c r="CQ29" s="2"/>
      <c r="CR29" s="2"/>
      <c r="CS29" s="2"/>
      <c r="CT29" s="2"/>
      <c r="CU29" s="7">
        <f>CN29+CO29</f>
        <v>0</v>
      </c>
      <c r="CV29" s="14">
        <f>CP29/2</f>
        <v>0</v>
      </c>
      <c r="CW29" s="6">
        <f>(CQ29*3)+(CR29*5)+(CS29*5)+(CT29*20)</f>
        <v>0</v>
      </c>
      <c r="CX29" s="15">
        <f>CU29+CV29+CW29</f>
        <v>0</v>
      </c>
      <c r="CY29" s="16"/>
      <c r="CZ29" s="1"/>
      <c r="DA29" s="2"/>
      <c r="DB29" s="2"/>
      <c r="DC29" s="2"/>
      <c r="DD29" s="2"/>
      <c r="DE29" s="2"/>
      <c r="DF29" s="7">
        <f>CY29+CZ29</f>
        <v>0</v>
      </c>
      <c r="DG29" s="14">
        <f>DA29/2</f>
        <v>0</v>
      </c>
      <c r="DH29" s="6">
        <f>(DB29*3)+(DC29*5)+(DD29*5)+(DE29*20)</f>
        <v>0</v>
      </c>
      <c r="DI29" s="15">
        <f>DF29+DG29+DH29</f>
        <v>0</v>
      </c>
      <c r="DJ29" s="16"/>
      <c r="DK29" s="1"/>
      <c r="DL29" s="2"/>
      <c r="DM29" s="2"/>
      <c r="DN29" s="2"/>
      <c r="DO29" s="2"/>
      <c r="DP29" s="2"/>
      <c r="DQ29" s="7">
        <f>DJ29+DK29</f>
        <v>0</v>
      </c>
      <c r="DR29" s="14">
        <f>DL29/2</f>
        <v>0</v>
      </c>
      <c r="DS29" s="6">
        <f>(DM29*3)+(DN29*5)+(DO29*5)+(DP29*20)</f>
        <v>0</v>
      </c>
      <c r="DT29" s="15">
        <f>DQ29+DR29+DS29</f>
        <v>0</v>
      </c>
      <c r="DU29" s="16"/>
      <c r="DV29" s="1"/>
      <c r="DW29" s="2"/>
      <c r="DX29" s="2"/>
      <c r="DY29" s="2"/>
      <c r="DZ29" s="2"/>
      <c r="EA29" s="2"/>
      <c r="EB29" s="7">
        <f>DU29+DV29</f>
        <v>0</v>
      </c>
      <c r="EC29" s="14">
        <f>DW29/2</f>
        <v>0</v>
      </c>
      <c r="ED29" s="6">
        <f>(DX29*3)+(DY29*5)+(DZ29*5)+(EA29*20)</f>
        <v>0</v>
      </c>
      <c r="EE29" s="15">
        <f>EB29+EC29+ED29</f>
        <v>0</v>
      </c>
      <c r="EF29" s="16"/>
      <c r="EG29" s="1"/>
      <c r="EH29" s="2"/>
      <c r="EI29" s="2"/>
      <c r="EJ29" s="2"/>
      <c r="EK29" s="2"/>
      <c r="EL29" s="2"/>
      <c r="EM29" s="7">
        <f>EF29+EG29</f>
        <v>0</v>
      </c>
      <c r="EN29" s="14">
        <f>EH29/2</f>
        <v>0</v>
      </c>
      <c r="EO29" s="6">
        <f>(EI29*3)+(EJ29*5)+(EK29*5)+(EL29*20)</f>
        <v>0</v>
      </c>
      <c r="EP29" s="15">
        <f>EM29+EN29+EO29</f>
        <v>0</v>
      </c>
      <c r="EQ29" s="16"/>
      <c r="ER29" s="1"/>
      <c r="ES29" s="2"/>
      <c r="ET29" s="2"/>
      <c r="EU29" s="2"/>
      <c r="EV29" s="2"/>
      <c r="EW29" s="2"/>
      <c r="EX29" s="7">
        <f>EQ29+ER29</f>
        <v>0</v>
      </c>
      <c r="EY29" s="14">
        <f>ES29/2</f>
        <v>0</v>
      </c>
      <c r="EZ29" s="6">
        <f>(ET29*3)+(EU29*5)+(EV29*5)+(EW29*20)</f>
        <v>0</v>
      </c>
      <c r="FA29" s="15">
        <f>EX29+EY29+EZ29</f>
        <v>0</v>
      </c>
      <c r="FB29" s="16"/>
      <c r="FC29" s="1"/>
      <c r="FD29" s="2"/>
      <c r="FE29" s="2"/>
      <c r="FF29" s="2"/>
      <c r="FG29" s="2"/>
      <c r="FH29" s="2"/>
      <c r="FI29" s="7">
        <f>FB29+FC29</f>
        <v>0</v>
      </c>
      <c r="FJ29" s="14">
        <f>FD29/2</f>
        <v>0</v>
      </c>
      <c r="FK29" s="6">
        <f>(FE29*3)+(FF29*5)+(FG29*5)+(FH29*20)</f>
        <v>0</v>
      </c>
      <c r="FL29" s="15">
        <f>FI29+FJ29+FK29</f>
        <v>0</v>
      </c>
      <c r="FM29" s="16"/>
      <c r="FN29" s="1"/>
      <c r="FO29" s="2"/>
      <c r="FP29" s="2"/>
      <c r="FQ29" s="2"/>
      <c r="FR29" s="2"/>
      <c r="FS29" s="2"/>
      <c r="FT29" s="7">
        <f>FM29+FN29</f>
        <v>0</v>
      </c>
      <c r="FU29" s="14">
        <f>FO29/2</f>
        <v>0</v>
      </c>
      <c r="FV29" s="6">
        <f>(FP29*3)+(FQ29*5)+(FR29*5)+(FS29*20)</f>
        <v>0</v>
      </c>
      <c r="FW29" s="15">
        <f>FT29+FU29+FV29</f>
        <v>0</v>
      </c>
      <c r="FX29" s="16"/>
      <c r="FY29" s="1"/>
      <c r="FZ29" s="2"/>
      <c r="GA29" s="2"/>
      <c r="GB29" s="2"/>
      <c r="GC29" s="2"/>
      <c r="GD29" s="2"/>
      <c r="GE29" s="7">
        <f>FX29+FY29</f>
        <v>0</v>
      </c>
      <c r="GF29" s="14">
        <f>FZ29/2</f>
        <v>0</v>
      </c>
      <c r="GG29" s="6">
        <f>(GA29*3)+(GB29*5)+(GC29*5)+(GD29*20)</f>
        <v>0</v>
      </c>
      <c r="GH29" s="15">
        <f>GE29+GF29+GG29</f>
        <v>0</v>
      </c>
      <c r="GI29" s="16"/>
      <c r="GJ29" s="1"/>
      <c r="GK29" s="2"/>
      <c r="GL29" s="2"/>
      <c r="GM29" s="2"/>
      <c r="GN29" s="2"/>
      <c r="GO29" s="2"/>
      <c r="GP29" s="7">
        <f>GI29+GJ29</f>
        <v>0</v>
      </c>
      <c r="GQ29" s="14">
        <f>GK29/2</f>
        <v>0</v>
      </c>
      <c r="GR29" s="6">
        <f>(GL29*3)+(GM29*5)+(GN29*5)+(GO29*20)</f>
        <v>0</v>
      </c>
      <c r="GS29" s="15">
        <f>GP29+GQ29+GR29</f>
        <v>0</v>
      </c>
      <c r="GT29" s="16"/>
      <c r="GU29" s="1"/>
      <c r="GV29" s="2"/>
      <c r="GW29" s="2"/>
      <c r="GX29" s="2"/>
      <c r="GY29" s="2"/>
      <c r="GZ29" s="2"/>
      <c r="HA29" s="7">
        <f>GT29+GU29</f>
        <v>0</v>
      </c>
      <c r="HB29" s="14">
        <f>GV29/2</f>
        <v>0</v>
      </c>
      <c r="HC29" s="6">
        <f>(GW29*3)+(GX29*5)+(GY29*5)+(GZ29*20)</f>
        <v>0</v>
      </c>
      <c r="HD29" s="15">
        <f>HA29+HB29+HC29</f>
        <v>0</v>
      </c>
      <c r="HE29" s="16"/>
      <c r="HF29" s="1"/>
      <c r="HG29" s="2"/>
      <c r="HH29" s="2"/>
      <c r="HI29" s="2"/>
      <c r="HJ29" s="2"/>
      <c r="HK29" s="2"/>
      <c r="HL29" s="7">
        <f>HE29+HF29</f>
        <v>0</v>
      </c>
      <c r="HM29" s="14">
        <f>HG29/2</f>
        <v>0</v>
      </c>
      <c r="HN29" s="6">
        <f>(HH29*3)+(HI29*5)+(HJ29*5)+(HK29*20)</f>
        <v>0</v>
      </c>
      <c r="HO29" s="15">
        <f>HL29+HM29+HN29</f>
        <v>0</v>
      </c>
      <c r="HP29" s="16"/>
      <c r="HQ29" s="1"/>
      <c r="HR29" s="2"/>
      <c r="HS29" s="2"/>
      <c r="HT29" s="2"/>
      <c r="HU29" s="2"/>
      <c r="HV29" s="2"/>
      <c r="HW29" s="7">
        <f>HP29+HQ29</f>
        <v>0</v>
      </c>
      <c r="HX29" s="14">
        <f>HR29/2</f>
        <v>0</v>
      </c>
      <c r="HY29" s="6">
        <f>(HS29*3)+(HT29*5)+(HU29*5)+(HV29*20)</f>
        <v>0</v>
      </c>
      <c r="HZ29" s="15">
        <f>HW29+HX29+HY29</f>
        <v>0</v>
      </c>
      <c r="IA29" s="16"/>
      <c r="IB29" s="1"/>
      <c r="IC29" s="2"/>
      <c r="ID29" s="2"/>
      <c r="IE29" s="2"/>
      <c r="IF29" s="2"/>
      <c r="IG29" s="2"/>
      <c r="IH29" s="7">
        <f>IA29+IB29</f>
        <v>0</v>
      </c>
      <c r="II29" s="14">
        <f>IC29/2</f>
        <v>0</v>
      </c>
      <c r="IJ29" s="6">
        <f>(ID29*3)+(IE29*5)+(IF29*5)+(IG29*20)</f>
        <v>0</v>
      </c>
      <c r="IK29" s="79">
        <f>IH29+II29+IJ29</f>
        <v>0</v>
      </c>
      <c r="IL29" s="80"/>
    </row>
    <row r="30" spans="1:246" ht="12.75">
      <c r="A30" s="38">
        <v>6</v>
      </c>
      <c r="B30" s="36" t="s">
        <v>128</v>
      </c>
      <c r="C30" s="36"/>
      <c r="D30" s="37"/>
      <c r="E30" s="37" t="s">
        <v>20</v>
      </c>
      <c r="F30" s="37" t="s">
        <v>93</v>
      </c>
      <c r="G30" s="28">
        <f t="shared" si="108"/>
      </c>
      <c r="H30" s="28">
        <f>IF(AND($H$2="Y",J30&gt;0,OR(AND(G30=1,G69=10),AND(G30=2,G78=20),AND(G30=3,G87=30),AND(G30=4,G96=40),AND(G30=5,G105=50),AND(G30=6,G114=60),AND(G30=7,G123=70),AND(G30=8,G132=80),AND(G30=9,G141=90),AND(G30=10,G150=100))),VLOOKUP(J30-1,SortLookup!$A$13:$B$16,2,FALSE),"")</f>
      </c>
      <c r="I30" s="58">
        <f>IF(ISNA(VLOOKUP(E30,SortLookup!$A$1:$B$5,2,FALSE))," ",VLOOKUP(E30,SortLookup!$A$1:$B$5,2,FALSE))</f>
        <v>1</v>
      </c>
      <c r="J30" s="29" t="str">
        <f>IF(ISNA(VLOOKUP(F30,SortLookup!$A$7:$B$11,2,FALSE))," ",VLOOKUP(F30,SortLookup!$A$7:$B$11,2,FALSE))</f>
        <v> </v>
      </c>
      <c r="K30" s="72">
        <f t="shared" si="87"/>
        <v>175.24</v>
      </c>
      <c r="L30" s="59">
        <f t="shared" si="88"/>
        <v>143.24</v>
      </c>
      <c r="M30" s="31">
        <f t="shared" si="89"/>
        <v>13</v>
      </c>
      <c r="N30" s="32">
        <f t="shared" si="90"/>
        <v>19</v>
      </c>
      <c r="O30" s="74">
        <f t="shared" si="91"/>
        <v>38</v>
      </c>
      <c r="P30" s="52">
        <v>13.9</v>
      </c>
      <c r="Q30" s="48"/>
      <c r="R30" s="48"/>
      <c r="S30" s="48"/>
      <c r="T30" s="48"/>
      <c r="U30" s="48"/>
      <c r="V30" s="48"/>
      <c r="W30" s="49">
        <v>1</v>
      </c>
      <c r="X30" s="49">
        <v>0</v>
      </c>
      <c r="Y30" s="49">
        <v>0</v>
      </c>
      <c r="Z30" s="49">
        <v>0</v>
      </c>
      <c r="AA30" s="50">
        <v>0</v>
      </c>
      <c r="AB30" s="45">
        <f t="shared" si="92"/>
        <v>13.9</v>
      </c>
      <c r="AC30" s="44">
        <f t="shared" si="93"/>
        <v>0.5</v>
      </c>
      <c r="AD30" s="54">
        <f t="shared" si="94"/>
        <v>0</v>
      </c>
      <c r="AE30" s="34">
        <f t="shared" si="95"/>
        <v>14.4</v>
      </c>
      <c r="AF30" s="52">
        <v>44.07</v>
      </c>
      <c r="AG30" s="48"/>
      <c r="AH30" s="48"/>
      <c r="AI30" s="48"/>
      <c r="AJ30" s="49">
        <v>20</v>
      </c>
      <c r="AK30" s="49">
        <v>1</v>
      </c>
      <c r="AL30" s="49">
        <v>1</v>
      </c>
      <c r="AM30" s="49">
        <v>1</v>
      </c>
      <c r="AN30" s="50">
        <v>0</v>
      </c>
      <c r="AO30" s="45">
        <f t="shared" si="96"/>
        <v>44.07</v>
      </c>
      <c r="AP30" s="44">
        <f t="shared" si="97"/>
        <v>10</v>
      </c>
      <c r="AQ30" s="54">
        <f t="shared" si="98"/>
        <v>13</v>
      </c>
      <c r="AR30" s="34">
        <f t="shared" si="99"/>
        <v>67.07</v>
      </c>
      <c r="AS30" s="52">
        <v>19.25</v>
      </c>
      <c r="AT30" s="48"/>
      <c r="AU30" s="48"/>
      <c r="AV30" s="49">
        <v>2</v>
      </c>
      <c r="AW30" s="49">
        <v>0</v>
      </c>
      <c r="AX30" s="49">
        <v>0</v>
      </c>
      <c r="AY30" s="49">
        <v>0</v>
      </c>
      <c r="AZ30" s="50">
        <v>0</v>
      </c>
      <c r="BA30" s="45">
        <f t="shared" si="100"/>
        <v>19.25</v>
      </c>
      <c r="BB30" s="44">
        <f t="shared" si="101"/>
        <v>1</v>
      </c>
      <c r="BC30" s="54">
        <f t="shared" si="102"/>
        <v>0</v>
      </c>
      <c r="BD30" s="34">
        <f t="shared" si="103"/>
        <v>20.25</v>
      </c>
      <c r="BE30" s="52">
        <v>66.02</v>
      </c>
      <c r="BF30" s="48"/>
      <c r="BG30" s="48"/>
      <c r="BH30" s="49">
        <v>15</v>
      </c>
      <c r="BI30" s="49">
        <v>0</v>
      </c>
      <c r="BJ30" s="49">
        <v>0</v>
      </c>
      <c r="BK30" s="49">
        <v>0</v>
      </c>
      <c r="BL30" s="50">
        <v>0</v>
      </c>
      <c r="BM30" s="45">
        <f t="shared" si="104"/>
        <v>66.02</v>
      </c>
      <c r="BN30" s="44">
        <f t="shared" si="105"/>
        <v>7.5</v>
      </c>
      <c r="BO30" s="54">
        <f t="shared" si="106"/>
        <v>0</v>
      </c>
      <c r="BP30" s="76">
        <f t="shared" si="107"/>
        <v>73.52</v>
      </c>
      <c r="BQ30" s="1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4">
        <f>BT30/2</f>
        <v>0</v>
      </c>
      <c r="CA30" s="6">
        <f>(BU30*3)+(BV30*5)+(BW30*5)+(BX30*20)</f>
        <v>0</v>
      </c>
      <c r="CB30" s="15">
        <f>BY30+BZ30+CA30</f>
        <v>0</v>
      </c>
      <c r="CC30" s="16"/>
      <c r="CD30" s="1"/>
      <c r="CE30" s="2"/>
      <c r="CF30" s="2"/>
      <c r="CG30" s="2"/>
      <c r="CH30" s="2"/>
      <c r="CI30" s="2"/>
      <c r="CJ30" s="7">
        <f>CC30+CD30</f>
        <v>0</v>
      </c>
      <c r="CK30" s="14">
        <f>CE30/2</f>
        <v>0</v>
      </c>
      <c r="CL30" s="6">
        <f>(CF30*3)+(CG30*5)+(CH30*5)+(CI30*20)</f>
        <v>0</v>
      </c>
      <c r="CM30" s="15">
        <f>CJ30+CK30+CL30</f>
        <v>0</v>
      </c>
      <c r="CN30" s="16"/>
      <c r="CO30" s="1"/>
      <c r="CP30" s="2"/>
      <c r="CQ30" s="2"/>
      <c r="CR30" s="2"/>
      <c r="CS30" s="2"/>
      <c r="CT30" s="2"/>
      <c r="CU30" s="7">
        <f>CN30+CO30</f>
        <v>0</v>
      </c>
      <c r="CV30" s="14">
        <f>CP30/2</f>
        <v>0</v>
      </c>
      <c r="CW30" s="6">
        <f>(CQ30*3)+(CR30*5)+(CS30*5)+(CT30*20)</f>
        <v>0</v>
      </c>
      <c r="CX30" s="15">
        <f>CU30+CV30+CW30</f>
        <v>0</v>
      </c>
      <c r="CY30" s="16"/>
      <c r="CZ30" s="1"/>
      <c r="DA30" s="2"/>
      <c r="DB30" s="2"/>
      <c r="DC30" s="2"/>
      <c r="DD30" s="2"/>
      <c r="DE30" s="2"/>
      <c r="DF30" s="7">
        <f>CY30+CZ30</f>
        <v>0</v>
      </c>
      <c r="DG30" s="14">
        <f>DA30/2</f>
        <v>0</v>
      </c>
      <c r="DH30" s="6">
        <f>(DB30*3)+(DC30*5)+(DD30*5)+(DE30*20)</f>
        <v>0</v>
      </c>
      <c r="DI30" s="15">
        <f>DF30+DG30+DH30</f>
        <v>0</v>
      </c>
      <c r="DJ30" s="16"/>
      <c r="DK30" s="1"/>
      <c r="DL30" s="2"/>
      <c r="DM30" s="2"/>
      <c r="DN30" s="2"/>
      <c r="DO30" s="2"/>
      <c r="DP30" s="2"/>
      <c r="DQ30" s="7">
        <f>DJ30+DK30</f>
        <v>0</v>
      </c>
      <c r="DR30" s="14">
        <f>DL30/2</f>
        <v>0</v>
      </c>
      <c r="DS30" s="6">
        <f>(DM30*3)+(DN30*5)+(DO30*5)+(DP30*20)</f>
        <v>0</v>
      </c>
      <c r="DT30" s="15">
        <f>DQ30+DR30+DS30</f>
        <v>0</v>
      </c>
      <c r="DU30" s="16"/>
      <c r="DV30" s="1"/>
      <c r="DW30" s="2"/>
      <c r="DX30" s="2"/>
      <c r="DY30" s="2"/>
      <c r="DZ30" s="2"/>
      <c r="EA30" s="2"/>
      <c r="EB30" s="7">
        <f>DU30+DV30</f>
        <v>0</v>
      </c>
      <c r="EC30" s="14">
        <f>DW30/2</f>
        <v>0</v>
      </c>
      <c r="ED30" s="6">
        <f>(DX30*3)+(DY30*5)+(DZ30*5)+(EA30*20)</f>
        <v>0</v>
      </c>
      <c r="EE30" s="15">
        <f>EB30+EC30+ED30</f>
        <v>0</v>
      </c>
      <c r="EF30" s="16"/>
      <c r="EG30" s="1"/>
      <c r="EH30" s="2"/>
      <c r="EI30" s="2"/>
      <c r="EJ30" s="2"/>
      <c r="EK30" s="2"/>
      <c r="EL30" s="2"/>
      <c r="EM30" s="7">
        <f>EF30+EG30</f>
        <v>0</v>
      </c>
      <c r="EN30" s="14">
        <f>EH30/2</f>
        <v>0</v>
      </c>
      <c r="EO30" s="6">
        <f>(EI30*3)+(EJ30*5)+(EK30*5)+(EL30*20)</f>
        <v>0</v>
      </c>
      <c r="EP30" s="15">
        <f>EM30+EN30+EO30</f>
        <v>0</v>
      </c>
      <c r="EQ30" s="16"/>
      <c r="ER30" s="1"/>
      <c r="ES30" s="2"/>
      <c r="ET30" s="2"/>
      <c r="EU30" s="2"/>
      <c r="EV30" s="2"/>
      <c r="EW30" s="2"/>
      <c r="EX30" s="7">
        <f>EQ30+ER30</f>
        <v>0</v>
      </c>
      <c r="EY30" s="14">
        <f>ES30/2</f>
        <v>0</v>
      </c>
      <c r="EZ30" s="6">
        <f>(ET30*3)+(EU30*5)+(EV30*5)+(EW30*20)</f>
        <v>0</v>
      </c>
      <c r="FA30" s="15">
        <f>EX30+EY30+EZ30</f>
        <v>0</v>
      </c>
      <c r="FB30" s="16"/>
      <c r="FC30" s="1"/>
      <c r="FD30" s="2"/>
      <c r="FE30" s="2"/>
      <c r="FF30" s="2"/>
      <c r="FG30" s="2"/>
      <c r="FH30" s="2"/>
      <c r="FI30" s="7">
        <f>FB30+FC30</f>
        <v>0</v>
      </c>
      <c r="FJ30" s="14">
        <f>FD30/2</f>
        <v>0</v>
      </c>
      <c r="FK30" s="6">
        <f>(FE30*3)+(FF30*5)+(FG30*5)+(FH30*20)</f>
        <v>0</v>
      </c>
      <c r="FL30" s="15">
        <f>FI30+FJ30+FK30</f>
        <v>0</v>
      </c>
      <c r="FM30" s="16"/>
      <c r="FN30" s="1"/>
      <c r="FO30" s="2"/>
      <c r="FP30" s="2"/>
      <c r="FQ30" s="2"/>
      <c r="FR30" s="2"/>
      <c r="FS30" s="2"/>
      <c r="FT30" s="7">
        <f>FM30+FN30</f>
        <v>0</v>
      </c>
      <c r="FU30" s="14">
        <f>FO30/2</f>
        <v>0</v>
      </c>
      <c r="FV30" s="6">
        <f>(FP30*3)+(FQ30*5)+(FR30*5)+(FS30*20)</f>
        <v>0</v>
      </c>
      <c r="FW30" s="15">
        <f>FT30+FU30+FV30</f>
        <v>0</v>
      </c>
      <c r="FX30" s="16"/>
      <c r="FY30" s="1"/>
      <c r="FZ30" s="2"/>
      <c r="GA30" s="2"/>
      <c r="GB30" s="2"/>
      <c r="GC30" s="2"/>
      <c r="GD30" s="2"/>
      <c r="GE30" s="7">
        <f>FX30+FY30</f>
        <v>0</v>
      </c>
      <c r="GF30" s="14">
        <f>FZ30/2</f>
        <v>0</v>
      </c>
      <c r="GG30" s="6">
        <f>(GA30*3)+(GB30*5)+(GC30*5)+(GD30*20)</f>
        <v>0</v>
      </c>
      <c r="GH30" s="15">
        <f>GE30+GF30+GG30</f>
        <v>0</v>
      </c>
      <c r="GI30" s="16"/>
      <c r="GJ30" s="1"/>
      <c r="GK30" s="2"/>
      <c r="GL30" s="2"/>
      <c r="GM30" s="2"/>
      <c r="GN30" s="2"/>
      <c r="GO30" s="2"/>
      <c r="GP30" s="7">
        <f>GI30+GJ30</f>
        <v>0</v>
      </c>
      <c r="GQ30" s="14">
        <f>GK30/2</f>
        <v>0</v>
      </c>
      <c r="GR30" s="6">
        <f>(GL30*3)+(GM30*5)+(GN30*5)+(GO30*20)</f>
        <v>0</v>
      </c>
      <c r="GS30" s="15">
        <f>GP30+GQ30+GR30</f>
        <v>0</v>
      </c>
      <c r="GT30" s="16"/>
      <c r="GU30" s="1"/>
      <c r="GV30" s="2"/>
      <c r="GW30" s="2"/>
      <c r="GX30" s="2"/>
      <c r="GY30" s="2"/>
      <c r="GZ30" s="2"/>
      <c r="HA30" s="7">
        <f>GT30+GU30</f>
        <v>0</v>
      </c>
      <c r="HB30" s="14">
        <f>GV30/2</f>
        <v>0</v>
      </c>
      <c r="HC30" s="6">
        <f>(GW30*3)+(GX30*5)+(GY30*5)+(GZ30*20)</f>
        <v>0</v>
      </c>
      <c r="HD30" s="15">
        <f>HA30+HB30+HC30</f>
        <v>0</v>
      </c>
      <c r="HE30" s="16"/>
      <c r="HF30" s="1"/>
      <c r="HG30" s="2"/>
      <c r="HH30" s="2"/>
      <c r="HI30" s="2"/>
      <c r="HJ30" s="2"/>
      <c r="HK30" s="2"/>
      <c r="HL30" s="7">
        <f>HE30+HF30</f>
        <v>0</v>
      </c>
      <c r="HM30" s="14">
        <f>HG30/2</f>
        <v>0</v>
      </c>
      <c r="HN30" s="6">
        <f>(HH30*3)+(HI30*5)+(HJ30*5)+(HK30*20)</f>
        <v>0</v>
      </c>
      <c r="HO30" s="15">
        <f>HL30+HM30+HN30</f>
        <v>0</v>
      </c>
      <c r="HP30" s="16"/>
      <c r="HQ30" s="1"/>
      <c r="HR30" s="2"/>
      <c r="HS30" s="2"/>
      <c r="HT30" s="2"/>
      <c r="HU30" s="2"/>
      <c r="HV30" s="2"/>
      <c r="HW30" s="7">
        <f>HP30+HQ30</f>
        <v>0</v>
      </c>
      <c r="HX30" s="14">
        <f>HR30/2</f>
        <v>0</v>
      </c>
      <c r="HY30" s="6">
        <f>(HS30*3)+(HT30*5)+(HU30*5)+(HV30*20)</f>
        <v>0</v>
      </c>
      <c r="HZ30" s="15">
        <f>HW30+HX30+HY30</f>
        <v>0</v>
      </c>
      <c r="IA30" s="16"/>
      <c r="IB30" s="1"/>
      <c r="IC30" s="2"/>
      <c r="ID30" s="2"/>
      <c r="IE30" s="2"/>
      <c r="IF30" s="2"/>
      <c r="IG30" s="2"/>
      <c r="IH30" s="7">
        <f>IA30+IB30</f>
        <v>0</v>
      </c>
      <c r="II30" s="14">
        <f>IC30/2</f>
        <v>0</v>
      </c>
      <c r="IJ30" s="6">
        <f>(ID30*3)+(IE30*5)+(IF30*5)+(IG30*20)</f>
        <v>0</v>
      </c>
      <c r="IK30" s="79">
        <f>IH30+II30+IJ30</f>
        <v>0</v>
      </c>
      <c r="IL30" s="80"/>
    </row>
    <row r="31" spans="1:246" ht="12.75">
      <c r="A31" s="38">
        <v>7</v>
      </c>
      <c r="B31" s="36" t="s">
        <v>119</v>
      </c>
      <c r="C31" s="36"/>
      <c r="D31" s="37"/>
      <c r="E31" s="37" t="s">
        <v>20</v>
      </c>
      <c r="F31" s="37" t="s">
        <v>93</v>
      </c>
      <c r="G31" s="28">
        <f t="shared" si="108"/>
      </c>
      <c r="H31" s="28">
        <f>IF(AND($H$2="Y",J31&gt;0,OR(AND(G31=1,G70=10),AND(G31=2,G79=20),AND(G31=3,G88=30),AND(G31=4,G97=40),AND(G31=5,G106=50),AND(G31=6,G115=60),AND(G31=7,G124=70),AND(G31=8,G133=80),AND(G31=9,G142=90),AND(G31=10,G151=100))),VLOOKUP(J31-1,SortLookup!$A$13:$B$16,2,FALSE),"")</f>
      </c>
      <c r="I31" s="58">
        <f>IF(ISNA(VLOOKUP(E31,SortLookup!$A$1:$B$5,2,FALSE))," ",VLOOKUP(E31,SortLookup!$A$1:$B$5,2,FALSE))</f>
        <v>1</v>
      </c>
      <c r="J31" s="29" t="str">
        <f>IF(ISNA(VLOOKUP(F31,SortLookup!$A$7:$B$11,2,FALSE))," ",VLOOKUP(F31,SortLookup!$A$7:$B$11,2,FALSE))</f>
        <v> </v>
      </c>
      <c r="K31" s="72">
        <f t="shared" si="87"/>
        <v>214.66</v>
      </c>
      <c r="L31" s="59">
        <f t="shared" si="88"/>
        <v>171.16</v>
      </c>
      <c r="M31" s="31">
        <f t="shared" si="89"/>
        <v>23</v>
      </c>
      <c r="N31" s="32">
        <f t="shared" si="90"/>
        <v>20.5</v>
      </c>
      <c r="O31" s="74">
        <f t="shared" si="91"/>
        <v>41</v>
      </c>
      <c r="P31" s="52">
        <v>14.77</v>
      </c>
      <c r="Q31" s="48"/>
      <c r="R31" s="48"/>
      <c r="S31" s="48"/>
      <c r="T31" s="48"/>
      <c r="U31" s="48"/>
      <c r="V31" s="48"/>
      <c r="W31" s="49">
        <v>1</v>
      </c>
      <c r="X31" s="49">
        <v>1</v>
      </c>
      <c r="Y31" s="49">
        <v>0</v>
      </c>
      <c r="Z31" s="49">
        <v>0</v>
      </c>
      <c r="AA31" s="50">
        <v>0</v>
      </c>
      <c r="AB31" s="45">
        <f t="shared" si="92"/>
        <v>14.77</v>
      </c>
      <c r="AC31" s="44">
        <f t="shared" si="93"/>
        <v>0.5</v>
      </c>
      <c r="AD31" s="54">
        <f t="shared" si="94"/>
        <v>3</v>
      </c>
      <c r="AE31" s="34">
        <f t="shared" si="95"/>
        <v>18.27</v>
      </c>
      <c r="AF31" s="52">
        <v>26.18</v>
      </c>
      <c r="AG31" s="48"/>
      <c r="AH31" s="48"/>
      <c r="AI31" s="48"/>
      <c r="AJ31" s="49">
        <v>30</v>
      </c>
      <c r="AK31" s="49">
        <v>0</v>
      </c>
      <c r="AL31" s="49">
        <v>3</v>
      </c>
      <c r="AM31" s="49">
        <v>0</v>
      </c>
      <c r="AN31" s="50">
        <v>0</v>
      </c>
      <c r="AO31" s="45">
        <f t="shared" si="96"/>
        <v>26.18</v>
      </c>
      <c r="AP31" s="44">
        <f t="shared" si="97"/>
        <v>15</v>
      </c>
      <c r="AQ31" s="54">
        <f t="shared" si="98"/>
        <v>15</v>
      </c>
      <c r="AR31" s="34">
        <f t="shared" si="99"/>
        <v>56.18</v>
      </c>
      <c r="AS31" s="52">
        <v>51.17</v>
      </c>
      <c r="AT31" s="48"/>
      <c r="AU31" s="48"/>
      <c r="AV31" s="49">
        <v>7</v>
      </c>
      <c r="AW31" s="49">
        <v>0</v>
      </c>
      <c r="AX31" s="49">
        <v>1</v>
      </c>
      <c r="AY31" s="49">
        <v>0</v>
      </c>
      <c r="AZ31" s="50">
        <v>0</v>
      </c>
      <c r="BA31" s="45">
        <f t="shared" si="100"/>
        <v>51.17</v>
      </c>
      <c r="BB31" s="44">
        <f t="shared" si="101"/>
        <v>3.5</v>
      </c>
      <c r="BC31" s="54">
        <f t="shared" si="102"/>
        <v>5</v>
      </c>
      <c r="BD31" s="34">
        <f t="shared" si="103"/>
        <v>59.67</v>
      </c>
      <c r="BE31" s="52">
        <v>79.04</v>
      </c>
      <c r="BF31" s="48"/>
      <c r="BG31" s="48"/>
      <c r="BH31" s="49">
        <v>3</v>
      </c>
      <c r="BI31" s="49">
        <v>0</v>
      </c>
      <c r="BJ31" s="49">
        <v>0</v>
      </c>
      <c r="BK31" s="49">
        <v>0</v>
      </c>
      <c r="BL31" s="50">
        <v>0</v>
      </c>
      <c r="BM31" s="45">
        <f t="shared" si="104"/>
        <v>79.04</v>
      </c>
      <c r="BN31" s="44">
        <f t="shared" si="105"/>
        <v>1.5</v>
      </c>
      <c r="BO31" s="54">
        <f t="shared" si="106"/>
        <v>0</v>
      </c>
      <c r="BP31" s="76">
        <f t="shared" si="107"/>
        <v>80.54</v>
      </c>
      <c r="BQ31" s="1"/>
      <c r="BR31" s="1"/>
      <c r="BS31" s="1"/>
      <c r="BT31" s="2"/>
      <c r="BU31" s="2"/>
      <c r="BV31" s="2"/>
      <c r="BW31" s="2"/>
      <c r="BX31" s="2"/>
      <c r="BY31" s="7"/>
      <c r="BZ31" s="14"/>
      <c r="CA31" s="6"/>
      <c r="CB31" s="15"/>
      <c r="CC31" s="16"/>
      <c r="CD31" s="1"/>
      <c r="CE31" s="2"/>
      <c r="CF31" s="2"/>
      <c r="CG31" s="2"/>
      <c r="CH31" s="2"/>
      <c r="CI31" s="2"/>
      <c r="CJ31" s="7"/>
      <c r="CK31" s="14"/>
      <c r="CL31" s="6"/>
      <c r="CM31" s="15"/>
      <c r="CN31" s="16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79"/>
      <c r="IL31" s="80"/>
    </row>
    <row r="32" spans="1:246" ht="3" customHeight="1">
      <c r="A32" s="135"/>
      <c r="B32" s="136"/>
      <c r="C32" s="136"/>
      <c r="D32" s="137"/>
      <c r="E32" s="137"/>
      <c r="F32" s="137"/>
      <c r="G32" s="139"/>
      <c r="H32" s="139"/>
      <c r="I32" s="155"/>
      <c r="J32" s="140"/>
      <c r="K32" s="156"/>
      <c r="L32" s="157"/>
      <c r="M32" s="144"/>
      <c r="N32" s="145"/>
      <c r="O32" s="146"/>
      <c r="P32" s="147"/>
      <c r="Q32" s="148"/>
      <c r="R32" s="148"/>
      <c r="S32" s="148"/>
      <c r="T32" s="148"/>
      <c r="U32" s="148"/>
      <c r="V32" s="148"/>
      <c r="W32" s="149"/>
      <c r="X32" s="149"/>
      <c r="Y32" s="149"/>
      <c r="Z32" s="149"/>
      <c r="AA32" s="150"/>
      <c r="AB32" s="143"/>
      <c r="AC32" s="151"/>
      <c r="AD32" s="152"/>
      <c r="AE32" s="153"/>
      <c r="AF32" s="147"/>
      <c r="AG32" s="148"/>
      <c r="AH32" s="148"/>
      <c r="AI32" s="148"/>
      <c r="AJ32" s="149"/>
      <c r="AK32" s="149"/>
      <c r="AL32" s="149"/>
      <c r="AM32" s="149"/>
      <c r="AN32" s="150"/>
      <c r="AO32" s="143"/>
      <c r="AP32" s="151"/>
      <c r="AQ32" s="152"/>
      <c r="AR32" s="153"/>
      <c r="AS32" s="147"/>
      <c r="AT32" s="148"/>
      <c r="AU32" s="148"/>
      <c r="AV32" s="149"/>
      <c r="AW32" s="149"/>
      <c r="AX32" s="149"/>
      <c r="AY32" s="149"/>
      <c r="AZ32" s="150"/>
      <c r="BA32" s="143"/>
      <c r="BB32" s="151"/>
      <c r="BC32" s="152"/>
      <c r="BD32" s="153"/>
      <c r="BE32" s="147"/>
      <c r="BF32" s="148"/>
      <c r="BG32" s="148"/>
      <c r="BH32" s="149"/>
      <c r="BI32" s="149"/>
      <c r="BJ32" s="149"/>
      <c r="BK32" s="149"/>
      <c r="BL32" s="150"/>
      <c r="BM32" s="143"/>
      <c r="BN32" s="151"/>
      <c r="BO32" s="152"/>
      <c r="BP32" s="158"/>
      <c r="BQ32" s="1"/>
      <c r="BR32" s="1"/>
      <c r="BS32" s="1"/>
      <c r="BT32" s="2"/>
      <c r="BU32" s="2"/>
      <c r="BV32" s="2"/>
      <c r="BW32" s="2"/>
      <c r="BX32" s="2"/>
      <c r="BY32" s="7"/>
      <c r="BZ32" s="14"/>
      <c r="CA32" s="6"/>
      <c r="CB32" s="15"/>
      <c r="CC32" s="16"/>
      <c r="CD32" s="1"/>
      <c r="CE32" s="2"/>
      <c r="CF32" s="2"/>
      <c r="CG32" s="2"/>
      <c r="CH32" s="2"/>
      <c r="CI32" s="2"/>
      <c r="CJ32" s="7"/>
      <c r="CK32" s="14"/>
      <c r="CL32" s="6"/>
      <c r="CM32" s="15"/>
      <c r="CN32" s="16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79"/>
      <c r="IL32" s="80"/>
    </row>
    <row r="33" spans="1:246" ht="12.75">
      <c r="A33" s="38">
        <v>1</v>
      </c>
      <c r="B33" s="36" t="s">
        <v>109</v>
      </c>
      <c r="C33" s="36"/>
      <c r="D33" s="37"/>
      <c r="E33" s="37" t="s">
        <v>88</v>
      </c>
      <c r="F33" s="37" t="s">
        <v>93</v>
      </c>
      <c r="G33" s="28">
        <f>IF(AND(OR($G$2="Y",$H$2="Y"),I33&lt;5,J33&lt;5),IF(AND(I33=#REF!,J33=#REF!),#REF!+1,1),"")</f>
      </c>
      <c r="H33" s="28" t="e">
        <f>IF(AND($H$2="Y",J33&gt;0,OR(AND(G33=1,#REF!=10),AND(G33=2,G48=20),AND(G33=3,G56=30),AND(G33=4,G78=40),AND(G33=5,G102=50),AND(G33=6,G111=60),AND(G33=7,G120=70),AND(G33=8,G129=80),AND(G33=9,G138=90),AND(G33=10,G147=100))),VLOOKUP(J33-1,SortLookup!$A$13:$B$16,2,FALSE),"")</f>
        <v>#REF!</v>
      </c>
      <c r="I33" s="58">
        <f>IF(ISNA(VLOOKUP(E33,SortLookup!$A$1:$B$5,2,FALSE))," ",VLOOKUP(E33,SortLookup!$A$1:$B$5,2,FALSE))</f>
        <v>3</v>
      </c>
      <c r="J33" s="29" t="str">
        <f>IF(ISNA(VLOOKUP(F33,SortLookup!$A$7:$B$11,2,FALSE))," ",VLOOKUP(F33,SortLookup!$A$7:$B$11,2,FALSE))</f>
        <v> </v>
      </c>
      <c r="K33" s="72">
        <f>L33+M33+N33</f>
        <v>188.67</v>
      </c>
      <c r="L33" s="59">
        <f>AB33+AO33+BA33+BM33+BY33+CJ33+CU33+DF33+DQ33+EB33+EM33+EX33+FI33+FT33+GE33+GP33+HA33+HL33+HW33+IH33</f>
        <v>172.67</v>
      </c>
      <c r="M33" s="31">
        <f>AD33+AQ33+BC33+BO33+CA33+CL33+CW33+DH33+DS33+ED33+EO33+EZ33+FK33+FV33+GG33+GR33+HC33+HN33+HY33+IJ33</f>
        <v>5</v>
      </c>
      <c r="N33" s="32">
        <f>O33/2</f>
        <v>11</v>
      </c>
      <c r="O33" s="74">
        <f>W33+AJ33+AV33+BH33+BT33+CE33+CP33+DA33+DL33+DW33+EH33+ES33+FD33+FO33+FZ33+GK33+GV33+HG33+HR33+IC33</f>
        <v>22</v>
      </c>
      <c r="P33" s="52">
        <v>15.24</v>
      </c>
      <c r="Q33" s="48"/>
      <c r="R33" s="48"/>
      <c r="S33" s="48"/>
      <c r="T33" s="48"/>
      <c r="U33" s="48"/>
      <c r="V33" s="48"/>
      <c r="W33" s="49">
        <v>1</v>
      </c>
      <c r="X33" s="49">
        <v>0</v>
      </c>
      <c r="Y33" s="49">
        <v>0</v>
      </c>
      <c r="Z33" s="49">
        <v>0</v>
      </c>
      <c r="AA33" s="50">
        <v>0</v>
      </c>
      <c r="AB33" s="45">
        <f>P33+Q33+R33+S33+T33+U33+V33</f>
        <v>15.24</v>
      </c>
      <c r="AC33" s="44">
        <f>W33/2</f>
        <v>0.5</v>
      </c>
      <c r="AD33" s="54">
        <f>(X33*3)+(Y33*5)+(Z33*5)+(AA33*20)</f>
        <v>0</v>
      </c>
      <c r="AE33" s="34">
        <f>AB33+AC33+AD33</f>
        <v>15.74</v>
      </c>
      <c r="AF33" s="52">
        <v>72.22</v>
      </c>
      <c r="AG33" s="48"/>
      <c r="AH33" s="48"/>
      <c r="AI33" s="48"/>
      <c r="AJ33" s="49">
        <v>6</v>
      </c>
      <c r="AK33" s="49">
        <v>0</v>
      </c>
      <c r="AL33" s="49">
        <v>0</v>
      </c>
      <c r="AM33" s="49">
        <v>0</v>
      </c>
      <c r="AN33" s="50">
        <v>0</v>
      </c>
      <c r="AO33" s="45">
        <f>AF33+AG33+AH33+AI33</f>
        <v>72.22</v>
      </c>
      <c r="AP33" s="44">
        <f>AJ33/2</f>
        <v>3</v>
      </c>
      <c r="AQ33" s="54">
        <f>(AK33*3)+(AL33*5)+(AM33*5)+(AN33*20)</f>
        <v>0</v>
      </c>
      <c r="AR33" s="34">
        <f>AO33+AP33+AQ33</f>
        <v>75.22</v>
      </c>
      <c r="AS33" s="52">
        <v>35.02</v>
      </c>
      <c r="AT33" s="48"/>
      <c r="AU33" s="48"/>
      <c r="AV33" s="49">
        <v>0</v>
      </c>
      <c r="AW33" s="49">
        <v>0</v>
      </c>
      <c r="AX33" s="49">
        <v>0</v>
      </c>
      <c r="AY33" s="49">
        <v>0</v>
      </c>
      <c r="AZ33" s="50">
        <v>0</v>
      </c>
      <c r="BA33" s="45">
        <f>AS33+AT33+AU33</f>
        <v>35.02</v>
      </c>
      <c r="BB33" s="44">
        <f>AV33/2</f>
        <v>0</v>
      </c>
      <c r="BC33" s="54">
        <f>(AW33*3)+(AX33*5)+(AY33*5)+(AZ33*20)</f>
        <v>0</v>
      </c>
      <c r="BD33" s="34">
        <f>BA33+BB33+BC33</f>
        <v>35.02</v>
      </c>
      <c r="BE33" s="52">
        <v>50.19</v>
      </c>
      <c r="BF33" s="48"/>
      <c r="BG33" s="48"/>
      <c r="BH33" s="49">
        <v>15</v>
      </c>
      <c r="BI33" s="49">
        <v>0</v>
      </c>
      <c r="BJ33" s="49">
        <v>1</v>
      </c>
      <c r="BK33" s="49">
        <v>0</v>
      </c>
      <c r="BL33" s="50">
        <v>0</v>
      </c>
      <c r="BM33" s="45">
        <f>BE33+BF33+BG33</f>
        <v>50.19</v>
      </c>
      <c r="BN33" s="44">
        <f>BH33/2</f>
        <v>7.5</v>
      </c>
      <c r="BO33" s="54">
        <f>(BI33*3)+(BJ33*5)+(BK33*5)+(BL33*20)</f>
        <v>5</v>
      </c>
      <c r="BP33" s="76">
        <f>BM33+BN33+BO33</f>
        <v>62.69</v>
      </c>
      <c r="BQ33" s="1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4">
        <f>BT33/2</f>
        <v>0</v>
      </c>
      <c r="CA33" s="6">
        <f>(BU33*3)+(BV33*5)+(BW33*5)+(BX33*20)</f>
        <v>0</v>
      </c>
      <c r="CB33" s="15">
        <f>BY33+BZ33+CA33</f>
        <v>0</v>
      </c>
      <c r="CC33" s="16"/>
      <c r="CD33" s="1"/>
      <c r="CE33" s="2"/>
      <c r="CF33" s="2"/>
      <c r="CG33" s="2"/>
      <c r="CH33" s="2"/>
      <c r="CI33" s="2"/>
      <c r="CJ33" s="7">
        <f>CC33+CD33</f>
        <v>0</v>
      </c>
      <c r="CK33" s="14">
        <f>CE33/2</f>
        <v>0</v>
      </c>
      <c r="CL33" s="6">
        <f>(CF33*3)+(CG33*5)+(CH33*5)+(CI33*20)</f>
        <v>0</v>
      </c>
      <c r="CM33" s="15">
        <f>CJ33+CK33+CL33</f>
        <v>0</v>
      </c>
      <c r="CN33" s="16"/>
      <c r="CO33" s="1"/>
      <c r="CP33" s="2"/>
      <c r="CQ33" s="2"/>
      <c r="CR33" s="2"/>
      <c r="CS33" s="2"/>
      <c r="CT33" s="2"/>
      <c r="CU33" s="7">
        <f>CN33+CO33</f>
        <v>0</v>
      </c>
      <c r="CV33" s="14">
        <f>CP33/2</f>
        <v>0</v>
      </c>
      <c r="CW33" s="6">
        <f>(CQ33*3)+(CR33*5)+(CS33*5)+(CT33*20)</f>
        <v>0</v>
      </c>
      <c r="CX33" s="15">
        <f>CU33+CV33+CW33</f>
        <v>0</v>
      </c>
      <c r="CY33" s="16"/>
      <c r="CZ33" s="1"/>
      <c r="DA33" s="2"/>
      <c r="DB33" s="2"/>
      <c r="DC33" s="2"/>
      <c r="DD33" s="2"/>
      <c r="DE33" s="2"/>
      <c r="DF33" s="7">
        <f>CY33+CZ33</f>
        <v>0</v>
      </c>
      <c r="DG33" s="14">
        <f>DA33/2</f>
        <v>0</v>
      </c>
      <c r="DH33" s="6">
        <f>(DB33*3)+(DC33*5)+(DD33*5)+(DE33*20)</f>
        <v>0</v>
      </c>
      <c r="DI33" s="15">
        <f>DF33+DG33+DH33</f>
        <v>0</v>
      </c>
      <c r="DJ33" s="16"/>
      <c r="DK33" s="1"/>
      <c r="DL33" s="2"/>
      <c r="DM33" s="2"/>
      <c r="DN33" s="2"/>
      <c r="DO33" s="2"/>
      <c r="DP33" s="2"/>
      <c r="DQ33" s="7">
        <f>DJ33+DK33</f>
        <v>0</v>
      </c>
      <c r="DR33" s="14">
        <f>DL33/2</f>
        <v>0</v>
      </c>
      <c r="DS33" s="6">
        <f>(DM33*3)+(DN33*5)+(DO33*5)+(DP33*20)</f>
        <v>0</v>
      </c>
      <c r="DT33" s="15">
        <f>DQ33+DR33+DS33</f>
        <v>0</v>
      </c>
      <c r="DU33" s="16"/>
      <c r="DV33" s="1"/>
      <c r="DW33" s="2"/>
      <c r="DX33" s="2"/>
      <c r="DY33" s="2"/>
      <c r="DZ33" s="2"/>
      <c r="EA33" s="2"/>
      <c r="EB33" s="7">
        <f>DU33+DV33</f>
        <v>0</v>
      </c>
      <c r="EC33" s="14">
        <f>DW33/2</f>
        <v>0</v>
      </c>
      <c r="ED33" s="6">
        <f>(DX33*3)+(DY33*5)+(DZ33*5)+(EA33*20)</f>
        <v>0</v>
      </c>
      <c r="EE33" s="15">
        <f>EB33+EC33+ED33</f>
        <v>0</v>
      </c>
      <c r="EF33" s="16"/>
      <c r="EG33" s="1"/>
      <c r="EH33" s="2"/>
      <c r="EI33" s="2"/>
      <c r="EJ33" s="2"/>
      <c r="EK33" s="2"/>
      <c r="EL33" s="2"/>
      <c r="EM33" s="7">
        <f>EF33+EG33</f>
        <v>0</v>
      </c>
      <c r="EN33" s="14">
        <f>EH33/2</f>
        <v>0</v>
      </c>
      <c r="EO33" s="6">
        <f>(EI33*3)+(EJ33*5)+(EK33*5)+(EL33*20)</f>
        <v>0</v>
      </c>
      <c r="EP33" s="15">
        <f>EM33+EN33+EO33</f>
        <v>0</v>
      </c>
      <c r="EQ33" s="16"/>
      <c r="ER33" s="1"/>
      <c r="ES33" s="2"/>
      <c r="ET33" s="2"/>
      <c r="EU33" s="2"/>
      <c r="EV33" s="2"/>
      <c r="EW33" s="2"/>
      <c r="EX33" s="7">
        <f>EQ33+ER33</f>
        <v>0</v>
      </c>
      <c r="EY33" s="14">
        <f>ES33/2</f>
        <v>0</v>
      </c>
      <c r="EZ33" s="6">
        <f>(ET33*3)+(EU33*5)+(EV33*5)+(EW33*20)</f>
        <v>0</v>
      </c>
      <c r="FA33" s="15">
        <f>EX33+EY33+EZ33</f>
        <v>0</v>
      </c>
      <c r="FB33" s="16"/>
      <c r="FC33" s="1"/>
      <c r="FD33" s="2"/>
      <c r="FE33" s="2"/>
      <c r="FF33" s="2"/>
      <c r="FG33" s="2"/>
      <c r="FH33" s="2"/>
      <c r="FI33" s="7">
        <f>FB33+FC33</f>
        <v>0</v>
      </c>
      <c r="FJ33" s="14">
        <f>FD33/2</f>
        <v>0</v>
      </c>
      <c r="FK33" s="6">
        <f>(FE33*3)+(FF33*5)+(FG33*5)+(FH33*20)</f>
        <v>0</v>
      </c>
      <c r="FL33" s="15">
        <f>FI33+FJ33+FK33</f>
        <v>0</v>
      </c>
      <c r="FM33" s="16"/>
      <c r="FN33" s="1"/>
      <c r="FO33" s="2"/>
      <c r="FP33" s="2"/>
      <c r="FQ33" s="2"/>
      <c r="FR33" s="2"/>
      <c r="FS33" s="2"/>
      <c r="FT33" s="7">
        <f>FM33+FN33</f>
        <v>0</v>
      </c>
      <c r="FU33" s="14">
        <f>FO33/2</f>
        <v>0</v>
      </c>
      <c r="FV33" s="6">
        <f>(FP33*3)+(FQ33*5)+(FR33*5)+(FS33*20)</f>
        <v>0</v>
      </c>
      <c r="FW33" s="15">
        <f>FT33+FU33+FV33</f>
        <v>0</v>
      </c>
      <c r="FX33" s="16"/>
      <c r="FY33" s="1"/>
      <c r="FZ33" s="2"/>
      <c r="GA33" s="2"/>
      <c r="GB33" s="2"/>
      <c r="GC33" s="2"/>
      <c r="GD33" s="2"/>
      <c r="GE33" s="7">
        <f>FX33+FY33</f>
        <v>0</v>
      </c>
      <c r="GF33" s="14">
        <f>FZ33/2</f>
        <v>0</v>
      </c>
      <c r="GG33" s="6">
        <f>(GA33*3)+(GB33*5)+(GC33*5)+(GD33*20)</f>
        <v>0</v>
      </c>
      <c r="GH33" s="15">
        <f>GE33+GF33+GG33</f>
        <v>0</v>
      </c>
      <c r="GI33" s="16"/>
      <c r="GJ33" s="1"/>
      <c r="GK33" s="2"/>
      <c r="GL33" s="2"/>
      <c r="GM33" s="2"/>
      <c r="GN33" s="2"/>
      <c r="GO33" s="2"/>
      <c r="GP33" s="7">
        <f>GI33+GJ33</f>
        <v>0</v>
      </c>
      <c r="GQ33" s="14">
        <f>GK33/2</f>
        <v>0</v>
      </c>
      <c r="GR33" s="6">
        <f>(GL33*3)+(GM33*5)+(GN33*5)+(GO33*20)</f>
        <v>0</v>
      </c>
      <c r="GS33" s="15">
        <f>GP33+GQ33+GR33</f>
        <v>0</v>
      </c>
      <c r="GT33" s="16"/>
      <c r="GU33" s="1"/>
      <c r="GV33" s="2"/>
      <c r="GW33" s="2"/>
      <c r="GX33" s="2"/>
      <c r="GY33" s="2"/>
      <c r="GZ33" s="2"/>
      <c r="HA33" s="7">
        <f>GT33+GU33</f>
        <v>0</v>
      </c>
      <c r="HB33" s="14">
        <f>GV33/2</f>
        <v>0</v>
      </c>
      <c r="HC33" s="6">
        <f>(GW33*3)+(GX33*5)+(GY33*5)+(GZ33*20)</f>
        <v>0</v>
      </c>
      <c r="HD33" s="15">
        <f>HA33+HB33+HC33</f>
        <v>0</v>
      </c>
      <c r="HE33" s="16"/>
      <c r="HF33" s="1"/>
      <c r="HG33" s="2"/>
      <c r="HH33" s="2"/>
      <c r="HI33" s="2"/>
      <c r="HJ33" s="2"/>
      <c r="HK33" s="2"/>
      <c r="HL33" s="7">
        <f>HE33+HF33</f>
        <v>0</v>
      </c>
      <c r="HM33" s="14">
        <f>HG33/2</f>
        <v>0</v>
      </c>
      <c r="HN33" s="6">
        <f>(HH33*3)+(HI33*5)+(HJ33*5)+(HK33*20)</f>
        <v>0</v>
      </c>
      <c r="HO33" s="15">
        <f>HL33+HM33+HN33</f>
        <v>0</v>
      </c>
      <c r="HP33" s="16"/>
      <c r="HQ33" s="1"/>
      <c r="HR33" s="2"/>
      <c r="HS33" s="2"/>
      <c r="HT33" s="2"/>
      <c r="HU33" s="2"/>
      <c r="HV33" s="2"/>
      <c r="HW33" s="7">
        <f>HP33+HQ33</f>
        <v>0</v>
      </c>
      <c r="HX33" s="14">
        <f>HR33/2</f>
        <v>0</v>
      </c>
      <c r="HY33" s="6">
        <f>(HS33*3)+(HT33*5)+(HU33*5)+(HV33*20)</f>
        <v>0</v>
      </c>
      <c r="HZ33" s="15">
        <f>HW33+HX33+HY33</f>
        <v>0</v>
      </c>
      <c r="IA33" s="16"/>
      <c r="IB33" s="1"/>
      <c r="IC33" s="2"/>
      <c r="ID33" s="2"/>
      <c r="IE33" s="2"/>
      <c r="IF33" s="2"/>
      <c r="IG33" s="2"/>
      <c r="IH33" s="7">
        <f>IA33+IB33</f>
        <v>0</v>
      </c>
      <c r="II33" s="14">
        <f>IC33/2</f>
        <v>0</v>
      </c>
      <c r="IJ33" s="6">
        <f>(ID33*3)+(IE33*5)+(IF33*5)+(IG33*20)</f>
        <v>0</v>
      </c>
      <c r="IK33" s="79">
        <f>IH33+II33+IJ33</f>
        <v>0</v>
      </c>
      <c r="IL33" s="80"/>
    </row>
    <row r="34" spans="1:246" ht="3" customHeight="1">
      <c r="A34" s="135"/>
      <c r="B34" s="136"/>
      <c r="C34" s="136"/>
      <c r="D34" s="137"/>
      <c r="E34" s="137"/>
      <c r="F34" s="137"/>
      <c r="G34" s="139"/>
      <c r="H34" s="139"/>
      <c r="I34" s="155"/>
      <c r="J34" s="140"/>
      <c r="K34" s="156"/>
      <c r="L34" s="157"/>
      <c r="M34" s="144"/>
      <c r="N34" s="145"/>
      <c r="O34" s="146"/>
      <c r="P34" s="147"/>
      <c r="Q34" s="148"/>
      <c r="R34" s="148"/>
      <c r="S34" s="148"/>
      <c r="T34" s="148"/>
      <c r="U34" s="148"/>
      <c r="V34" s="148"/>
      <c r="W34" s="149"/>
      <c r="X34" s="149"/>
      <c r="Y34" s="149"/>
      <c r="Z34" s="149"/>
      <c r="AA34" s="150"/>
      <c r="AB34" s="143"/>
      <c r="AC34" s="151"/>
      <c r="AD34" s="152"/>
      <c r="AE34" s="153"/>
      <c r="AF34" s="147"/>
      <c r="AG34" s="148"/>
      <c r="AH34" s="148"/>
      <c r="AI34" s="148"/>
      <c r="AJ34" s="149"/>
      <c r="AK34" s="149"/>
      <c r="AL34" s="149"/>
      <c r="AM34" s="149"/>
      <c r="AN34" s="150"/>
      <c r="AO34" s="143"/>
      <c r="AP34" s="151"/>
      <c r="AQ34" s="152"/>
      <c r="AR34" s="153"/>
      <c r="AS34" s="147"/>
      <c r="AT34" s="148"/>
      <c r="AU34" s="148"/>
      <c r="AV34" s="149"/>
      <c r="AW34" s="149"/>
      <c r="AX34" s="149"/>
      <c r="AY34" s="149"/>
      <c r="AZ34" s="150"/>
      <c r="BA34" s="143"/>
      <c r="BB34" s="151"/>
      <c r="BC34" s="152"/>
      <c r="BD34" s="153"/>
      <c r="BE34" s="147"/>
      <c r="BF34" s="148"/>
      <c r="BG34" s="148"/>
      <c r="BH34" s="149"/>
      <c r="BI34" s="149"/>
      <c r="BJ34" s="149"/>
      <c r="BK34" s="149"/>
      <c r="BL34" s="150"/>
      <c r="BM34" s="143"/>
      <c r="BN34" s="151"/>
      <c r="BO34" s="152"/>
      <c r="BP34" s="158"/>
      <c r="BQ34" s="1"/>
      <c r="BR34" s="1"/>
      <c r="BS34" s="1"/>
      <c r="BT34" s="2"/>
      <c r="BU34" s="2"/>
      <c r="BV34" s="2"/>
      <c r="BW34" s="2"/>
      <c r="BX34" s="2"/>
      <c r="BY34" s="7"/>
      <c r="BZ34" s="14"/>
      <c r="CA34" s="6"/>
      <c r="CB34" s="15"/>
      <c r="CC34" s="16"/>
      <c r="CD34" s="1"/>
      <c r="CE34" s="2"/>
      <c r="CF34" s="2"/>
      <c r="CG34" s="2"/>
      <c r="CH34" s="2"/>
      <c r="CI34" s="2"/>
      <c r="CJ34" s="7"/>
      <c r="CK34" s="14"/>
      <c r="CL34" s="6"/>
      <c r="CM34" s="15"/>
      <c r="CN34" s="16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79"/>
      <c r="IL34" s="80"/>
    </row>
    <row r="35" spans="1:246" ht="12.75">
      <c r="A35" s="38">
        <v>1</v>
      </c>
      <c r="B35" s="36" t="s">
        <v>102</v>
      </c>
      <c r="C35" s="36"/>
      <c r="D35" s="37"/>
      <c r="E35" s="37" t="s">
        <v>19</v>
      </c>
      <c r="F35" s="37" t="s">
        <v>93</v>
      </c>
      <c r="G35" s="28">
        <f>IF(AND(OR($G$2="Y",$H$2="Y"),I35&lt;5,J35&lt;5),IF(AND(I35=I33,J35=J33),G33+1,1),"")</f>
      </c>
      <c r="H35" s="28" t="e">
        <f>IF(AND($H$2="Y",J35&gt;0,OR(AND(G35=1,#REF!=10),AND(G35=2,G64=20),AND(G35=3,G73=30),AND(G35=4,G82=40),AND(G35=5,G89=50),AND(G35=6,G98=60),AND(G35=7,G107=70),AND(G35=8,G116=80),AND(G35=9,G125=90),AND(G35=10,G134=100))),VLOOKUP(J35-1,SortLookup!$A$13:$B$16,2,FALSE),"")</f>
        <v>#REF!</v>
      </c>
      <c r="I35" s="58">
        <f>IF(ISNA(VLOOKUP(E35,SortLookup!$A$1:$B$5,2,FALSE))," ",VLOOKUP(E35,SortLookup!$A$1:$B$5,2,FALSE))</f>
        <v>0</v>
      </c>
      <c r="J35" s="29" t="str">
        <f>IF(ISNA(VLOOKUP(F35,SortLookup!$A$7:$B$11,2,FALSE))," ",VLOOKUP(F35,SortLookup!$A$7:$B$11,2,FALSE))</f>
        <v> </v>
      </c>
      <c r="K35" s="72">
        <f aca="true" t="shared" si="109" ref="K35:K53">L35+M35+N35</f>
        <v>81.01</v>
      </c>
      <c r="L35" s="59">
        <f aca="true" t="shared" si="110" ref="L35:L53">AB35+AO35+BA35+BM35+BY35+CJ35+CU35+DF35+DQ35+EB35+EM35+EX35+FI35+FT35+GE35+GP35+HA35+HL35+HW35+IH35</f>
        <v>75.01</v>
      </c>
      <c r="M35" s="31">
        <f aca="true" t="shared" si="111" ref="M35:M53">AD35+AQ35+BC35+BO35+CA35+CL35+CW35+DH35+DS35+ED35+EO35+EZ35+FK35+FV35+GG35+GR35+HC35+HN35+HY35+IJ35</f>
        <v>3</v>
      </c>
      <c r="N35" s="32">
        <f aca="true" t="shared" si="112" ref="N35:N53">O35/2</f>
        <v>3</v>
      </c>
      <c r="O35" s="74">
        <f aca="true" t="shared" si="113" ref="O35:O53">W35+AJ35+AV35+BH35+BT35+CE35+CP35+DA35+DL35+DW35+EH35+ES35+FD35+FO35+FZ35+GK35+GV35+HG35+HR35+IC35</f>
        <v>6</v>
      </c>
      <c r="P35" s="52">
        <v>8.43</v>
      </c>
      <c r="Q35" s="48"/>
      <c r="R35" s="48"/>
      <c r="S35" s="48"/>
      <c r="T35" s="48"/>
      <c r="U35" s="48"/>
      <c r="V35" s="48"/>
      <c r="W35" s="49">
        <v>0</v>
      </c>
      <c r="X35" s="49">
        <v>0</v>
      </c>
      <c r="Y35" s="49">
        <v>0</v>
      </c>
      <c r="Z35" s="49">
        <v>0</v>
      </c>
      <c r="AA35" s="50">
        <v>0</v>
      </c>
      <c r="AB35" s="45">
        <f aca="true" t="shared" si="114" ref="AB35:AB53">P35+Q35+R35+S35+T35+U35+V35</f>
        <v>8.43</v>
      </c>
      <c r="AC35" s="44">
        <f aca="true" t="shared" si="115" ref="AC35:AC53">W35/2</f>
        <v>0</v>
      </c>
      <c r="AD35" s="54">
        <f aca="true" t="shared" si="116" ref="AD35:AD53">(X35*3)+(Y35*5)+(Z35*5)+(AA35*20)</f>
        <v>0</v>
      </c>
      <c r="AE35" s="34">
        <f aca="true" t="shared" si="117" ref="AE35:AE53">AB35+AC35+AD35</f>
        <v>8.43</v>
      </c>
      <c r="AF35" s="52">
        <v>26.15</v>
      </c>
      <c r="AG35" s="48"/>
      <c r="AH35" s="48"/>
      <c r="AI35" s="48"/>
      <c r="AJ35" s="49">
        <v>4</v>
      </c>
      <c r="AK35" s="49">
        <v>1</v>
      </c>
      <c r="AL35" s="49">
        <v>0</v>
      </c>
      <c r="AM35" s="49">
        <v>0</v>
      </c>
      <c r="AN35" s="50">
        <v>0</v>
      </c>
      <c r="AO35" s="45">
        <f aca="true" t="shared" si="118" ref="AO35:AO53">AF35+AG35+AH35+AI35</f>
        <v>26.15</v>
      </c>
      <c r="AP35" s="44">
        <f aca="true" t="shared" si="119" ref="AP35:AP53">AJ35/2</f>
        <v>2</v>
      </c>
      <c r="AQ35" s="54">
        <f aca="true" t="shared" si="120" ref="AQ35:AQ53">(AK35*3)+(AL35*5)+(AM35*5)+(AN35*20)</f>
        <v>3</v>
      </c>
      <c r="AR35" s="34">
        <f aca="true" t="shared" si="121" ref="AR35:AR53">AO35+AP35+AQ35</f>
        <v>31.15</v>
      </c>
      <c r="AS35" s="52">
        <v>13.52</v>
      </c>
      <c r="AT35" s="48"/>
      <c r="AU35" s="48"/>
      <c r="AV35" s="49">
        <v>0</v>
      </c>
      <c r="AW35" s="49">
        <v>0</v>
      </c>
      <c r="AX35" s="49">
        <v>0</v>
      </c>
      <c r="AY35" s="49">
        <v>0</v>
      </c>
      <c r="AZ35" s="50">
        <v>0</v>
      </c>
      <c r="BA35" s="45">
        <f aca="true" t="shared" si="122" ref="BA35:BA53">AS35+AT35+AU35</f>
        <v>13.52</v>
      </c>
      <c r="BB35" s="44">
        <f aca="true" t="shared" si="123" ref="BB35:BB53">AV35/2</f>
        <v>0</v>
      </c>
      <c r="BC35" s="54">
        <f aca="true" t="shared" si="124" ref="BC35:BC53">(AW35*3)+(AX35*5)+(AY35*5)+(AZ35*20)</f>
        <v>0</v>
      </c>
      <c r="BD35" s="34">
        <f aca="true" t="shared" si="125" ref="BD35:BD53">BA35+BB35+BC35</f>
        <v>13.52</v>
      </c>
      <c r="BE35" s="52">
        <v>26.91</v>
      </c>
      <c r="BF35" s="48"/>
      <c r="BG35" s="48"/>
      <c r="BH35" s="49">
        <v>2</v>
      </c>
      <c r="BI35" s="49">
        <v>0</v>
      </c>
      <c r="BJ35" s="49">
        <v>0</v>
      </c>
      <c r="BK35" s="49">
        <v>0</v>
      </c>
      <c r="BL35" s="50">
        <v>0</v>
      </c>
      <c r="BM35" s="45">
        <f aca="true" t="shared" si="126" ref="BM35:BM53">BE35+BF35+BG35</f>
        <v>26.91</v>
      </c>
      <c r="BN35" s="44">
        <f aca="true" t="shared" si="127" ref="BN35:BN53">BH35/2</f>
        <v>1</v>
      </c>
      <c r="BO35" s="54">
        <f aca="true" t="shared" si="128" ref="BO35:BO53">(BI35*3)+(BJ35*5)+(BK35*5)+(BL35*20)</f>
        <v>0</v>
      </c>
      <c r="BP35" s="76">
        <f aca="true" t="shared" si="129" ref="BP35:BP53">BM35+BN35+BO35</f>
        <v>27.91</v>
      </c>
      <c r="BQ35" s="1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4">
        <f>BT35/2</f>
        <v>0</v>
      </c>
      <c r="CA35" s="6">
        <f>(BU35*3)+(BV35*5)+(BW35*5)+(BX35*20)</f>
        <v>0</v>
      </c>
      <c r="CB35" s="15">
        <f>BY35+BZ35+CA35</f>
        <v>0</v>
      </c>
      <c r="CC35" s="16"/>
      <c r="CD35" s="1"/>
      <c r="CE35" s="2"/>
      <c r="CF35" s="2"/>
      <c r="CG35" s="2"/>
      <c r="CH35" s="2"/>
      <c r="CI35" s="2"/>
      <c r="CJ35" s="7">
        <f>CC35+CD35</f>
        <v>0</v>
      </c>
      <c r="CK35" s="14">
        <f>CE35/2</f>
        <v>0</v>
      </c>
      <c r="CL35" s="6">
        <f>(CF35*3)+(CG35*5)+(CH35*5)+(CI35*20)</f>
        <v>0</v>
      </c>
      <c r="CM35" s="15">
        <f>CJ35+CK35+CL35</f>
        <v>0</v>
      </c>
      <c r="CN35" s="16"/>
      <c r="CO35" s="1"/>
      <c r="CP35" s="2"/>
      <c r="CQ35" s="2"/>
      <c r="CR35" s="2"/>
      <c r="CS35" s="2"/>
      <c r="CT35" s="2"/>
      <c r="CU35" s="7">
        <f>CN35+CO35</f>
        <v>0</v>
      </c>
      <c r="CV35" s="14">
        <f>CP35/2</f>
        <v>0</v>
      </c>
      <c r="CW35" s="6">
        <f>(CQ35*3)+(CR35*5)+(CS35*5)+(CT35*20)</f>
        <v>0</v>
      </c>
      <c r="CX35" s="15">
        <f>CU35+CV35+CW35</f>
        <v>0</v>
      </c>
      <c r="CY35" s="16"/>
      <c r="CZ35" s="1"/>
      <c r="DA35" s="2"/>
      <c r="DB35" s="2"/>
      <c r="DC35" s="2"/>
      <c r="DD35" s="2"/>
      <c r="DE35" s="2"/>
      <c r="DF35" s="7">
        <f>CY35+CZ35</f>
        <v>0</v>
      </c>
      <c r="DG35" s="14">
        <f>DA35/2</f>
        <v>0</v>
      </c>
      <c r="DH35" s="6">
        <f>(DB35*3)+(DC35*5)+(DD35*5)+(DE35*20)</f>
        <v>0</v>
      </c>
      <c r="DI35" s="15">
        <f>DF35+DG35+DH35</f>
        <v>0</v>
      </c>
      <c r="DJ35" s="16"/>
      <c r="DK35" s="1"/>
      <c r="DL35" s="2"/>
      <c r="DM35" s="2"/>
      <c r="DN35" s="2"/>
      <c r="DO35" s="2"/>
      <c r="DP35" s="2"/>
      <c r="DQ35" s="7">
        <f>DJ35+DK35</f>
        <v>0</v>
      </c>
      <c r="DR35" s="14">
        <f>DL35/2</f>
        <v>0</v>
      </c>
      <c r="DS35" s="6">
        <f>(DM35*3)+(DN35*5)+(DO35*5)+(DP35*20)</f>
        <v>0</v>
      </c>
      <c r="DT35" s="15">
        <f>DQ35+DR35+DS35</f>
        <v>0</v>
      </c>
      <c r="DU35" s="16"/>
      <c r="DV35" s="1"/>
      <c r="DW35" s="2"/>
      <c r="DX35" s="2"/>
      <c r="DY35" s="2"/>
      <c r="DZ35" s="2"/>
      <c r="EA35" s="2"/>
      <c r="EB35" s="7">
        <f>DU35+DV35</f>
        <v>0</v>
      </c>
      <c r="EC35" s="14">
        <f>DW35/2</f>
        <v>0</v>
      </c>
      <c r="ED35" s="6">
        <f>(DX35*3)+(DY35*5)+(DZ35*5)+(EA35*20)</f>
        <v>0</v>
      </c>
      <c r="EE35" s="15">
        <f>EB35+EC35+ED35</f>
        <v>0</v>
      </c>
      <c r="EF35" s="16"/>
      <c r="EG35" s="1"/>
      <c r="EH35" s="2"/>
      <c r="EI35" s="2"/>
      <c r="EJ35" s="2"/>
      <c r="EK35" s="2"/>
      <c r="EL35" s="2"/>
      <c r="EM35" s="7">
        <f>EF35+EG35</f>
        <v>0</v>
      </c>
      <c r="EN35" s="14">
        <f>EH35/2</f>
        <v>0</v>
      </c>
      <c r="EO35" s="6">
        <f>(EI35*3)+(EJ35*5)+(EK35*5)+(EL35*20)</f>
        <v>0</v>
      </c>
      <c r="EP35" s="15">
        <f>EM35+EN35+EO35</f>
        <v>0</v>
      </c>
      <c r="EQ35" s="16"/>
      <c r="ER35" s="1"/>
      <c r="ES35" s="2"/>
      <c r="ET35" s="2"/>
      <c r="EU35" s="2"/>
      <c r="EV35" s="2"/>
      <c r="EW35" s="2"/>
      <c r="EX35" s="7">
        <f>EQ35+ER35</f>
        <v>0</v>
      </c>
      <c r="EY35" s="14">
        <f>ES35/2</f>
        <v>0</v>
      </c>
      <c r="EZ35" s="6">
        <f>(ET35*3)+(EU35*5)+(EV35*5)+(EW35*20)</f>
        <v>0</v>
      </c>
      <c r="FA35" s="15">
        <f>EX35+EY35+EZ35</f>
        <v>0</v>
      </c>
      <c r="FB35" s="16"/>
      <c r="FC35" s="1"/>
      <c r="FD35" s="2"/>
      <c r="FE35" s="2"/>
      <c r="FF35" s="2"/>
      <c r="FG35" s="2"/>
      <c r="FH35" s="2"/>
      <c r="FI35" s="7">
        <f>FB35+FC35</f>
        <v>0</v>
      </c>
      <c r="FJ35" s="14">
        <f>FD35/2</f>
        <v>0</v>
      </c>
      <c r="FK35" s="6">
        <f>(FE35*3)+(FF35*5)+(FG35*5)+(FH35*20)</f>
        <v>0</v>
      </c>
      <c r="FL35" s="15">
        <f>FI35+FJ35+FK35</f>
        <v>0</v>
      </c>
      <c r="FM35" s="16"/>
      <c r="FN35" s="1"/>
      <c r="FO35" s="2"/>
      <c r="FP35" s="2"/>
      <c r="FQ35" s="2"/>
      <c r="FR35" s="2"/>
      <c r="FS35" s="2"/>
      <c r="FT35" s="7">
        <f>FM35+FN35</f>
        <v>0</v>
      </c>
      <c r="FU35" s="14">
        <f>FO35/2</f>
        <v>0</v>
      </c>
      <c r="FV35" s="6">
        <f>(FP35*3)+(FQ35*5)+(FR35*5)+(FS35*20)</f>
        <v>0</v>
      </c>
      <c r="FW35" s="15">
        <f>FT35+FU35+FV35</f>
        <v>0</v>
      </c>
      <c r="FX35" s="16"/>
      <c r="FY35" s="1"/>
      <c r="FZ35" s="2"/>
      <c r="GA35" s="2"/>
      <c r="GB35" s="2"/>
      <c r="GC35" s="2"/>
      <c r="GD35" s="2"/>
      <c r="GE35" s="7">
        <f>FX35+FY35</f>
        <v>0</v>
      </c>
      <c r="GF35" s="14">
        <f>FZ35/2</f>
        <v>0</v>
      </c>
      <c r="GG35" s="6">
        <f>(GA35*3)+(GB35*5)+(GC35*5)+(GD35*20)</f>
        <v>0</v>
      </c>
      <c r="GH35" s="15">
        <f>GE35+GF35+GG35</f>
        <v>0</v>
      </c>
      <c r="GI35" s="16"/>
      <c r="GJ35" s="1"/>
      <c r="GK35" s="2"/>
      <c r="GL35" s="2"/>
      <c r="GM35" s="2"/>
      <c r="GN35" s="2"/>
      <c r="GO35" s="2"/>
      <c r="GP35" s="7">
        <f>GI35+GJ35</f>
        <v>0</v>
      </c>
      <c r="GQ35" s="14">
        <f>GK35/2</f>
        <v>0</v>
      </c>
      <c r="GR35" s="6">
        <f>(GL35*3)+(GM35*5)+(GN35*5)+(GO35*20)</f>
        <v>0</v>
      </c>
      <c r="GS35" s="15">
        <f>GP35+GQ35+GR35</f>
        <v>0</v>
      </c>
      <c r="GT35" s="16"/>
      <c r="GU35" s="1"/>
      <c r="GV35" s="2"/>
      <c r="GW35" s="2"/>
      <c r="GX35" s="2"/>
      <c r="GY35" s="2"/>
      <c r="GZ35" s="2"/>
      <c r="HA35" s="7">
        <f>GT35+GU35</f>
        <v>0</v>
      </c>
      <c r="HB35" s="14">
        <f>GV35/2</f>
        <v>0</v>
      </c>
      <c r="HC35" s="6">
        <f>(GW35*3)+(GX35*5)+(GY35*5)+(GZ35*20)</f>
        <v>0</v>
      </c>
      <c r="HD35" s="15">
        <f>HA35+HB35+HC35</f>
        <v>0</v>
      </c>
      <c r="HE35" s="16"/>
      <c r="HF35" s="1"/>
      <c r="HG35" s="2"/>
      <c r="HH35" s="2"/>
      <c r="HI35" s="2"/>
      <c r="HJ35" s="2"/>
      <c r="HK35" s="2"/>
      <c r="HL35" s="7">
        <f>HE35+HF35</f>
        <v>0</v>
      </c>
      <c r="HM35" s="14">
        <f>HG35/2</f>
        <v>0</v>
      </c>
      <c r="HN35" s="6">
        <f>(HH35*3)+(HI35*5)+(HJ35*5)+(HK35*20)</f>
        <v>0</v>
      </c>
      <c r="HO35" s="15">
        <f>HL35+HM35+HN35</f>
        <v>0</v>
      </c>
      <c r="HP35" s="16"/>
      <c r="HQ35" s="1"/>
      <c r="HR35" s="2"/>
      <c r="HS35" s="2"/>
      <c r="HT35" s="2"/>
      <c r="HU35" s="2"/>
      <c r="HV35" s="2"/>
      <c r="HW35" s="7">
        <f>HP35+HQ35</f>
        <v>0</v>
      </c>
      <c r="HX35" s="14">
        <f>HR35/2</f>
        <v>0</v>
      </c>
      <c r="HY35" s="6">
        <f>(HS35*3)+(HT35*5)+(HU35*5)+(HV35*20)</f>
        <v>0</v>
      </c>
      <c r="HZ35" s="15">
        <f>HW35+HX35+HY35</f>
        <v>0</v>
      </c>
      <c r="IA35" s="16"/>
      <c r="IB35" s="1"/>
      <c r="IC35" s="2"/>
      <c r="ID35" s="2"/>
      <c r="IE35" s="2"/>
      <c r="IF35" s="2"/>
      <c r="IG35" s="2"/>
      <c r="IH35" s="7">
        <f>IA35+IB35</f>
        <v>0</v>
      </c>
      <c r="II35" s="14">
        <f>IC35/2</f>
        <v>0</v>
      </c>
      <c r="IJ35" s="6">
        <f>(ID35*3)+(IE35*5)+(IF35*5)+(IG35*20)</f>
        <v>0</v>
      </c>
      <c r="IK35" s="79">
        <f>IH35+II35+IJ35</f>
        <v>0</v>
      </c>
      <c r="IL35" s="80"/>
    </row>
    <row r="36" spans="1:246" ht="12.75">
      <c r="A36" s="38">
        <v>2</v>
      </c>
      <c r="B36" s="36" t="s">
        <v>107</v>
      </c>
      <c r="C36" s="36"/>
      <c r="D36" s="37"/>
      <c r="E36" s="37" t="s">
        <v>19</v>
      </c>
      <c r="F36" s="37" t="s">
        <v>93</v>
      </c>
      <c r="G36" s="28">
        <f aca="true" t="shared" si="130" ref="G36:G41">IF(AND(OR($G$2="Y",$H$2="Y"),I36&lt;5,J36&lt;5),IF(AND(I36=I35,J36=J35),G35+1,1),"")</f>
      </c>
      <c r="H36" s="28">
        <f>IF(AND($H$2="Y",J36&gt;0,OR(AND(G36=1,G44=10),AND(G36=2,G48=20),AND(G36=3,G72=30),AND(G36=4,G94=40),AND(G36=5,G103=50),AND(G36=6,G112=60),AND(G36=7,G121=70),AND(G36=8,G130=80),AND(G36=9,G139=90),AND(G36=10,G148=100))),VLOOKUP(J36-1,SortLookup!$A$13:$B$16,2,FALSE),"")</f>
      </c>
      <c r="I36" s="58">
        <f>IF(ISNA(VLOOKUP(E36,SortLookup!$A$1:$B$5,2,FALSE))," ",VLOOKUP(E36,SortLookup!$A$1:$B$5,2,FALSE))</f>
        <v>0</v>
      </c>
      <c r="J36" s="29" t="str">
        <f>IF(ISNA(VLOOKUP(F36,SortLookup!$A$7:$B$11,2,FALSE))," ",VLOOKUP(F36,SortLookup!$A$7:$B$11,2,FALSE))</f>
        <v> </v>
      </c>
      <c r="K36" s="72">
        <f t="shared" si="109"/>
        <v>121.06</v>
      </c>
      <c r="L36" s="59">
        <f t="shared" si="110"/>
        <v>116.56</v>
      </c>
      <c r="M36" s="31">
        <f t="shared" si="111"/>
        <v>0</v>
      </c>
      <c r="N36" s="32">
        <f t="shared" si="112"/>
        <v>4.5</v>
      </c>
      <c r="O36" s="74">
        <f t="shared" si="113"/>
        <v>9</v>
      </c>
      <c r="P36" s="52">
        <v>11.18</v>
      </c>
      <c r="Q36" s="48"/>
      <c r="R36" s="48"/>
      <c r="S36" s="48"/>
      <c r="T36" s="48"/>
      <c r="U36" s="48"/>
      <c r="V36" s="48"/>
      <c r="W36" s="49">
        <v>1</v>
      </c>
      <c r="X36" s="49">
        <v>0</v>
      </c>
      <c r="Y36" s="49">
        <v>0</v>
      </c>
      <c r="Z36" s="49">
        <v>0</v>
      </c>
      <c r="AA36" s="50">
        <v>0</v>
      </c>
      <c r="AB36" s="45">
        <f t="shared" si="114"/>
        <v>11.18</v>
      </c>
      <c r="AC36" s="44">
        <f t="shared" si="115"/>
        <v>0.5</v>
      </c>
      <c r="AD36" s="54">
        <f t="shared" si="116"/>
        <v>0</v>
      </c>
      <c r="AE36" s="34">
        <f t="shared" si="117"/>
        <v>11.68</v>
      </c>
      <c r="AF36" s="52">
        <v>39.38</v>
      </c>
      <c r="AG36" s="48"/>
      <c r="AH36" s="48"/>
      <c r="AI36" s="48"/>
      <c r="AJ36" s="49">
        <v>3</v>
      </c>
      <c r="AK36" s="49">
        <v>0</v>
      </c>
      <c r="AL36" s="49">
        <v>0</v>
      </c>
      <c r="AM36" s="49">
        <v>0</v>
      </c>
      <c r="AN36" s="50">
        <v>0</v>
      </c>
      <c r="AO36" s="45">
        <f t="shared" si="118"/>
        <v>39.38</v>
      </c>
      <c r="AP36" s="44">
        <f t="shared" si="119"/>
        <v>1.5</v>
      </c>
      <c r="AQ36" s="54">
        <f t="shared" si="120"/>
        <v>0</v>
      </c>
      <c r="AR36" s="34">
        <f t="shared" si="121"/>
        <v>40.88</v>
      </c>
      <c r="AS36" s="52">
        <v>24.17</v>
      </c>
      <c r="AT36" s="48"/>
      <c r="AU36" s="48"/>
      <c r="AV36" s="49">
        <v>2</v>
      </c>
      <c r="AW36" s="49">
        <v>0</v>
      </c>
      <c r="AX36" s="49">
        <v>0</v>
      </c>
      <c r="AY36" s="49">
        <v>0</v>
      </c>
      <c r="AZ36" s="50">
        <v>0</v>
      </c>
      <c r="BA36" s="45">
        <f t="shared" si="122"/>
        <v>24.17</v>
      </c>
      <c r="BB36" s="44">
        <f t="shared" si="123"/>
        <v>1</v>
      </c>
      <c r="BC36" s="54">
        <f t="shared" si="124"/>
        <v>0</v>
      </c>
      <c r="BD36" s="34">
        <f t="shared" si="125"/>
        <v>25.17</v>
      </c>
      <c r="BE36" s="52">
        <v>41.83</v>
      </c>
      <c r="BF36" s="48"/>
      <c r="BG36" s="48"/>
      <c r="BH36" s="49">
        <v>3</v>
      </c>
      <c r="BI36" s="49">
        <v>0</v>
      </c>
      <c r="BJ36" s="49">
        <v>0</v>
      </c>
      <c r="BK36" s="49">
        <v>0</v>
      </c>
      <c r="BL36" s="50">
        <v>0</v>
      </c>
      <c r="BM36" s="45">
        <f t="shared" si="126"/>
        <v>41.83</v>
      </c>
      <c r="BN36" s="44">
        <f t="shared" si="127"/>
        <v>1.5</v>
      </c>
      <c r="BO36" s="54">
        <f t="shared" si="128"/>
        <v>0</v>
      </c>
      <c r="BP36" s="76">
        <f t="shared" si="129"/>
        <v>43.33</v>
      </c>
      <c r="BQ36" s="1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4">
        <f>BT36/2</f>
        <v>0</v>
      </c>
      <c r="CA36" s="6">
        <f>(BU36*3)+(BV36*5)+(BW36*5)+(BX36*20)</f>
        <v>0</v>
      </c>
      <c r="CB36" s="15">
        <f>BY36+BZ36+CA36</f>
        <v>0</v>
      </c>
      <c r="CC36" s="16"/>
      <c r="CD36" s="1"/>
      <c r="CE36" s="2"/>
      <c r="CF36" s="2"/>
      <c r="CG36" s="2"/>
      <c r="CH36" s="2"/>
      <c r="CI36" s="2"/>
      <c r="CJ36" s="7">
        <f>CC36+CD36</f>
        <v>0</v>
      </c>
      <c r="CK36" s="14">
        <f>CE36/2</f>
        <v>0</v>
      </c>
      <c r="CL36" s="6">
        <f>(CF36*3)+(CG36*5)+(CH36*5)+(CI36*20)</f>
        <v>0</v>
      </c>
      <c r="CM36" s="15">
        <f>CJ36+CK36+CL36</f>
        <v>0</v>
      </c>
      <c r="CN36" s="16"/>
      <c r="CO36" s="1"/>
      <c r="CP36" s="2"/>
      <c r="CQ36" s="2"/>
      <c r="CR36" s="2"/>
      <c r="CS36" s="2"/>
      <c r="CT36" s="2"/>
      <c r="CU36" s="7">
        <f>CN36+CO36</f>
        <v>0</v>
      </c>
      <c r="CV36" s="14">
        <f>CP36/2</f>
        <v>0</v>
      </c>
      <c r="CW36" s="6">
        <f>(CQ36*3)+(CR36*5)+(CS36*5)+(CT36*20)</f>
        <v>0</v>
      </c>
      <c r="CX36" s="15">
        <f>CU36+CV36+CW36</f>
        <v>0</v>
      </c>
      <c r="CY36" s="16"/>
      <c r="CZ36" s="1"/>
      <c r="DA36" s="2"/>
      <c r="DB36" s="2"/>
      <c r="DC36" s="2"/>
      <c r="DD36" s="2"/>
      <c r="DE36" s="2"/>
      <c r="DF36" s="7">
        <f>CY36+CZ36</f>
        <v>0</v>
      </c>
      <c r="DG36" s="14">
        <f>DA36/2</f>
        <v>0</v>
      </c>
      <c r="DH36" s="6">
        <f>(DB36*3)+(DC36*5)+(DD36*5)+(DE36*20)</f>
        <v>0</v>
      </c>
      <c r="DI36" s="15">
        <f>DF36+DG36+DH36</f>
        <v>0</v>
      </c>
      <c r="DJ36" s="16"/>
      <c r="DK36" s="1"/>
      <c r="DL36" s="2"/>
      <c r="DM36" s="2"/>
      <c r="DN36" s="2"/>
      <c r="DO36" s="2"/>
      <c r="DP36" s="2"/>
      <c r="DQ36" s="7">
        <f>DJ36+DK36</f>
        <v>0</v>
      </c>
      <c r="DR36" s="14">
        <f>DL36/2</f>
        <v>0</v>
      </c>
      <c r="DS36" s="6">
        <f>(DM36*3)+(DN36*5)+(DO36*5)+(DP36*20)</f>
        <v>0</v>
      </c>
      <c r="DT36" s="15">
        <f>DQ36+DR36+DS36</f>
        <v>0</v>
      </c>
      <c r="DU36" s="16"/>
      <c r="DV36" s="1"/>
      <c r="DW36" s="2"/>
      <c r="DX36" s="2"/>
      <c r="DY36" s="2"/>
      <c r="DZ36" s="2"/>
      <c r="EA36" s="2"/>
      <c r="EB36" s="7">
        <f>DU36+DV36</f>
        <v>0</v>
      </c>
      <c r="EC36" s="14">
        <f>DW36/2</f>
        <v>0</v>
      </c>
      <c r="ED36" s="6">
        <f>(DX36*3)+(DY36*5)+(DZ36*5)+(EA36*20)</f>
        <v>0</v>
      </c>
      <c r="EE36" s="15">
        <f>EB36+EC36+ED36</f>
        <v>0</v>
      </c>
      <c r="EF36" s="16"/>
      <c r="EG36" s="1"/>
      <c r="EH36" s="2"/>
      <c r="EI36" s="2"/>
      <c r="EJ36" s="2"/>
      <c r="EK36" s="2"/>
      <c r="EL36" s="2"/>
      <c r="EM36" s="7">
        <f>EF36+EG36</f>
        <v>0</v>
      </c>
      <c r="EN36" s="14">
        <f>EH36/2</f>
        <v>0</v>
      </c>
      <c r="EO36" s="6">
        <f>(EI36*3)+(EJ36*5)+(EK36*5)+(EL36*20)</f>
        <v>0</v>
      </c>
      <c r="EP36" s="15">
        <f>EM36+EN36+EO36</f>
        <v>0</v>
      </c>
      <c r="EQ36" s="16"/>
      <c r="ER36" s="1"/>
      <c r="ES36" s="2"/>
      <c r="ET36" s="2"/>
      <c r="EU36" s="2"/>
      <c r="EV36" s="2"/>
      <c r="EW36" s="2"/>
      <c r="EX36" s="7">
        <f>EQ36+ER36</f>
        <v>0</v>
      </c>
      <c r="EY36" s="14">
        <f>ES36/2</f>
        <v>0</v>
      </c>
      <c r="EZ36" s="6">
        <f>(ET36*3)+(EU36*5)+(EV36*5)+(EW36*20)</f>
        <v>0</v>
      </c>
      <c r="FA36" s="15">
        <f>EX36+EY36+EZ36</f>
        <v>0</v>
      </c>
      <c r="FB36" s="16"/>
      <c r="FC36" s="1"/>
      <c r="FD36" s="2"/>
      <c r="FE36" s="2"/>
      <c r="FF36" s="2"/>
      <c r="FG36" s="2"/>
      <c r="FH36" s="2"/>
      <c r="FI36" s="7">
        <f>FB36+FC36</f>
        <v>0</v>
      </c>
      <c r="FJ36" s="14">
        <f>FD36/2</f>
        <v>0</v>
      </c>
      <c r="FK36" s="6">
        <f>(FE36*3)+(FF36*5)+(FG36*5)+(FH36*20)</f>
        <v>0</v>
      </c>
      <c r="FL36" s="15">
        <f>FI36+FJ36+FK36</f>
        <v>0</v>
      </c>
      <c r="FM36" s="16"/>
      <c r="FN36" s="1"/>
      <c r="FO36" s="2"/>
      <c r="FP36" s="2"/>
      <c r="FQ36" s="2"/>
      <c r="FR36" s="2"/>
      <c r="FS36" s="2"/>
      <c r="FT36" s="7">
        <f>FM36+FN36</f>
        <v>0</v>
      </c>
      <c r="FU36" s="14">
        <f>FO36/2</f>
        <v>0</v>
      </c>
      <c r="FV36" s="6">
        <f>(FP36*3)+(FQ36*5)+(FR36*5)+(FS36*20)</f>
        <v>0</v>
      </c>
      <c r="FW36" s="15">
        <f>FT36+FU36+FV36</f>
        <v>0</v>
      </c>
      <c r="FX36" s="16"/>
      <c r="FY36" s="1"/>
      <c r="FZ36" s="2"/>
      <c r="GA36" s="2"/>
      <c r="GB36" s="2"/>
      <c r="GC36" s="2"/>
      <c r="GD36" s="2"/>
      <c r="GE36" s="7">
        <f>FX36+FY36</f>
        <v>0</v>
      </c>
      <c r="GF36" s="14">
        <f>FZ36/2</f>
        <v>0</v>
      </c>
      <c r="GG36" s="6">
        <f>(GA36*3)+(GB36*5)+(GC36*5)+(GD36*20)</f>
        <v>0</v>
      </c>
      <c r="GH36" s="15">
        <f>GE36+GF36+GG36</f>
        <v>0</v>
      </c>
      <c r="GI36" s="16"/>
      <c r="GJ36" s="1"/>
      <c r="GK36" s="2"/>
      <c r="GL36" s="2"/>
      <c r="GM36" s="2"/>
      <c r="GN36" s="2"/>
      <c r="GO36" s="2"/>
      <c r="GP36" s="7">
        <f>GI36+GJ36</f>
        <v>0</v>
      </c>
      <c r="GQ36" s="14">
        <f>GK36/2</f>
        <v>0</v>
      </c>
      <c r="GR36" s="6">
        <f>(GL36*3)+(GM36*5)+(GN36*5)+(GO36*20)</f>
        <v>0</v>
      </c>
      <c r="GS36" s="15">
        <f>GP36+GQ36+GR36</f>
        <v>0</v>
      </c>
      <c r="GT36" s="16"/>
      <c r="GU36" s="1"/>
      <c r="GV36" s="2"/>
      <c r="GW36" s="2"/>
      <c r="GX36" s="2"/>
      <c r="GY36" s="2"/>
      <c r="GZ36" s="2"/>
      <c r="HA36" s="7">
        <f>GT36+GU36</f>
        <v>0</v>
      </c>
      <c r="HB36" s="14">
        <f>GV36/2</f>
        <v>0</v>
      </c>
      <c r="HC36" s="6">
        <f>(GW36*3)+(GX36*5)+(GY36*5)+(GZ36*20)</f>
        <v>0</v>
      </c>
      <c r="HD36" s="15">
        <f>HA36+HB36+HC36</f>
        <v>0</v>
      </c>
      <c r="HE36" s="16"/>
      <c r="HF36" s="1"/>
      <c r="HG36" s="2"/>
      <c r="HH36" s="2"/>
      <c r="HI36" s="2"/>
      <c r="HJ36" s="2"/>
      <c r="HK36" s="2"/>
      <c r="HL36" s="7">
        <f>HE36+HF36</f>
        <v>0</v>
      </c>
      <c r="HM36" s="14">
        <f>HG36/2</f>
        <v>0</v>
      </c>
      <c r="HN36" s="6">
        <f>(HH36*3)+(HI36*5)+(HJ36*5)+(HK36*20)</f>
        <v>0</v>
      </c>
      <c r="HO36" s="15">
        <f>HL36+HM36+HN36</f>
        <v>0</v>
      </c>
      <c r="HP36" s="16"/>
      <c r="HQ36" s="1"/>
      <c r="HR36" s="2"/>
      <c r="HS36" s="2"/>
      <c r="HT36" s="2"/>
      <c r="HU36" s="2"/>
      <c r="HV36" s="2"/>
      <c r="HW36" s="7">
        <f>HP36+HQ36</f>
        <v>0</v>
      </c>
      <c r="HX36" s="14">
        <f>HR36/2</f>
        <v>0</v>
      </c>
      <c r="HY36" s="6">
        <f>(HS36*3)+(HT36*5)+(HU36*5)+(HV36*20)</f>
        <v>0</v>
      </c>
      <c r="HZ36" s="15">
        <f>HW36+HX36+HY36</f>
        <v>0</v>
      </c>
      <c r="IA36" s="16"/>
      <c r="IB36" s="1"/>
      <c r="IC36" s="2"/>
      <c r="ID36" s="2"/>
      <c r="IE36" s="2"/>
      <c r="IF36" s="2"/>
      <c r="IG36" s="2"/>
      <c r="IH36" s="7">
        <f>IA36+IB36</f>
        <v>0</v>
      </c>
      <c r="II36" s="14">
        <f>IC36/2</f>
        <v>0</v>
      </c>
      <c r="IJ36" s="6">
        <f>(ID36*3)+(IE36*5)+(IF36*5)+(IG36*20)</f>
        <v>0</v>
      </c>
      <c r="IK36" s="79">
        <f>IH36+II36+IJ36</f>
        <v>0</v>
      </c>
      <c r="IL36" s="80"/>
    </row>
    <row r="37" spans="1:246" ht="12.75">
      <c r="A37" s="38">
        <v>3</v>
      </c>
      <c r="B37" s="36" t="s">
        <v>120</v>
      </c>
      <c r="C37" s="36"/>
      <c r="D37" s="37"/>
      <c r="E37" s="37" t="s">
        <v>19</v>
      </c>
      <c r="F37" s="37" t="s">
        <v>26</v>
      </c>
      <c r="G37" s="28">
        <f t="shared" si="130"/>
      </c>
      <c r="H37" s="28" t="e">
        <f>IF(AND($H$2="Y",J37&gt;0,OR(AND(G37=1,#REF!=10),AND(G37=2,G68=20),AND(G37=3,G77=30),AND(G37=4,G86=40),AND(G37=5,G95=50),AND(G37=6,G104=60),AND(G37=7,G113=70),AND(G37=8,G122=80),AND(G37=9,G131=90),AND(G37=10,G140=100))),VLOOKUP(J37-1,SortLookup!$A$13:$B$16,2,FALSE),"")</f>
        <v>#REF!</v>
      </c>
      <c r="I37" s="58">
        <f>IF(ISNA(VLOOKUP(E37,SortLookup!$A$1:$B$5,2,FALSE))," ",VLOOKUP(E37,SortLookup!$A$1:$B$5,2,FALSE))</f>
        <v>0</v>
      </c>
      <c r="J37" s="29">
        <f>IF(ISNA(VLOOKUP(F37,SortLookup!$A$7:$B$11,2,FALSE))," ",VLOOKUP(F37,SortLookup!$A$7:$B$11,2,FALSE))</f>
        <v>3</v>
      </c>
      <c r="K37" s="72">
        <f t="shared" si="109"/>
        <v>126.21</v>
      </c>
      <c r="L37" s="59">
        <f t="shared" si="110"/>
        <v>96.71</v>
      </c>
      <c r="M37" s="31">
        <f t="shared" si="111"/>
        <v>10</v>
      </c>
      <c r="N37" s="32">
        <f t="shared" si="112"/>
        <v>19.5</v>
      </c>
      <c r="O37" s="74">
        <f t="shared" si="113"/>
        <v>39</v>
      </c>
      <c r="P37" s="52">
        <v>11.47</v>
      </c>
      <c r="Q37" s="48"/>
      <c r="R37" s="48"/>
      <c r="S37" s="48"/>
      <c r="T37" s="48"/>
      <c r="U37" s="48"/>
      <c r="V37" s="48"/>
      <c r="W37" s="49">
        <v>1</v>
      </c>
      <c r="X37" s="49">
        <v>0</v>
      </c>
      <c r="Y37" s="49">
        <v>0</v>
      </c>
      <c r="Z37" s="49">
        <v>0</v>
      </c>
      <c r="AA37" s="50">
        <v>0</v>
      </c>
      <c r="AB37" s="45">
        <f t="shared" si="114"/>
        <v>11.47</v>
      </c>
      <c r="AC37" s="44">
        <f t="shared" si="115"/>
        <v>0.5</v>
      </c>
      <c r="AD37" s="54">
        <f t="shared" si="116"/>
        <v>0</v>
      </c>
      <c r="AE37" s="34">
        <f t="shared" si="117"/>
        <v>11.97</v>
      </c>
      <c r="AF37" s="52">
        <v>32.75</v>
      </c>
      <c r="AG37" s="48"/>
      <c r="AH37" s="48"/>
      <c r="AI37" s="48"/>
      <c r="AJ37" s="49">
        <v>22</v>
      </c>
      <c r="AK37" s="49">
        <v>0</v>
      </c>
      <c r="AL37" s="49">
        <v>0</v>
      </c>
      <c r="AM37" s="49">
        <v>1</v>
      </c>
      <c r="AN37" s="50">
        <v>0</v>
      </c>
      <c r="AO37" s="45">
        <f t="shared" si="118"/>
        <v>32.75</v>
      </c>
      <c r="AP37" s="44">
        <f t="shared" si="119"/>
        <v>11</v>
      </c>
      <c r="AQ37" s="54">
        <f t="shared" si="120"/>
        <v>5</v>
      </c>
      <c r="AR37" s="34">
        <f t="shared" si="121"/>
        <v>48.75</v>
      </c>
      <c r="AS37" s="52">
        <v>17.37</v>
      </c>
      <c r="AT37" s="48"/>
      <c r="AU37" s="48"/>
      <c r="AV37" s="49">
        <v>3</v>
      </c>
      <c r="AW37" s="49">
        <v>0</v>
      </c>
      <c r="AX37" s="49">
        <v>0</v>
      </c>
      <c r="AY37" s="49">
        <v>0</v>
      </c>
      <c r="AZ37" s="50">
        <v>0</v>
      </c>
      <c r="BA37" s="45">
        <f t="shared" si="122"/>
        <v>17.37</v>
      </c>
      <c r="BB37" s="44">
        <f t="shared" si="123"/>
        <v>1.5</v>
      </c>
      <c r="BC37" s="54">
        <f t="shared" si="124"/>
        <v>0</v>
      </c>
      <c r="BD37" s="34">
        <f t="shared" si="125"/>
        <v>18.87</v>
      </c>
      <c r="BE37" s="52">
        <v>35.12</v>
      </c>
      <c r="BF37" s="48"/>
      <c r="BG37" s="48"/>
      <c r="BH37" s="49">
        <v>13</v>
      </c>
      <c r="BI37" s="49">
        <v>0</v>
      </c>
      <c r="BJ37" s="49">
        <v>0</v>
      </c>
      <c r="BK37" s="49">
        <v>1</v>
      </c>
      <c r="BL37" s="50">
        <v>0</v>
      </c>
      <c r="BM37" s="45">
        <f t="shared" si="126"/>
        <v>35.12</v>
      </c>
      <c r="BN37" s="44">
        <f t="shared" si="127"/>
        <v>6.5</v>
      </c>
      <c r="BO37" s="54">
        <f t="shared" si="128"/>
        <v>5</v>
      </c>
      <c r="BP37" s="76">
        <f t="shared" si="129"/>
        <v>46.62</v>
      </c>
      <c r="BQ37" s="1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4">
        <f>BT37/2</f>
        <v>0</v>
      </c>
      <c r="CA37" s="6">
        <f>(BU37*3)+(BV37*5)+(BW37*5)+(BX37*20)</f>
        <v>0</v>
      </c>
      <c r="CB37" s="15">
        <f>BY37+BZ37+CA37</f>
        <v>0</v>
      </c>
      <c r="CC37" s="16"/>
      <c r="CD37" s="1"/>
      <c r="CE37" s="2"/>
      <c r="CF37" s="2"/>
      <c r="CG37" s="2"/>
      <c r="CH37" s="2"/>
      <c r="CI37" s="2"/>
      <c r="CJ37" s="7">
        <f>CC37+CD37</f>
        <v>0</v>
      </c>
      <c r="CK37" s="14">
        <f>CE37/2</f>
        <v>0</v>
      </c>
      <c r="CL37" s="6">
        <f>(CF37*3)+(CG37*5)+(CH37*5)+(CI37*20)</f>
        <v>0</v>
      </c>
      <c r="CM37" s="15">
        <f>CJ37+CK37+CL37</f>
        <v>0</v>
      </c>
      <c r="CN37" s="16"/>
      <c r="CO37" s="1"/>
      <c r="CP37" s="2"/>
      <c r="CQ37" s="2"/>
      <c r="CR37" s="2"/>
      <c r="CS37" s="2"/>
      <c r="CT37" s="2"/>
      <c r="CU37" s="7">
        <f>CN37+CO37</f>
        <v>0</v>
      </c>
      <c r="CV37" s="14">
        <f>CP37/2</f>
        <v>0</v>
      </c>
      <c r="CW37" s="6">
        <f>(CQ37*3)+(CR37*5)+(CS37*5)+(CT37*20)</f>
        <v>0</v>
      </c>
      <c r="CX37" s="15">
        <f>CU37+CV37+CW37</f>
        <v>0</v>
      </c>
      <c r="CY37" s="16"/>
      <c r="CZ37" s="1"/>
      <c r="DA37" s="2"/>
      <c r="DB37" s="2"/>
      <c r="DC37" s="2"/>
      <c r="DD37" s="2"/>
      <c r="DE37" s="2"/>
      <c r="DF37" s="7">
        <f>CY37+CZ37</f>
        <v>0</v>
      </c>
      <c r="DG37" s="14">
        <f>DA37/2</f>
        <v>0</v>
      </c>
      <c r="DH37" s="6">
        <f>(DB37*3)+(DC37*5)+(DD37*5)+(DE37*20)</f>
        <v>0</v>
      </c>
      <c r="DI37" s="15">
        <f>DF37+DG37+DH37</f>
        <v>0</v>
      </c>
      <c r="DJ37" s="16"/>
      <c r="DK37" s="1"/>
      <c r="DL37" s="2"/>
      <c r="DM37" s="2"/>
      <c r="DN37" s="2"/>
      <c r="DO37" s="2"/>
      <c r="DP37" s="2"/>
      <c r="DQ37" s="7">
        <f>DJ37+DK37</f>
        <v>0</v>
      </c>
      <c r="DR37" s="14">
        <f>DL37/2</f>
        <v>0</v>
      </c>
      <c r="DS37" s="6">
        <f>(DM37*3)+(DN37*5)+(DO37*5)+(DP37*20)</f>
        <v>0</v>
      </c>
      <c r="DT37" s="15">
        <f>DQ37+DR37+DS37</f>
        <v>0</v>
      </c>
      <c r="DU37" s="16"/>
      <c r="DV37" s="1"/>
      <c r="DW37" s="2"/>
      <c r="DX37" s="2"/>
      <c r="DY37" s="2"/>
      <c r="DZ37" s="2"/>
      <c r="EA37" s="2"/>
      <c r="EB37" s="7">
        <f>DU37+DV37</f>
        <v>0</v>
      </c>
      <c r="EC37" s="14">
        <f>DW37/2</f>
        <v>0</v>
      </c>
      <c r="ED37" s="6">
        <f>(DX37*3)+(DY37*5)+(DZ37*5)+(EA37*20)</f>
        <v>0</v>
      </c>
      <c r="EE37" s="15">
        <f>EB37+EC37+ED37</f>
        <v>0</v>
      </c>
      <c r="EF37" s="16"/>
      <c r="EG37" s="1"/>
      <c r="EH37" s="2"/>
      <c r="EI37" s="2"/>
      <c r="EJ37" s="2"/>
      <c r="EK37" s="2"/>
      <c r="EL37" s="2"/>
      <c r="EM37" s="7">
        <f>EF37+EG37</f>
        <v>0</v>
      </c>
      <c r="EN37" s="14">
        <f>EH37/2</f>
        <v>0</v>
      </c>
      <c r="EO37" s="6">
        <f>(EI37*3)+(EJ37*5)+(EK37*5)+(EL37*20)</f>
        <v>0</v>
      </c>
      <c r="EP37" s="15">
        <f>EM37+EN37+EO37</f>
        <v>0</v>
      </c>
      <c r="EQ37" s="16"/>
      <c r="ER37" s="1"/>
      <c r="ES37" s="2"/>
      <c r="ET37" s="2"/>
      <c r="EU37" s="2"/>
      <c r="EV37" s="2"/>
      <c r="EW37" s="2"/>
      <c r="EX37" s="7">
        <f>EQ37+ER37</f>
        <v>0</v>
      </c>
      <c r="EY37" s="14">
        <f>ES37/2</f>
        <v>0</v>
      </c>
      <c r="EZ37" s="6">
        <f>(ET37*3)+(EU37*5)+(EV37*5)+(EW37*20)</f>
        <v>0</v>
      </c>
      <c r="FA37" s="15">
        <f>EX37+EY37+EZ37</f>
        <v>0</v>
      </c>
      <c r="FB37" s="16"/>
      <c r="FC37" s="1"/>
      <c r="FD37" s="2"/>
      <c r="FE37" s="2"/>
      <c r="FF37" s="2"/>
      <c r="FG37" s="2"/>
      <c r="FH37" s="2"/>
      <c r="FI37" s="7">
        <f>FB37+FC37</f>
        <v>0</v>
      </c>
      <c r="FJ37" s="14">
        <f>FD37/2</f>
        <v>0</v>
      </c>
      <c r="FK37" s="6">
        <f>(FE37*3)+(FF37*5)+(FG37*5)+(FH37*20)</f>
        <v>0</v>
      </c>
      <c r="FL37" s="15">
        <f>FI37+FJ37+FK37</f>
        <v>0</v>
      </c>
      <c r="FM37" s="16"/>
      <c r="FN37" s="1"/>
      <c r="FO37" s="2"/>
      <c r="FP37" s="2"/>
      <c r="FQ37" s="2"/>
      <c r="FR37" s="2"/>
      <c r="FS37" s="2"/>
      <c r="FT37" s="7">
        <f>FM37+FN37</f>
        <v>0</v>
      </c>
      <c r="FU37" s="14">
        <f>FO37/2</f>
        <v>0</v>
      </c>
      <c r="FV37" s="6">
        <f>(FP37*3)+(FQ37*5)+(FR37*5)+(FS37*20)</f>
        <v>0</v>
      </c>
      <c r="FW37" s="15">
        <f>FT37+FU37+FV37</f>
        <v>0</v>
      </c>
      <c r="FX37" s="16"/>
      <c r="FY37" s="1"/>
      <c r="FZ37" s="2"/>
      <c r="GA37" s="2"/>
      <c r="GB37" s="2"/>
      <c r="GC37" s="2"/>
      <c r="GD37" s="2"/>
      <c r="GE37" s="7">
        <f>FX37+FY37</f>
        <v>0</v>
      </c>
      <c r="GF37" s="14">
        <f>FZ37/2</f>
        <v>0</v>
      </c>
      <c r="GG37" s="6">
        <f>(GA37*3)+(GB37*5)+(GC37*5)+(GD37*20)</f>
        <v>0</v>
      </c>
      <c r="GH37" s="15">
        <f>GE37+GF37+GG37</f>
        <v>0</v>
      </c>
      <c r="GI37" s="16"/>
      <c r="GJ37" s="1"/>
      <c r="GK37" s="2"/>
      <c r="GL37" s="2"/>
      <c r="GM37" s="2"/>
      <c r="GN37" s="2"/>
      <c r="GO37" s="2"/>
      <c r="GP37" s="7">
        <f>GI37+GJ37</f>
        <v>0</v>
      </c>
      <c r="GQ37" s="14">
        <f>GK37/2</f>
        <v>0</v>
      </c>
      <c r="GR37" s="6">
        <f>(GL37*3)+(GM37*5)+(GN37*5)+(GO37*20)</f>
        <v>0</v>
      </c>
      <c r="GS37" s="15">
        <f>GP37+GQ37+GR37</f>
        <v>0</v>
      </c>
      <c r="GT37" s="16"/>
      <c r="GU37" s="1"/>
      <c r="GV37" s="2"/>
      <c r="GW37" s="2"/>
      <c r="GX37" s="2"/>
      <c r="GY37" s="2"/>
      <c r="GZ37" s="2"/>
      <c r="HA37" s="7">
        <f>GT37+GU37</f>
        <v>0</v>
      </c>
      <c r="HB37" s="14">
        <f>GV37/2</f>
        <v>0</v>
      </c>
      <c r="HC37" s="6">
        <f>(GW37*3)+(GX37*5)+(GY37*5)+(GZ37*20)</f>
        <v>0</v>
      </c>
      <c r="HD37" s="15">
        <f>HA37+HB37+HC37</f>
        <v>0</v>
      </c>
      <c r="HE37" s="16"/>
      <c r="HF37" s="1"/>
      <c r="HG37" s="2"/>
      <c r="HH37" s="2"/>
      <c r="HI37" s="2"/>
      <c r="HJ37" s="2"/>
      <c r="HK37" s="2"/>
      <c r="HL37" s="7">
        <f>HE37+HF37</f>
        <v>0</v>
      </c>
      <c r="HM37" s="14">
        <f>HG37/2</f>
        <v>0</v>
      </c>
      <c r="HN37" s="6">
        <f>(HH37*3)+(HI37*5)+(HJ37*5)+(HK37*20)</f>
        <v>0</v>
      </c>
      <c r="HO37" s="15">
        <f>HL37+HM37+HN37</f>
        <v>0</v>
      </c>
      <c r="HP37" s="16"/>
      <c r="HQ37" s="1"/>
      <c r="HR37" s="2"/>
      <c r="HS37" s="2"/>
      <c r="HT37" s="2"/>
      <c r="HU37" s="2"/>
      <c r="HV37" s="2"/>
      <c r="HW37" s="7">
        <f>HP37+HQ37</f>
        <v>0</v>
      </c>
      <c r="HX37" s="14">
        <f>HR37/2</f>
        <v>0</v>
      </c>
      <c r="HY37" s="6">
        <f>(HS37*3)+(HT37*5)+(HU37*5)+(HV37*20)</f>
        <v>0</v>
      </c>
      <c r="HZ37" s="15">
        <f>HW37+HX37+HY37</f>
        <v>0</v>
      </c>
      <c r="IA37" s="16"/>
      <c r="IB37" s="1"/>
      <c r="IC37" s="2"/>
      <c r="ID37" s="2"/>
      <c r="IE37" s="2"/>
      <c r="IF37" s="2"/>
      <c r="IG37" s="2"/>
      <c r="IH37" s="7">
        <f>IA37+IB37</f>
        <v>0</v>
      </c>
      <c r="II37" s="14">
        <f>IC37/2</f>
        <v>0</v>
      </c>
      <c r="IJ37" s="6">
        <f>(ID37*3)+(IE37*5)+(IF37*5)+(IG37*20)</f>
        <v>0</v>
      </c>
      <c r="IK37" s="79">
        <f>IH37+II37+IJ37</f>
        <v>0</v>
      </c>
      <c r="IL37" s="80"/>
    </row>
    <row r="38" spans="1:246" ht="12.75">
      <c r="A38" s="38">
        <v>4</v>
      </c>
      <c r="B38" s="36" t="s">
        <v>127</v>
      </c>
      <c r="C38" s="36"/>
      <c r="D38" s="37"/>
      <c r="E38" s="37" t="s">
        <v>19</v>
      </c>
      <c r="F38" s="37" t="s">
        <v>93</v>
      </c>
      <c r="G38" s="28">
        <f t="shared" si="130"/>
      </c>
      <c r="H38" s="28">
        <f>IF(AND($H$2="Y",J38&gt;0,OR(AND(G38=1,G75=10),AND(G38=2,G84=20),AND(G38=3,G93=30),AND(G38=4,G102=40),AND(G38=5,G111=50),AND(G38=6,G120=60),AND(G38=7,G129=70),AND(G38=8,G138=80),AND(G38=9,G147=90),AND(G38=10,G156=100))),VLOOKUP(J38-1,SortLookup!$A$13:$B$16,2,FALSE),"")</f>
      </c>
      <c r="I38" s="58">
        <f>IF(ISNA(VLOOKUP(E38,SortLookup!$A$1:$B$5,2,FALSE))," ",VLOOKUP(E38,SortLookup!$A$1:$B$5,2,FALSE))</f>
        <v>0</v>
      </c>
      <c r="J38" s="29" t="str">
        <f>IF(ISNA(VLOOKUP(F38,SortLookup!$A$7:$B$11,2,FALSE))," ",VLOOKUP(F38,SortLookup!$A$7:$B$11,2,FALSE))</f>
        <v> </v>
      </c>
      <c r="K38" s="72">
        <f t="shared" si="109"/>
        <v>151.2</v>
      </c>
      <c r="L38" s="59">
        <f t="shared" si="110"/>
        <v>108.7</v>
      </c>
      <c r="M38" s="31">
        <f t="shared" si="111"/>
        <v>18</v>
      </c>
      <c r="N38" s="32">
        <f t="shared" si="112"/>
        <v>24.5</v>
      </c>
      <c r="O38" s="74">
        <f t="shared" si="113"/>
        <v>49</v>
      </c>
      <c r="P38" s="52">
        <v>15.69</v>
      </c>
      <c r="Q38" s="48"/>
      <c r="R38" s="48"/>
      <c r="S38" s="48"/>
      <c r="T38" s="48"/>
      <c r="U38" s="48"/>
      <c r="V38" s="48"/>
      <c r="W38" s="49">
        <v>4</v>
      </c>
      <c r="X38" s="49">
        <v>1</v>
      </c>
      <c r="Y38" s="49">
        <v>0</v>
      </c>
      <c r="Z38" s="49">
        <v>0</v>
      </c>
      <c r="AA38" s="50">
        <v>0</v>
      </c>
      <c r="AB38" s="45">
        <f t="shared" si="114"/>
        <v>15.69</v>
      </c>
      <c r="AC38" s="44">
        <f t="shared" si="115"/>
        <v>2</v>
      </c>
      <c r="AD38" s="54">
        <f t="shared" si="116"/>
        <v>3</v>
      </c>
      <c r="AE38" s="34">
        <f t="shared" si="117"/>
        <v>20.69</v>
      </c>
      <c r="AF38" s="52">
        <v>30.4</v>
      </c>
      <c r="AG38" s="48"/>
      <c r="AH38" s="48"/>
      <c r="AI38" s="48"/>
      <c r="AJ38" s="49">
        <v>5</v>
      </c>
      <c r="AK38" s="49">
        <v>0</v>
      </c>
      <c r="AL38" s="49">
        <v>0</v>
      </c>
      <c r="AM38" s="49">
        <v>0</v>
      </c>
      <c r="AN38" s="50">
        <v>0</v>
      </c>
      <c r="AO38" s="45">
        <f t="shared" si="118"/>
        <v>30.4</v>
      </c>
      <c r="AP38" s="44">
        <f t="shared" si="119"/>
        <v>2.5</v>
      </c>
      <c r="AQ38" s="54">
        <f t="shared" si="120"/>
        <v>0</v>
      </c>
      <c r="AR38" s="34">
        <f t="shared" si="121"/>
        <v>32.9</v>
      </c>
      <c r="AS38" s="52">
        <v>24.96</v>
      </c>
      <c r="AT38" s="48"/>
      <c r="AU38" s="48"/>
      <c r="AV38" s="49">
        <v>3</v>
      </c>
      <c r="AW38" s="49">
        <v>0</v>
      </c>
      <c r="AX38" s="49">
        <v>0</v>
      </c>
      <c r="AY38" s="49">
        <v>0</v>
      </c>
      <c r="AZ38" s="50">
        <v>0</v>
      </c>
      <c r="BA38" s="45">
        <f t="shared" si="122"/>
        <v>24.96</v>
      </c>
      <c r="BB38" s="44">
        <f t="shared" si="123"/>
        <v>1.5</v>
      </c>
      <c r="BC38" s="54">
        <f t="shared" si="124"/>
        <v>0</v>
      </c>
      <c r="BD38" s="34">
        <f t="shared" si="125"/>
        <v>26.46</v>
      </c>
      <c r="BE38" s="52">
        <v>37.65</v>
      </c>
      <c r="BF38" s="48"/>
      <c r="BG38" s="48"/>
      <c r="BH38" s="49">
        <v>37</v>
      </c>
      <c r="BI38" s="49">
        <v>0</v>
      </c>
      <c r="BJ38" s="49">
        <v>3</v>
      </c>
      <c r="BK38" s="49">
        <v>0</v>
      </c>
      <c r="BL38" s="50">
        <v>0</v>
      </c>
      <c r="BM38" s="45">
        <f t="shared" si="126"/>
        <v>37.65</v>
      </c>
      <c r="BN38" s="44">
        <f t="shared" si="127"/>
        <v>18.5</v>
      </c>
      <c r="BO38" s="54">
        <f t="shared" si="128"/>
        <v>15</v>
      </c>
      <c r="BP38" s="76">
        <f t="shared" si="129"/>
        <v>71.15</v>
      </c>
      <c r="BQ38" s="1"/>
      <c r="BR38" s="1"/>
      <c r="BS38" s="1"/>
      <c r="BT38" s="2"/>
      <c r="BU38" s="2"/>
      <c r="BV38" s="2"/>
      <c r="BW38" s="2"/>
      <c r="BX38" s="2"/>
      <c r="BY38" s="7"/>
      <c r="BZ38" s="14"/>
      <c r="CA38" s="6"/>
      <c r="CB38" s="15"/>
      <c r="CC38" s="16"/>
      <c r="CD38" s="1"/>
      <c r="CE38" s="2"/>
      <c r="CF38" s="2"/>
      <c r="CG38" s="2"/>
      <c r="CH38" s="2"/>
      <c r="CI38" s="2"/>
      <c r="CJ38" s="7"/>
      <c r="CK38" s="14"/>
      <c r="CL38" s="6"/>
      <c r="CM38" s="15"/>
      <c r="CN38" s="16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79"/>
      <c r="IL38" s="80"/>
    </row>
    <row r="39" spans="1:246" ht="12.75">
      <c r="A39" s="38">
        <v>5</v>
      </c>
      <c r="B39" s="36" t="s">
        <v>96</v>
      </c>
      <c r="C39" s="36"/>
      <c r="D39" s="37"/>
      <c r="E39" s="37" t="s">
        <v>19</v>
      </c>
      <c r="F39" s="37" t="s">
        <v>93</v>
      </c>
      <c r="G39" s="28">
        <f t="shared" si="130"/>
      </c>
      <c r="H39" s="28">
        <f>IF(AND($H$2="Y",J39&gt;0,OR(AND(G39=1,G47=10),AND(G39=2,G66=20),AND(G39=3,G75=30),AND(G39=4,G97=40),AND(G39=5,G106=50),AND(G39=6,G115=60),AND(G39=7,G124=70),AND(G39=8,G133=80),AND(G39=9,G142=90),AND(G39=10,G151=100))),VLOOKUP(J39-1,SortLookup!$A$13:$B$16,2,FALSE),"")</f>
      </c>
      <c r="I39" s="58">
        <f>IF(ISNA(VLOOKUP(E39,SortLookup!$A$1:$B$5,2,FALSE))," ",VLOOKUP(E39,SortLookup!$A$1:$B$5,2,FALSE))</f>
        <v>0</v>
      </c>
      <c r="J39" s="29" t="str">
        <f>IF(ISNA(VLOOKUP(F39,SortLookup!$A$7:$B$11,2,FALSE))," ",VLOOKUP(F39,SortLookup!$A$7:$B$11,2,FALSE))</f>
        <v> </v>
      </c>
      <c r="K39" s="72">
        <f t="shared" si="109"/>
        <v>155.56</v>
      </c>
      <c r="L39" s="59">
        <f t="shared" si="110"/>
        <v>134.56</v>
      </c>
      <c r="M39" s="31">
        <f t="shared" si="111"/>
        <v>5</v>
      </c>
      <c r="N39" s="32">
        <f t="shared" si="112"/>
        <v>16</v>
      </c>
      <c r="O39" s="74">
        <f t="shared" si="113"/>
        <v>32</v>
      </c>
      <c r="P39" s="52">
        <v>16.46</v>
      </c>
      <c r="Q39" s="48"/>
      <c r="R39" s="48"/>
      <c r="S39" s="48"/>
      <c r="T39" s="48"/>
      <c r="U39" s="48"/>
      <c r="V39" s="48"/>
      <c r="W39" s="49">
        <v>2</v>
      </c>
      <c r="X39" s="49">
        <v>0</v>
      </c>
      <c r="Y39" s="49">
        <v>0</v>
      </c>
      <c r="Z39" s="49">
        <v>0</v>
      </c>
      <c r="AA39" s="50">
        <v>0</v>
      </c>
      <c r="AB39" s="45">
        <f t="shared" si="114"/>
        <v>16.46</v>
      </c>
      <c r="AC39" s="44">
        <f t="shared" si="115"/>
        <v>1</v>
      </c>
      <c r="AD39" s="54">
        <f t="shared" si="116"/>
        <v>0</v>
      </c>
      <c r="AE39" s="34">
        <f t="shared" si="117"/>
        <v>17.46</v>
      </c>
      <c r="AF39" s="52">
        <v>43.7</v>
      </c>
      <c r="AG39" s="48"/>
      <c r="AH39" s="48"/>
      <c r="AI39" s="48"/>
      <c r="AJ39" s="49">
        <v>11</v>
      </c>
      <c r="AK39" s="49">
        <v>0</v>
      </c>
      <c r="AL39" s="49">
        <v>0</v>
      </c>
      <c r="AM39" s="49">
        <v>0</v>
      </c>
      <c r="AN39" s="50">
        <v>0</v>
      </c>
      <c r="AO39" s="45">
        <f t="shared" si="118"/>
        <v>43.7</v>
      </c>
      <c r="AP39" s="44">
        <f t="shared" si="119"/>
        <v>5.5</v>
      </c>
      <c r="AQ39" s="54">
        <f t="shared" si="120"/>
        <v>0</v>
      </c>
      <c r="AR39" s="34">
        <f t="shared" si="121"/>
        <v>49.2</v>
      </c>
      <c r="AS39" s="52">
        <v>30.67</v>
      </c>
      <c r="AT39" s="48"/>
      <c r="AU39" s="48"/>
      <c r="AV39" s="49">
        <v>12</v>
      </c>
      <c r="AW39" s="49">
        <v>0</v>
      </c>
      <c r="AX39" s="49">
        <v>0</v>
      </c>
      <c r="AY39" s="49">
        <v>1</v>
      </c>
      <c r="AZ39" s="50">
        <v>0</v>
      </c>
      <c r="BA39" s="45">
        <f t="shared" si="122"/>
        <v>30.67</v>
      </c>
      <c r="BB39" s="44">
        <f t="shared" si="123"/>
        <v>6</v>
      </c>
      <c r="BC39" s="54">
        <f t="shared" si="124"/>
        <v>5</v>
      </c>
      <c r="BD39" s="34">
        <f t="shared" si="125"/>
        <v>41.67</v>
      </c>
      <c r="BE39" s="52">
        <v>43.73</v>
      </c>
      <c r="BF39" s="48"/>
      <c r="BG39" s="48"/>
      <c r="BH39" s="49">
        <v>7</v>
      </c>
      <c r="BI39" s="49">
        <v>0</v>
      </c>
      <c r="BJ39" s="49">
        <v>0</v>
      </c>
      <c r="BK39" s="49">
        <v>0</v>
      </c>
      <c r="BL39" s="50">
        <v>0</v>
      </c>
      <c r="BM39" s="45">
        <f t="shared" si="126"/>
        <v>43.73</v>
      </c>
      <c r="BN39" s="44">
        <f t="shared" si="127"/>
        <v>3.5</v>
      </c>
      <c r="BO39" s="54">
        <f t="shared" si="128"/>
        <v>0</v>
      </c>
      <c r="BP39" s="76">
        <f t="shared" si="129"/>
        <v>47.23</v>
      </c>
      <c r="BQ39" s="1"/>
      <c r="BR39" s="1"/>
      <c r="BS39" s="1"/>
      <c r="BT39" s="2"/>
      <c r="BU39" s="2"/>
      <c r="BV39" s="2"/>
      <c r="BW39" s="2"/>
      <c r="BX39" s="2"/>
      <c r="BY39" s="7">
        <f>BQ39+BR39+BS39</f>
        <v>0</v>
      </c>
      <c r="BZ39" s="14">
        <f>BT39/2</f>
        <v>0</v>
      </c>
      <c r="CA39" s="6">
        <f>(BU39*3)+(BV39*5)+(BW39*5)+(BX39*20)</f>
        <v>0</v>
      </c>
      <c r="CB39" s="15">
        <f>BY39+BZ39+CA39</f>
        <v>0</v>
      </c>
      <c r="CC39" s="16"/>
      <c r="CD39" s="1"/>
      <c r="CE39" s="2"/>
      <c r="CF39" s="2"/>
      <c r="CG39" s="2"/>
      <c r="CH39" s="2"/>
      <c r="CI39" s="2"/>
      <c r="CJ39" s="7">
        <f>CC39+CD39</f>
        <v>0</v>
      </c>
      <c r="CK39" s="14">
        <f>CE39/2</f>
        <v>0</v>
      </c>
      <c r="CL39" s="6">
        <f>(CF39*3)+(CG39*5)+(CH39*5)+(CI39*20)</f>
        <v>0</v>
      </c>
      <c r="CM39" s="15">
        <f>CJ39+CK39+CL39</f>
        <v>0</v>
      </c>
      <c r="CN39" s="16"/>
      <c r="CO39" s="1"/>
      <c r="CP39" s="2"/>
      <c r="CQ39" s="2"/>
      <c r="CR39" s="2"/>
      <c r="CS39" s="2"/>
      <c r="CT39" s="2"/>
      <c r="CU39" s="7">
        <f>CN39+CO39</f>
        <v>0</v>
      </c>
      <c r="CV39" s="14">
        <f>CP39/2</f>
        <v>0</v>
      </c>
      <c r="CW39" s="6">
        <f>(CQ39*3)+(CR39*5)+(CS39*5)+(CT39*20)</f>
        <v>0</v>
      </c>
      <c r="CX39" s="15">
        <f>CU39+CV39+CW39</f>
        <v>0</v>
      </c>
      <c r="CY39" s="16"/>
      <c r="CZ39" s="1"/>
      <c r="DA39" s="2"/>
      <c r="DB39" s="2"/>
      <c r="DC39" s="2"/>
      <c r="DD39" s="2"/>
      <c r="DE39" s="2"/>
      <c r="DF39" s="7">
        <f>CY39+CZ39</f>
        <v>0</v>
      </c>
      <c r="DG39" s="14">
        <f>DA39/2</f>
        <v>0</v>
      </c>
      <c r="DH39" s="6">
        <f>(DB39*3)+(DC39*5)+(DD39*5)+(DE39*20)</f>
        <v>0</v>
      </c>
      <c r="DI39" s="15">
        <f>DF39+DG39+DH39</f>
        <v>0</v>
      </c>
      <c r="DJ39" s="16"/>
      <c r="DK39" s="1"/>
      <c r="DL39" s="2"/>
      <c r="DM39" s="2"/>
      <c r="DN39" s="2"/>
      <c r="DO39" s="2"/>
      <c r="DP39" s="2"/>
      <c r="DQ39" s="7">
        <f>DJ39+DK39</f>
        <v>0</v>
      </c>
      <c r="DR39" s="14">
        <f>DL39/2</f>
        <v>0</v>
      </c>
      <c r="DS39" s="6">
        <f>(DM39*3)+(DN39*5)+(DO39*5)+(DP39*20)</f>
        <v>0</v>
      </c>
      <c r="DT39" s="15">
        <f>DQ39+DR39+DS39</f>
        <v>0</v>
      </c>
      <c r="DU39" s="16"/>
      <c r="DV39" s="1"/>
      <c r="DW39" s="2"/>
      <c r="DX39" s="2"/>
      <c r="DY39" s="2"/>
      <c r="DZ39" s="2"/>
      <c r="EA39" s="2"/>
      <c r="EB39" s="7">
        <f>DU39+DV39</f>
        <v>0</v>
      </c>
      <c r="EC39" s="14">
        <f>DW39/2</f>
        <v>0</v>
      </c>
      <c r="ED39" s="6">
        <f>(DX39*3)+(DY39*5)+(DZ39*5)+(EA39*20)</f>
        <v>0</v>
      </c>
      <c r="EE39" s="15">
        <f>EB39+EC39+ED39</f>
        <v>0</v>
      </c>
      <c r="EF39" s="16"/>
      <c r="EG39" s="1"/>
      <c r="EH39" s="2"/>
      <c r="EI39" s="2"/>
      <c r="EJ39" s="2"/>
      <c r="EK39" s="2"/>
      <c r="EL39" s="2"/>
      <c r="EM39" s="7">
        <f>EF39+EG39</f>
        <v>0</v>
      </c>
      <c r="EN39" s="14">
        <f>EH39/2</f>
        <v>0</v>
      </c>
      <c r="EO39" s="6">
        <f>(EI39*3)+(EJ39*5)+(EK39*5)+(EL39*20)</f>
        <v>0</v>
      </c>
      <c r="EP39" s="15">
        <f>EM39+EN39+EO39</f>
        <v>0</v>
      </c>
      <c r="EQ39" s="16"/>
      <c r="ER39" s="1"/>
      <c r="ES39" s="2"/>
      <c r="ET39" s="2"/>
      <c r="EU39" s="2"/>
      <c r="EV39" s="2"/>
      <c r="EW39" s="2"/>
      <c r="EX39" s="7">
        <f>EQ39+ER39</f>
        <v>0</v>
      </c>
      <c r="EY39" s="14">
        <f>ES39/2</f>
        <v>0</v>
      </c>
      <c r="EZ39" s="6">
        <f>(ET39*3)+(EU39*5)+(EV39*5)+(EW39*20)</f>
        <v>0</v>
      </c>
      <c r="FA39" s="15">
        <f>EX39+EY39+EZ39</f>
        <v>0</v>
      </c>
      <c r="FB39" s="16"/>
      <c r="FC39" s="1"/>
      <c r="FD39" s="2"/>
      <c r="FE39" s="2"/>
      <c r="FF39" s="2"/>
      <c r="FG39" s="2"/>
      <c r="FH39" s="2"/>
      <c r="FI39" s="7">
        <f>FB39+FC39</f>
        <v>0</v>
      </c>
      <c r="FJ39" s="14">
        <f>FD39/2</f>
        <v>0</v>
      </c>
      <c r="FK39" s="6">
        <f>(FE39*3)+(FF39*5)+(FG39*5)+(FH39*20)</f>
        <v>0</v>
      </c>
      <c r="FL39" s="15">
        <f>FI39+FJ39+FK39</f>
        <v>0</v>
      </c>
      <c r="FM39" s="16"/>
      <c r="FN39" s="1"/>
      <c r="FO39" s="2"/>
      <c r="FP39" s="2"/>
      <c r="FQ39" s="2"/>
      <c r="FR39" s="2"/>
      <c r="FS39" s="2"/>
      <c r="FT39" s="7">
        <f>FM39+FN39</f>
        <v>0</v>
      </c>
      <c r="FU39" s="14">
        <f>FO39/2</f>
        <v>0</v>
      </c>
      <c r="FV39" s="6">
        <f>(FP39*3)+(FQ39*5)+(FR39*5)+(FS39*20)</f>
        <v>0</v>
      </c>
      <c r="FW39" s="15">
        <f>FT39+FU39+FV39</f>
        <v>0</v>
      </c>
      <c r="FX39" s="16"/>
      <c r="FY39" s="1"/>
      <c r="FZ39" s="2"/>
      <c r="GA39" s="2"/>
      <c r="GB39" s="2"/>
      <c r="GC39" s="2"/>
      <c r="GD39" s="2"/>
      <c r="GE39" s="7">
        <f>FX39+FY39</f>
        <v>0</v>
      </c>
      <c r="GF39" s="14">
        <f>FZ39/2</f>
        <v>0</v>
      </c>
      <c r="GG39" s="6">
        <f>(GA39*3)+(GB39*5)+(GC39*5)+(GD39*20)</f>
        <v>0</v>
      </c>
      <c r="GH39" s="15">
        <f>GE39+GF39+GG39</f>
        <v>0</v>
      </c>
      <c r="GI39" s="16"/>
      <c r="GJ39" s="1"/>
      <c r="GK39" s="2"/>
      <c r="GL39" s="2"/>
      <c r="GM39" s="2"/>
      <c r="GN39" s="2"/>
      <c r="GO39" s="2"/>
      <c r="GP39" s="7">
        <f>GI39+GJ39</f>
        <v>0</v>
      </c>
      <c r="GQ39" s="14">
        <f>GK39/2</f>
        <v>0</v>
      </c>
      <c r="GR39" s="6">
        <f>(GL39*3)+(GM39*5)+(GN39*5)+(GO39*20)</f>
        <v>0</v>
      </c>
      <c r="GS39" s="15">
        <f>GP39+GQ39+GR39</f>
        <v>0</v>
      </c>
      <c r="GT39" s="16"/>
      <c r="GU39" s="1"/>
      <c r="GV39" s="2"/>
      <c r="GW39" s="2"/>
      <c r="GX39" s="2"/>
      <c r="GY39" s="2"/>
      <c r="GZ39" s="2"/>
      <c r="HA39" s="7">
        <f>GT39+GU39</f>
        <v>0</v>
      </c>
      <c r="HB39" s="14">
        <f>GV39/2</f>
        <v>0</v>
      </c>
      <c r="HC39" s="6">
        <f>(GW39*3)+(GX39*5)+(GY39*5)+(GZ39*20)</f>
        <v>0</v>
      </c>
      <c r="HD39" s="15">
        <f>HA39+HB39+HC39</f>
        <v>0</v>
      </c>
      <c r="HE39" s="16"/>
      <c r="HF39" s="1"/>
      <c r="HG39" s="2"/>
      <c r="HH39" s="2"/>
      <c r="HI39" s="2"/>
      <c r="HJ39" s="2"/>
      <c r="HK39" s="2"/>
      <c r="HL39" s="7">
        <f>HE39+HF39</f>
        <v>0</v>
      </c>
      <c r="HM39" s="14">
        <f>HG39/2</f>
        <v>0</v>
      </c>
      <c r="HN39" s="6">
        <f>(HH39*3)+(HI39*5)+(HJ39*5)+(HK39*20)</f>
        <v>0</v>
      </c>
      <c r="HO39" s="15">
        <f>HL39+HM39+HN39</f>
        <v>0</v>
      </c>
      <c r="HP39" s="16"/>
      <c r="HQ39" s="1"/>
      <c r="HR39" s="2"/>
      <c r="HS39" s="2"/>
      <c r="HT39" s="2"/>
      <c r="HU39" s="2"/>
      <c r="HV39" s="2"/>
      <c r="HW39" s="7">
        <f>HP39+HQ39</f>
        <v>0</v>
      </c>
      <c r="HX39" s="14">
        <f>HR39/2</f>
        <v>0</v>
      </c>
      <c r="HY39" s="6">
        <f>(HS39*3)+(HT39*5)+(HU39*5)+(HV39*20)</f>
        <v>0</v>
      </c>
      <c r="HZ39" s="15">
        <f>HW39+HX39+HY39</f>
        <v>0</v>
      </c>
      <c r="IA39" s="16"/>
      <c r="IB39" s="1"/>
      <c r="IC39" s="2"/>
      <c r="ID39" s="2"/>
      <c r="IE39" s="2"/>
      <c r="IF39" s="2"/>
      <c r="IG39" s="2"/>
      <c r="IH39" s="7">
        <f>IA39+IB39</f>
        <v>0</v>
      </c>
      <c r="II39" s="14">
        <f>IC39/2</f>
        <v>0</v>
      </c>
      <c r="IJ39" s="6">
        <f>(ID39*3)+(IE39*5)+(IF39*5)+(IG39*20)</f>
        <v>0</v>
      </c>
      <c r="IK39" s="79">
        <f>IH39+II39+IJ39</f>
        <v>0</v>
      </c>
      <c r="IL39" s="80"/>
    </row>
    <row r="40" spans="1:246" ht="12.75">
      <c r="A40" s="38">
        <v>6</v>
      </c>
      <c r="B40" s="36" t="s">
        <v>135</v>
      </c>
      <c r="C40" s="36"/>
      <c r="D40" s="37"/>
      <c r="E40" s="37" t="s">
        <v>19</v>
      </c>
      <c r="F40" s="37" t="s">
        <v>93</v>
      </c>
      <c r="G40" s="28">
        <f t="shared" si="130"/>
      </c>
      <c r="H40" s="28" t="e">
        <f>IF(AND($H$2="Y",J40&gt;0,OR(AND(G40=1,#REF!=10),AND(G40=2,G69=20),AND(G40=3,G78=30),AND(G40=4,G87=40),AND(G40=5,G111=50),AND(G40=6,G120=60),AND(G40=7,G129=70),AND(G40=8,G138=80),AND(G40=9,G147=90),AND(G40=10,G156=100))),VLOOKUP(J40-1,SortLookup!$A$13:$B$16,2,FALSE),"")</f>
        <v>#REF!</v>
      </c>
      <c r="I40" s="58">
        <f>IF(ISNA(VLOOKUP(E40,SortLookup!$A$1:$B$5,2,FALSE))," ",VLOOKUP(E40,SortLookup!$A$1:$B$5,2,FALSE))</f>
        <v>0</v>
      </c>
      <c r="J40" s="29" t="str">
        <f>IF(ISNA(VLOOKUP(F40,SortLookup!$A$7:$B$11,2,FALSE))," ",VLOOKUP(F40,SortLookup!$A$7:$B$11,2,FALSE))</f>
        <v> </v>
      </c>
      <c r="K40" s="72">
        <f t="shared" si="109"/>
        <v>165.65</v>
      </c>
      <c r="L40" s="59">
        <f t="shared" si="110"/>
        <v>123.65</v>
      </c>
      <c r="M40" s="31">
        <f t="shared" si="111"/>
        <v>18</v>
      </c>
      <c r="N40" s="32">
        <f t="shared" si="112"/>
        <v>24</v>
      </c>
      <c r="O40" s="74">
        <f t="shared" si="113"/>
        <v>48</v>
      </c>
      <c r="P40" s="52">
        <v>29.76</v>
      </c>
      <c r="Q40" s="48"/>
      <c r="R40" s="48"/>
      <c r="S40" s="48"/>
      <c r="T40" s="48"/>
      <c r="U40" s="48"/>
      <c r="V40" s="48"/>
      <c r="W40" s="49">
        <v>6</v>
      </c>
      <c r="X40" s="49">
        <v>1</v>
      </c>
      <c r="Y40" s="49">
        <v>0</v>
      </c>
      <c r="Z40" s="49">
        <v>0</v>
      </c>
      <c r="AA40" s="50">
        <v>0</v>
      </c>
      <c r="AB40" s="45">
        <f t="shared" si="114"/>
        <v>29.76</v>
      </c>
      <c r="AC40" s="44">
        <f t="shared" si="115"/>
        <v>3</v>
      </c>
      <c r="AD40" s="54">
        <f t="shared" si="116"/>
        <v>3</v>
      </c>
      <c r="AE40" s="34">
        <f t="shared" si="117"/>
        <v>35.76</v>
      </c>
      <c r="AF40" s="52">
        <v>35.87</v>
      </c>
      <c r="AG40" s="48"/>
      <c r="AH40" s="48"/>
      <c r="AI40" s="48"/>
      <c r="AJ40" s="49">
        <v>19</v>
      </c>
      <c r="AK40" s="49">
        <v>0</v>
      </c>
      <c r="AL40" s="49">
        <v>2</v>
      </c>
      <c r="AM40" s="49">
        <v>1</v>
      </c>
      <c r="AN40" s="50">
        <v>0</v>
      </c>
      <c r="AO40" s="45">
        <f t="shared" si="118"/>
        <v>35.87</v>
      </c>
      <c r="AP40" s="44">
        <f t="shared" si="119"/>
        <v>9.5</v>
      </c>
      <c r="AQ40" s="54">
        <f t="shared" si="120"/>
        <v>15</v>
      </c>
      <c r="AR40" s="34">
        <f t="shared" si="121"/>
        <v>60.37</v>
      </c>
      <c r="AS40" s="52">
        <v>21.56</v>
      </c>
      <c r="AT40" s="48"/>
      <c r="AU40" s="48"/>
      <c r="AV40" s="49">
        <v>5</v>
      </c>
      <c r="AW40" s="49">
        <v>0</v>
      </c>
      <c r="AX40" s="49">
        <v>0</v>
      </c>
      <c r="AY40" s="49">
        <v>0</v>
      </c>
      <c r="AZ40" s="50">
        <v>0</v>
      </c>
      <c r="BA40" s="45">
        <f t="shared" si="122"/>
        <v>21.56</v>
      </c>
      <c r="BB40" s="44">
        <f t="shared" si="123"/>
        <v>2.5</v>
      </c>
      <c r="BC40" s="54">
        <f t="shared" si="124"/>
        <v>0</v>
      </c>
      <c r="BD40" s="34">
        <f t="shared" si="125"/>
        <v>24.06</v>
      </c>
      <c r="BE40" s="52">
        <v>36.46</v>
      </c>
      <c r="BF40" s="48"/>
      <c r="BG40" s="48"/>
      <c r="BH40" s="49">
        <v>18</v>
      </c>
      <c r="BI40" s="49">
        <v>0</v>
      </c>
      <c r="BJ40" s="49">
        <v>0</v>
      </c>
      <c r="BK40" s="49">
        <v>0</v>
      </c>
      <c r="BL40" s="50">
        <v>0</v>
      </c>
      <c r="BM40" s="45">
        <f t="shared" si="126"/>
        <v>36.46</v>
      </c>
      <c r="BN40" s="44">
        <f t="shared" si="127"/>
        <v>9</v>
      </c>
      <c r="BO40" s="54">
        <f t="shared" si="128"/>
        <v>0</v>
      </c>
      <c r="BP40" s="76">
        <f t="shared" si="129"/>
        <v>45.46</v>
      </c>
      <c r="BQ40" s="1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4">
        <f>BT40/2</f>
        <v>0</v>
      </c>
      <c r="CA40" s="6">
        <f>(BU40*3)+(BV40*5)+(BW40*5)+(BX40*20)</f>
        <v>0</v>
      </c>
      <c r="CB40" s="15">
        <f>BY40+BZ40+CA40</f>
        <v>0</v>
      </c>
      <c r="CC40" s="16"/>
      <c r="CD40" s="1"/>
      <c r="CE40" s="2"/>
      <c r="CF40" s="2"/>
      <c r="CG40" s="2"/>
      <c r="CH40" s="2"/>
      <c r="CI40" s="2"/>
      <c r="CJ40" s="7">
        <f>CC40+CD40</f>
        <v>0</v>
      </c>
      <c r="CK40" s="14">
        <f>CE40/2</f>
        <v>0</v>
      </c>
      <c r="CL40" s="6">
        <f>(CF40*3)+(CG40*5)+(CH40*5)+(CI40*20)</f>
        <v>0</v>
      </c>
      <c r="CM40" s="15">
        <f>CJ40+CK40+CL40</f>
        <v>0</v>
      </c>
      <c r="CN40" s="16"/>
      <c r="CO40" s="1"/>
      <c r="CP40" s="2"/>
      <c r="CQ40" s="2"/>
      <c r="CR40" s="2"/>
      <c r="CS40" s="2"/>
      <c r="CT40" s="2"/>
      <c r="CU40" s="7">
        <f>CN40+CO40</f>
        <v>0</v>
      </c>
      <c r="CV40" s="14">
        <f>CP40/2</f>
        <v>0</v>
      </c>
      <c r="CW40" s="6">
        <f>(CQ40*3)+(CR40*5)+(CS40*5)+(CT40*20)</f>
        <v>0</v>
      </c>
      <c r="CX40" s="15">
        <f>CU40+CV40+CW40</f>
        <v>0</v>
      </c>
      <c r="CY40" s="16"/>
      <c r="CZ40" s="1"/>
      <c r="DA40" s="2"/>
      <c r="DB40" s="2"/>
      <c r="DC40" s="2"/>
      <c r="DD40" s="2"/>
      <c r="DE40" s="2"/>
      <c r="DF40" s="7">
        <f>CY40+CZ40</f>
        <v>0</v>
      </c>
      <c r="DG40" s="14">
        <f>DA40/2</f>
        <v>0</v>
      </c>
      <c r="DH40" s="6">
        <f>(DB40*3)+(DC40*5)+(DD40*5)+(DE40*20)</f>
        <v>0</v>
      </c>
      <c r="DI40" s="15">
        <f>DF40+DG40+DH40</f>
        <v>0</v>
      </c>
      <c r="DJ40" s="16"/>
      <c r="DK40" s="1"/>
      <c r="DL40" s="2"/>
      <c r="DM40" s="2"/>
      <c r="DN40" s="2"/>
      <c r="DO40" s="2"/>
      <c r="DP40" s="2"/>
      <c r="DQ40" s="7">
        <f>DJ40+DK40</f>
        <v>0</v>
      </c>
      <c r="DR40" s="14">
        <f>DL40/2</f>
        <v>0</v>
      </c>
      <c r="DS40" s="6">
        <f>(DM40*3)+(DN40*5)+(DO40*5)+(DP40*20)</f>
        <v>0</v>
      </c>
      <c r="DT40" s="15">
        <f>DQ40+DR40+DS40</f>
        <v>0</v>
      </c>
      <c r="DU40" s="16"/>
      <c r="DV40" s="1"/>
      <c r="DW40" s="2"/>
      <c r="DX40" s="2"/>
      <c r="DY40" s="2"/>
      <c r="DZ40" s="2"/>
      <c r="EA40" s="2"/>
      <c r="EB40" s="7">
        <f>DU40+DV40</f>
        <v>0</v>
      </c>
      <c r="EC40" s="14">
        <f>DW40/2</f>
        <v>0</v>
      </c>
      <c r="ED40" s="6">
        <f>(DX40*3)+(DY40*5)+(DZ40*5)+(EA40*20)</f>
        <v>0</v>
      </c>
      <c r="EE40" s="15">
        <f>EB40+EC40+ED40</f>
        <v>0</v>
      </c>
      <c r="EF40" s="16"/>
      <c r="EG40" s="1"/>
      <c r="EH40" s="2"/>
      <c r="EI40" s="2"/>
      <c r="EJ40" s="2"/>
      <c r="EK40" s="2"/>
      <c r="EL40" s="2"/>
      <c r="EM40" s="7">
        <f>EF40+EG40</f>
        <v>0</v>
      </c>
      <c r="EN40" s="14">
        <f>EH40/2</f>
        <v>0</v>
      </c>
      <c r="EO40" s="6">
        <f>(EI40*3)+(EJ40*5)+(EK40*5)+(EL40*20)</f>
        <v>0</v>
      </c>
      <c r="EP40" s="15">
        <f>EM40+EN40+EO40</f>
        <v>0</v>
      </c>
      <c r="EQ40" s="16"/>
      <c r="ER40" s="1"/>
      <c r="ES40" s="2"/>
      <c r="ET40" s="2"/>
      <c r="EU40" s="2"/>
      <c r="EV40" s="2"/>
      <c r="EW40" s="2"/>
      <c r="EX40" s="7">
        <f>EQ40+ER40</f>
        <v>0</v>
      </c>
      <c r="EY40" s="14">
        <f>ES40/2</f>
        <v>0</v>
      </c>
      <c r="EZ40" s="6">
        <f>(ET40*3)+(EU40*5)+(EV40*5)+(EW40*20)</f>
        <v>0</v>
      </c>
      <c r="FA40" s="15">
        <f>EX40+EY40+EZ40</f>
        <v>0</v>
      </c>
      <c r="FB40" s="16"/>
      <c r="FC40" s="1"/>
      <c r="FD40" s="2"/>
      <c r="FE40" s="2"/>
      <c r="FF40" s="2"/>
      <c r="FG40" s="2"/>
      <c r="FH40" s="2"/>
      <c r="FI40" s="7">
        <f>FB40+FC40</f>
        <v>0</v>
      </c>
      <c r="FJ40" s="14">
        <f>FD40/2</f>
        <v>0</v>
      </c>
      <c r="FK40" s="6">
        <f>(FE40*3)+(FF40*5)+(FG40*5)+(FH40*20)</f>
        <v>0</v>
      </c>
      <c r="FL40" s="15">
        <f>FI40+FJ40+FK40</f>
        <v>0</v>
      </c>
      <c r="FM40" s="16"/>
      <c r="FN40" s="1"/>
      <c r="FO40" s="2"/>
      <c r="FP40" s="2"/>
      <c r="FQ40" s="2"/>
      <c r="FR40" s="2"/>
      <c r="FS40" s="2"/>
      <c r="FT40" s="7">
        <f>FM40+FN40</f>
        <v>0</v>
      </c>
      <c r="FU40" s="14">
        <f>FO40/2</f>
        <v>0</v>
      </c>
      <c r="FV40" s="6">
        <f>(FP40*3)+(FQ40*5)+(FR40*5)+(FS40*20)</f>
        <v>0</v>
      </c>
      <c r="FW40" s="15">
        <f>FT40+FU40+FV40</f>
        <v>0</v>
      </c>
      <c r="FX40" s="16"/>
      <c r="FY40" s="1"/>
      <c r="FZ40" s="2"/>
      <c r="GA40" s="2"/>
      <c r="GB40" s="2"/>
      <c r="GC40" s="2"/>
      <c r="GD40" s="2"/>
      <c r="GE40" s="7">
        <f>FX40+FY40</f>
        <v>0</v>
      </c>
      <c r="GF40" s="14">
        <f>FZ40/2</f>
        <v>0</v>
      </c>
      <c r="GG40" s="6">
        <f>(GA40*3)+(GB40*5)+(GC40*5)+(GD40*20)</f>
        <v>0</v>
      </c>
      <c r="GH40" s="15">
        <f>GE40+GF40+GG40</f>
        <v>0</v>
      </c>
      <c r="GI40" s="16"/>
      <c r="GJ40" s="1"/>
      <c r="GK40" s="2"/>
      <c r="GL40" s="2"/>
      <c r="GM40" s="2"/>
      <c r="GN40" s="2"/>
      <c r="GO40" s="2"/>
      <c r="GP40" s="7">
        <f>GI40+GJ40</f>
        <v>0</v>
      </c>
      <c r="GQ40" s="14">
        <f>GK40/2</f>
        <v>0</v>
      </c>
      <c r="GR40" s="6">
        <f>(GL40*3)+(GM40*5)+(GN40*5)+(GO40*20)</f>
        <v>0</v>
      </c>
      <c r="GS40" s="15">
        <f>GP40+GQ40+GR40</f>
        <v>0</v>
      </c>
      <c r="GT40" s="16"/>
      <c r="GU40" s="1"/>
      <c r="GV40" s="2"/>
      <c r="GW40" s="2"/>
      <c r="GX40" s="2"/>
      <c r="GY40" s="2"/>
      <c r="GZ40" s="2"/>
      <c r="HA40" s="7">
        <f>GT40+GU40</f>
        <v>0</v>
      </c>
      <c r="HB40" s="14">
        <f>GV40/2</f>
        <v>0</v>
      </c>
      <c r="HC40" s="6">
        <f>(GW40*3)+(GX40*5)+(GY40*5)+(GZ40*20)</f>
        <v>0</v>
      </c>
      <c r="HD40" s="15">
        <f>HA40+HB40+HC40</f>
        <v>0</v>
      </c>
      <c r="HE40" s="16"/>
      <c r="HF40" s="1"/>
      <c r="HG40" s="2"/>
      <c r="HH40" s="2"/>
      <c r="HI40" s="2"/>
      <c r="HJ40" s="2"/>
      <c r="HK40" s="2"/>
      <c r="HL40" s="7">
        <f>HE40+HF40</f>
        <v>0</v>
      </c>
      <c r="HM40" s="14">
        <f>HG40/2</f>
        <v>0</v>
      </c>
      <c r="HN40" s="6">
        <f>(HH40*3)+(HI40*5)+(HJ40*5)+(HK40*20)</f>
        <v>0</v>
      </c>
      <c r="HO40" s="15">
        <f>HL40+HM40+HN40</f>
        <v>0</v>
      </c>
      <c r="HP40" s="16"/>
      <c r="HQ40" s="1"/>
      <c r="HR40" s="2"/>
      <c r="HS40" s="2"/>
      <c r="HT40" s="2"/>
      <c r="HU40" s="2"/>
      <c r="HV40" s="2"/>
      <c r="HW40" s="7">
        <f>HP40+HQ40</f>
        <v>0</v>
      </c>
      <c r="HX40" s="14">
        <f>HR40/2</f>
        <v>0</v>
      </c>
      <c r="HY40" s="6">
        <f>(HS40*3)+(HT40*5)+(HU40*5)+(HV40*20)</f>
        <v>0</v>
      </c>
      <c r="HZ40" s="15">
        <f>HW40+HX40+HY40</f>
        <v>0</v>
      </c>
      <c r="IA40" s="16"/>
      <c r="IB40" s="1"/>
      <c r="IC40" s="2"/>
      <c r="ID40" s="2"/>
      <c r="IE40" s="2"/>
      <c r="IF40" s="2"/>
      <c r="IG40" s="2"/>
      <c r="IH40" s="7">
        <f>IA40+IB40</f>
        <v>0</v>
      </c>
      <c r="II40" s="14">
        <f>IC40/2</f>
        <v>0</v>
      </c>
      <c r="IJ40" s="6">
        <f>(ID40*3)+(IE40*5)+(IF40*5)+(IG40*20)</f>
        <v>0</v>
      </c>
      <c r="IK40" s="79">
        <f>IH40+II40+IJ40</f>
        <v>0</v>
      </c>
      <c r="IL40" s="80"/>
    </row>
    <row r="41" spans="1:246" ht="12.75">
      <c r="A41" s="38">
        <v>7</v>
      </c>
      <c r="B41" s="36" t="s">
        <v>134</v>
      </c>
      <c r="C41" s="36"/>
      <c r="D41" s="37"/>
      <c r="E41" s="37" t="s">
        <v>19</v>
      </c>
      <c r="F41" s="37" t="s">
        <v>93</v>
      </c>
      <c r="G41" s="28">
        <f t="shared" si="130"/>
      </c>
      <c r="H41" s="28" t="e">
        <f>IF(AND($H$2="Y",J41&gt;0,OR(AND(G41=1,#REF!=10),AND(G41=2,G70=20),AND(G41=3,G79=30),AND(G41=4,G88=40),AND(G41=5,G112=50),AND(G41=6,G121=60),AND(G41=7,G130=70),AND(G41=8,G139=80),AND(G41=9,G148=90),AND(G41=10,G157=100))),VLOOKUP(J41-1,SortLookup!$A$13:$B$16,2,FALSE),"")</f>
        <v>#REF!</v>
      </c>
      <c r="I41" s="58">
        <f>IF(ISNA(VLOOKUP(E41,SortLookup!$A$1:$B$5,2,FALSE))," ",VLOOKUP(E41,SortLookup!$A$1:$B$5,2,FALSE))</f>
        <v>0</v>
      </c>
      <c r="J41" s="29" t="str">
        <f>IF(ISNA(VLOOKUP(F41,SortLookup!$A$7:$B$11,2,FALSE))," ",VLOOKUP(F41,SortLookup!$A$7:$B$11,2,FALSE))</f>
        <v> </v>
      </c>
      <c r="K41" s="72">
        <f t="shared" si="109"/>
        <v>166.52</v>
      </c>
      <c r="L41" s="59">
        <f t="shared" si="110"/>
        <v>141.02</v>
      </c>
      <c r="M41" s="31">
        <f t="shared" si="111"/>
        <v>10</v>
      </c>
      <c r="N41" s="32">
        <f t="shared" si="112"/>
        <v>15.5</v>
      </c>
      <c r="O41" s="74">
        <f t="shared" si="113"/>
        <v>31</v>
      </c>
      <c r="P41" s="52">
        <v>14.71</v>
      </c>
      <c r="Q41" s="48"/>
      <c r="R41" s="48"/>
      <c r="S41" s="48"/>
      <c r="T41" s="48"/>
      <c r="U41" s="48"/>
      <c r="V41" s="48"/>
      <c r="W41" s="49">
        <v>0</v>
      </c>
      <c r="X41" s="49">
        <v>0</v>
      </c>
      <c r="Y41" s="49">
        <v>0</v>
      </c>
      <c r="Z41" s="49">
        <v>0</v>
      </c>
      <c r="AA41" s="50">
        <v>0</v>
      </c>
      <c r="AB41" s="45">
        <f t="shared" si="114"/>
        <v>14.71</v>
      </c>
      <c r="AC41" s="44">
        <f t="shared" si="115"/>
        <v>0</v>
      </c>
      <c r="AD41" s="54">
        <f t="shared" si="116"/>
        <v>0</v>
      </c>
      <c r="AE41" s="34">
        <f t="shared" si="117"/>
        <v>14.71</v>
      </c>
      <c r="AF41" s="52">
        <v>43.59</v>
      </c>
      <c r="AG41" s="48"/>
      <c r="AH41" s="48"/>
      <c r="AI41" s="48"/>
      <c r="AJ41" s="49">
        <v>15</v>
      </c>
      <c r="AK41" s="49">
        <v>0</v>
      </c>
      <c r="AL41" s="49">
        <v>1</v>
      </c>
      <c r="AM41" s="49">
        <v>0</v>
      </c>
      <c r="AN41" s="50">
        <v>0</v>
      </c>
      <c r="AO41" s="45">
        <f t="shared" si="118"/>
        <v>43.59</v>
      </c>
      <c r="AP41" s="44">
        <f t="shared" si="119"/>
        <v>7.5</v>
      </c>
      <c r="AQ41" s="54">
        <f t="shared" si="120"/>
        <v>5</v>
      </c>
      <c r="AR41" s="34">
        <f t="shared" si="121"/>
        <v>56.09</v>
      </c>
      <c r="AS41" s="52">
        <v>33.44</v>
      </c>
      <c r="AT41" s="48"/>
      <c r="AU41" s="48"/>
      <c r="AV41" s="49">
        <v>11</v>
      </c>
      <c r="AW41" s="49">
        <v>0</v>
      </c>
      <c r="AX41" s="49">
        <v>1</v>
      </c>
      <c r="AY41" s="49">
        <v>0</v>
      </c>
      <c r="AZ41" s="50">
        <v>0</v>
      </c>
      <c r="BA41" s="45">
        <f t="shared" si="122"/>
        <v>33.44</v>
      </c>
      <c r="BB41" s="44">
        <f t="shared" si="123"/>
        <v>5.5</v>
      </c>
      <c r="BC41" s="54">
        <f t="shared" si="124"/>
        <v>5</v>
      </c>
      <c r="BD41" s="34">
        <f t="shared" si="125"/>
        <v>43.94</v>
      </c>
      <c r="BE41" s="52">
        <v>49.28</v>
      </c>
      <c r="BF41" s="48"/>
      <c r="BG41" s="48"/>
      <c r="BH41" s="49">
        <v>5</v>
      </c>
      <c r="BI41" s="49">
        <v>0</v>
      </c>
      <c r="BJ41" s="49">
        <v>0</v>
      </c>
      <c r="BK41" s="49">
        <v>0</v>
      </c>
      <c r="BL41" s="50">
        <v>0</v>
      </c>
      <c r="BM41" s="45">
        <f t="shared" si="126"/>
        <v>49.28</v>
      </c>
      <c r="BN41" s="44">
        <f t="shared" si="127"/>
        <v>2.5</v>
      </c>
      <c r="BO41" s="54">
        <f t="shared" si="128"/>
        <v>0</v>
      </c>
      <c r="BP41" s="76">
        <f t="shared" si="129"/>
        <v>51.78</v>
      </c>
      <c r="BQ41" s="1"/>
      <c r="BR41" s="1"/>
      <c r="BS41" s="1"/>
      <c r="BT41" s="2"/>
      <c r="BU41" s="2"/>
      <c r="BV41" s="2"/>
      <c r="BW41" s="2"/>
      <c r="BX41" s="2"/>
      <c r="BY41" s="7">
        <f>BQ41+BR41+BS41</f>
        <v>0</v>
      </c>
      <c r="BZ41" s="14">
        <f>BT41/2</f>
        <v>0</v>
      </c>
      <c r="CA41" s="6">
        <f>(BU41*3)+(BV41*5)+(BW41*5)+(BX41*20)</f>
        <v>0</v>
      </c>
      <c r="CB41" s="15">
        <f>BY41+BZ41+CA41</f>
        <v>0</v>
      </c>
      <c r="CC41" s="16"/>
      <c r="CD41" s="1"/>
      <c r="CE41" s="2"/>
      <c r="CF41" s="2"/>
      <c r="CG41" s="2"/>
      <c r="CH41" s="2"/>
      <c r="CI41" s="2"/>
      <c r="CJ41" s="7">
        <f>CC41+CD41</f>
        <v>0</v>
      </c>
      <c r="CK41" s="14">
        <f>CE41/2</f>
        <v>0</v>
      </c>
      <c r="CL41" s="6">
        <f>(CF41*3)+(CG41*5)+(CH41*5)+(CI41*20)</f>
        <v>0</v>
      </c>
      <c r="CM41" s="15">
        <f>CJ41+CK41+CL41</f>
        <v>0</v>
      </c>
      <c r="CN41" s="16"/>
      <c r="CO41" s="1"/>
      <c r="CP41" s="2"/>
      <c r="CQ41" s="2"/>
      <c r="CR41" s="2"/>
      <c r="CS41" s="2"/>
      <c r="CT41" s="2"/>
      <c r="CU41" s="7">
        <f>CN41+CO41</f>
        <v>0</v>
      </c>
      <c r="CV41" s="14">
        <f>CP41/2</f>
        <v>0</v>
      </c>
      <c r="CW41" s="6">
        <f>(CQ41*3)+(CR41*5)+(CS41*5)+(CT41*20)</f>
        <v>0</v>
      </c>
      <c r="CX41" s="15">
        <f>CU41+CV41+CW41</f>
        <v>0</v>
      </c>
      <c r="CY41" s="16"/>
      <c r="CZ41" s="1"/>
      <c r="DA41" s="2"/>
      <c r="DB41" s="2"/>
      <c r="DC41" s="2"/>
      <c r="DD41" s="2"/>
      <c r="DE41" s="2"/>
      <c r="DF41" s="7">
        <f>CY41+CZ41</f>
        <v>0</v>
      </c>
      <c r="DG41" s="14">
        <f>DA41/2</f>
        <v>0</v>
      </c>
      <c r="DH41" s="6">
        <f>(DB41*3)+(DC41*5)+(DD41*5)+(DE41*20)</f>
        <v>0</v>
      </c>
      <c r="DI41" s="15">
        <f>DF41+DG41+DH41</f>
        <v>0</v>
      </c>
      <c r="DJ41" s="16"/>
      <c r="DK41" s="1"/>
      <c r="DL41" s="2"/>
      <c r="DM41" s="2"/>
      <c r="DN41" s="2"/>
      <c r="DO41" s="2"/>
      <c r="DP41" s="2"/>
      <c r="DQ41" s="7">
        <f>DJ41+DK41</f>
        <v>0</v>
      </c>
      <c r="DR41" s="14">
        <f>DL41/2</f>
        <v>0</v>
      </c>
      <c r="DS41" s="6">
        <f>(DM41*3)+(DN41*5)+(DO41*5)+(DP41*20)</f>
        <v>0</v>
      </c>
      <c r="DT41" s="15">
        <f>DQ41+DR41+DS41</f>
        <v>0</v>
      </c>
      <c r="DU41" s="16"/>
      <c r="DV41" s="1"/>
      <c r="DW41" s="2"/>
      <c r="DX41" s="2"/>
      <c r="DY41" s="2"/>
      <c r="DZ41" s="2"/>
      <c r="EA41" s="2"/>
      <c r="EB41" s="7">
        <f>DU41+DV41</f>
        <v>0</v>
      </c>
      <c r="EC41" s="14">
        <f>DW41/2</f>
        <v>0</v>
      </c>
      <c r="ED41" s="6">
        <f>(DX41*3)+(DY41*5)+(DZ41*5)+(EA41*20)</f>
        <v>0</v>
      </c>
      <c r="EE41" s="15">
        <f>EB41+EC41+ED41</f>
        <v>0</v>
      </c>
      <c r="EF41" s="16"/>
      <c r="EG41" s="1"/>
      <c r="EH41" s="2"/>
      <c r="EI41" s="2"/>
      <c r="EJ41" s="2"/>
      <c r="EK41" s="2"/>
      <c r="EL41" s="2"/>
      <c r="EM41" s="7">
        <f>EF41+EG41</f>
        <v>0</v>
      </c>
      <c r="EN41" s="14">
        <f>EH41/2</f>
        <v>0</v>
      </c>
      <c r="EO41" s="6">
        <f>(EI41*3)+(EJ41*5)+(EK41*5)+(EL41*20)</f>
        <v>0</v>
      </c>
      <c r="EP41" s="15">
        <f>EM41+EN41+EO41</f>
        <v>0</v>
      </c>
      <c r="EQ41" s="16"/>
      <c r="ER41" s="1"/>
      <c r="ES41" s="2"/>
      <c r="ET41" s="2"/>
      <c r="EU41" s="2"/>
      <c r="EV41" s="2"/>
      <c r="EW41" s="2"/>
      <c r="EX41" s="7">
        <f>EQ41+ER41</f>
        <v>0</v>
      </c>
      <c r="EY41" s="14">
        <f>ES41/2</f>
        <v>0</v>
      </c>
      <c r="EZ41" s="6">
        <f>(ET41*3)+(EU41*5)+(EV41*5)+(EW41*20)</f>
        <v>0</v>
      </c>
      <c r="FA41" s="15">
        <f>EX41+EY41+EZ41</f>
        <v>0</v>
      </c>
      <c r="FB41" s="16"/>
      <c r="FC41" s="1"/>
      <c r="FD41" s="2"/>
      <c r="FE41" s="2"/>
      <c r="FF41" s="2"/>
      <c r="FG41" s="2"/>
      <c r="FH41" s="2"/>
      <c r="FI41" s="7">
        <f>FB41+FC41</f>
        <v>0</v>
      </c>
      <c r="FJ41" s="14">
        <f>FD41/2</f>
        <v>0</v>
      </c>
      <c r="FK41" s="6">
        <f>(FE41*3)+(FF41*5)+(FG41*5)+(FH41*20)</f>
        <v>0</v>
      </c>
      <c r="FL41" s="15">
        <f>FI41+FJ41+FK41</f>
        <v>0</v>
      </c>
      <c r="FM41" s="16"/>
      <c r="FN41" s="1"/>
      <c r="FO41" s="2"/>
      <c r="FP41" s="2"/>
      <c r="FQ41" s="2"/>
      <c r="FR41" s="2"/>
      <c r="FS41" s="2"/>
      <c r="FT41" s="7">
        <f>FM41+FN41</f>
        <v>0</v>
      </c>
      <c r="FU41" s="14">
        <f>FO41/2</f>
        <v>0</v>
      </c>
      <c r="FV41" s="6">
        <f>(FP41*3)+(FQ41*5)+(FR41*5)+(FS41*20)</f>
        <v>0</v>
      </c>
      <c r="FW41" s="15">
        <f>FT41+FU41+FV41</f>
        <v>0</v>
      </c>
      <c r="FX41" s="16"/>
      <c r="FY41" s="1"/>
      <c r="FZ41" s="2"/>
      <c r="GA41" s="2"/>
      <c r="GB41" s="2"/>
      <c r="GC41" s="2"/>
      <c r="GD41" s="2"/>
      <c r="GE41" s="7">
        <f>FX41+FY41</f>
        <v>0</v>
      </c>
      <c r="GF41" s="14">
        <f>FZ41/2</f>
        <v>0</v>
      </c>
      <c r="GG41" s="6">
        <f>(GA41*3)+(GB41*5)+(GC41*5)+(GD41*20)</f>
        <v>0</v>
      </c>
      <c r="GH41" s="15">
        <f>GE41+GF41+GG41</f>
        <v>0</v>
      </c>
      <c r="GI41" s="16"/>
      <c r="GJ41" s="1"/>
      <c r="GK41" s="2"/>
      <c r="GL41" s="2"/>
      <c r="GM41" s="2"/>
      <c r="GN41" s="2"/>
      <c r="GO41" s="2"/>
      <c r="GP41" s="7">
        <f>GI41+GJ41</f>
        <v>0</v>
      </c>
      <c r="GQ41" s="14">
        <f>GK41/2</f>
        <v>0</v>
      </c>
      <c r="GR41" s="6">
        <f>(GL41*3)+(GM41*5)+(GN41*5)+(GO41*20)</f>
        <v>0</v>
      </c>
      <c r="GS41" s="15">
        <f>GP41+GQ41+GR41</f>
        <v>0</v>
      </c>
      <c r="GT41" s="16"/>
      <c r="GU41" s="1"/>
      <c r="GV41" s="2"/>
      <c r="GW41" s="2"/>
      <c r="GX41" s="2"/>
      <c r="GY41" s="2"/>
      <c r="GZ41" s="2"/>
      <c r="HA41" s="7">
        <f>GT41+GU41</f>
        <v>0</v>
      </c>
      <c r="HB41" s="14">
        <f>GV41/2</f>
        <v>0</v>
      </c>
      <c r="HC41" s="6">
        <f>(GW41*3)+(GX41*5)+(GY41*5)+(GZ41*20)</f>
        <v>0</v>
      </c>
      <c r="HD41" s="15">
        <f>HA41+HB41+HC41</f>
        <v>0</v>
      </c>
      <c r="HE41" s="16"/>
      <c r="HF41" s="1"/>
      <c r="HG41" s="2"/>
      <c r="HH41" s="2"/>
      <c r="HI41" s="2"/>
      <c r="HJ41" s="2"/>
      <c r="HK41" s="2"/>
      <c r="HL41" s="7">
        <f>HE41+HF41</f>
        <v>0</v>
      </c>
      <c r="HM41" s="14">
        <f>HG41/2</f>
        <v>0</v>
      </c>
      <c r="HN41" s="6">
        <f>(HH41*3)+(HI41*5)+(HJ41*5)+(HK41*20)</f>
        <v>0</v>
      </c>
      <c r="HO41" s="15">
        <f>HL41+HM41+HN41</f>
        <v>0</v>
      </c>
      <c r="HP41" s="16"/>
      <c r="HQ41" s="1"/>
      <c r="HR41" s="2"/>
      <c r="HS41" s="2"/>
      <c r="HT41" s="2"/>
      <c r="HU41" s="2"/>
      <c r="HV41" s="2"/>
      <c r="HW41" s="7">
        <f>HP41+HQ41</f>
        <v>0</v>
      </c>
      <c r="HX41" s="14">
        <f>HR41/2</f>
        <v>0</v>
      </c>
      <c r="HY41" s="6">
        <f>(HS41*3)+(HT41*5)+(HU41*5)+(HV41*20)</f>
        <v>0</v>
      </c>
      <c r="HZ41" s="15">
        <f>HW41+HX41+HY41</f>
        <v>0</v>
      </c>
      <c r="IA41" s="16"/>
      <c r="IB41" s="1"/>
      <c r="IC41" s="2"/>
      <c r="ID41" s="2"/>
      <c r="IE41" s="2"/>
      <c r="IF41" s="2"/>
      <c r="IG41" s="2"/>
      <c r="IH41" s="7">
        <f>IA41+IB41</f>
        <v>0</v>
      </c>
      <c r="II41" s="14">
        <f>IC41/2</f>
        <v>0</v>
      </c>
      <c r="IJ41" s="6">
        <f>(ID41*3)+(IE41*5)+(IF41*5)+(IG41*20)</f>
        <v>0</v>
      </c>
      <c r="IK41" s="79">
        <f>IH41+II41+IJ41</f>
        <v>0</v>
      </c>
      <c r="IL41" s="80"/>
    </row>
    <row r="42" spans="1:246" ht="12.75">
      <c r="A42" s="38">
        <v>8</v>
      </c>
      <c r="B42" s="36" t="s">
        <v>106</v>
      </c>
      <c r="C42" s="36"/>
      <c r="D42" s="37"/>
      <c r="E42" s="37" t="s">
        <v>19</v>
      </c>
      <c r="F42" s="37" t="s">
        <v>93</v>
      </c>
      <c r="G42" s="28">
        <f>IF(AND(OR($G$2="Y",$H$2="Y"),I42&lt;5,J42&lt;5),IF(AND(I42=#REF!,J42=#REF!),#REF!+1,1),"")</f>
      </c>
      <c r="H42" s="28">
        <f>IF(AND($H$2="Y",J42&gt;0,OR(AND(G42=1,G50=10),AND(G42=2,G55=20),AND(G42=3,G92=30),AND(G42=4,G101=40),AND(G42=5,G110=50),AND(G42=6,G119=60),AND(G42=7,G128=70),AND(G42=8,G137=80),AND(G42=9,G146=90),AND(G42=10,G155=100))),VLOOKUP(J42-1,SortLookup!$A$13:$B$16,2,FALSE),"")</f>
      </c>
      <c r="I42" s="58">
        <f>IF(ISNA(VLOOKUP(E42,SortLookup!$A$1:$B$5,2,FALSE))," ",VLOOKUP(E42,SortLookup!$A$1:$B$5,2,FALSE))</f>
        <v>0</v>
      </c>
      <c r="J42" s="29" t="str">
        <f>IF(ISNA(VLOOKUP(F42,SortLookup!$A$7:$B$11,2,FALSE))," ",VLOOKUP(F42,SortLookup!$A$7:$B$11,2,FALSE))</f>
        <v> </v>
      </c>
      <c r="K42" s="72">
        <f t="shared" si="109"/>
        <v>175.83</v>
      </c>
      <c r="L42" s="59">
        <f t="shared" si="110"/>
        <v>120.33</v>
      </c>
      <c r="M42" s="31">
        <f t="shared" si="111"/>
        <v>26</v>
      </c>
      <c r="N42" s="32">
        <f t="shared" si="112"/>
        <v>29.5</v>
      </c>
      <c r="O42" s="74">
        <f t="shared" si="113"/>
        <v>59</v>
      </c>
      <c r="P42" s="52">
        <v>16.1</v>
      </c>
      <c r="Q42" s="48"/>
      <c r="R42" s="48"/>
      <c r="S42" s="48"/>
      <c r="T42" s="48"/>
      <c r="U42" s="48"/>
      <c r="V42" s="48"/>
      <c r="W42" s="49">
        <v>2</v>
      </c>
      <c r="X42" s="49">
        <v>1</v>
      </c>
      <c r="Y42" s="49">
        <v>0</v>
      </c>
      <c r="Z42" s="49">
        <v>0</v>
      </c>
      <c r="AA42" s="50">
        <v>0</v>
      </c>
      <c r="AB42" s="45">
        <f t="shared" si="114"/>
        <v>16.1</v>
      </c>
      <c r="AC42" s="44">
        <f t="shared" si="115"/>
        <v>1</v>
      </c>
      <c r="AD42" s="54">
        <f t="shared" si="116"/>
        <v>3</v>
      </c>
      <c r="AE42" s="34">
        <f t="shared" si="117"/>
        <v>20.1</v>
      </c>
      <c r="AF42" s="52">
        <v>47.46</v>
      </c>
      <c r="AG42" s="48"/>
      <c r="AH42" s="48"/>
      <c r="AI42" s="48"/>
      <c r="AJ42" s="49">
        <v>12</v>
      </c>
      <c r="AK42" s="49">
        <v>0</v>
      </c>
      <c r="AL42" s="49">
        <v>0</v>
      </c>
      <c r="AM42" s="49">
        <v>0</v>
      </c>
      <c r="AN42" s="50">
        <v>0</v>
      </c>
      <c r="AO42" s="45">
        <f t="shared" si="118"/>
        <v>47.46</v>
      </c>
      <c r="AP42" s="44">
        <f t="shared" si="119"/>
        <v>6</v>
      </c>
      <c r="AQ42" s="54">
        <f t="shared" si="120"/>
        <v>0</v>
      </c>
      <c r="AR42" s="34">
        <f t="shared" si="121"/>
        <v>53.46</v>
      </c>
      <c r="AS42" s="52">
        <v>23.36</v>
      </c>
      <c r="AT42" s="48"/>
      <c r="AU42" s="48"/>
      <c r="AV42" s="49">
        <v>6</v>
      </c>
      <c r="AW42" s="49">
        <v>0</v>
      </c>
      <c r="AX42" s="49">
        <v>0</v>
      </c>
      <c r="AY42" s="49">
        <v>2</v>
      </c>
      <c r="AZ42" s="50">
        <v>0</v>
      </c>
      <c r="BA42" s="45">
        <f t="shared" si="122"/>
        <v>23.36</v>
      </c>
      <c r="BB42" s="44">
        <f t="shared" si="123"/>
        <v>3</v>
      </c>
      <c r="BC42" s="54">
        <f t="shared" si="124"/>
        <v>10</v>
      </c>
      <c r="BD42" s="34">
        <f t="shared" si="125"/>
        <v>36.36</v>
      </c>
      <c r="BE42" s="52">
        <v>33.41</v>
      </c>
      <c r="BF42" s="48"/>
      <c r="BG42" s="48"/>
      <c r="BH42" s="49">
        <v>39</v>
      </c>
      <c r="BI42" s="49">
        <v>1</v>
      </c>
      <c r="BJ42" s="49">
        <v>2</v>
      </c>
      <c r="BK42" s="49">
        <v>0</v>
      </c>
      <c r="BL42" s="50">
        <v>0</v>
      </c>
      <c r="BM42" s="45">
        <f t="shared" si="126"/>
        <v>33.41</v>
      </c>
      <c r="BN42" s="44">
        <f t="shared" si="127"/>
        <v>19.5</v>
      </c>
      <c r="BO42" s="54">
        <f t="shared" si="128"/>
        <v>13</v>
      </c>
      <c r="BP42" s="76">
        <f t="shared" si="129"/>
        <v>65.91</v>
      </c>
      <c r="BQ42" s="1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4">
        <f>BT42/2</f>
        <v>0</v>
      </c>
      <c r="CA42" s="6">
        <f>(BU42*3)+(BV42*5)+(BW42*5)+(BX42*20)</f>
        <v>0</v>
      </c>
      <c r="CB42" s="15">
        <f>BY42+BZ42+CA42</f>
        <v>0</v>
      </c>
      <c r="CC42" s="16"/>
      <c r="CD42" s="1"/>
      <c r="CE42" s="2"/>
      <c r="CF42" s="2"/>
      <c r="CG42" s="2"/>
      <c r="CH42" s="2"/>
      <c r="CI42" s="2"/>
      <c r="CJ42" s="7">
        <f>CC42+CD42</f>
        <v>0</v>
      </c>
      <c r="CK42" s="14">
        <f>CE42/2</f>
        <v>0</v>
      </c>
      <c r="CL42" s="6">
        <f>(CF42*3)+(CG42*5)+(CH42*5)+(CI42*20)</f>
        <v>0</v>
      </c>
      <c r="CM42" s="15">
        <f>CJ42+CK42+CL42</f>
        <v>0</v>
      </c>
      <c r="CN42" s="16"/>
      <c r="CO42" s="1"/>
      <c r="CP42" s="2"/>
      <c r="CQ42" s="2"/>
      <c r="CR42" s="2"/>
      <c r="CS42" s="2"/>
      <c r="CT42" s="2"/>
      <c r="CU42" s="7">
        <f>CN42+CO42</f>
        <v>0</v>
      </c>
      <c r="CV42" s="14">
        <f>CP42/2</f>
        <v>0</v>
      </c>
      <c r="CW42" s="6">
        <f>(CQ42*3)+(CR42*5)+(CS42*5)+(CT42*20)</f>
        <v>0</v>
      </c>
      <c r="CX42" s="15">
        <f>CU42+CV42+CW42</f>
        <v>0</v>
      </c>
      <c r="CY42" s="16"/>
      <c r="CZ42" s="1"/>
      <c r="DA42" s="2"/>
      <c r="DB42" s="2"/>
      <c r="DC42" s="2"/>
      <c r="DD42" s="2"/>
      <c r="DE42" s="2"/>
      <c r="DF42" s="7">
        <f>CY42+CZ42</f>
        <v>0</v>
      </c>
      <c r="DG42" s="14">
        <f>DA42/2</f>
        <v>0</v>
      </c>
      <c r="DH42" s="6">
        <f>(DB42*3)+(DC42*5)+(DD42*5)+(DE42*20)</f>
        <v>0</v>
      </c>
      <c r="DI42" s="15">
        <f>DF42+DG42+DH42</f>
        <v>0</v>
      </c>
      <c r="DJ42" s="16"/>
      <c r="DK42" s="1"/>
      <c r="DL42" s="2"/>
      <c r="DM42" s="2"/>
      <c r="DN42" s="2"/>
      <c r="DO42" s="2"/>
      <c r="DP42" s="2"/>
      <c r="DQ42" s="7">
        <f>DJ42+DK42</f>
        <v>0</v>
      </c>
      <c r="DR42" s="14">
        <f>DL42/2</f>
        <v>0</v>
      </c>
      <c r="DS42" s="6">
        <f>(DM42*3)+(DN42*5)+(DO42*5)+(DP42*20)</f>
        <v>0</v>
      </c>
      <c r="DT42" s="15">
        <f>DQ42+DR42+DS42</f>
        <v>0</v>
      </c>
      <c r="DU42" s="16"/>
      <c r="DV42" s="1"/>
      <c r="DW42" s="2"/>
      <c r="DX42" s="2"/>
      <c r="DY42" s="2"/>
      <c r="DZ42" s="2"/>
      <c r="EA42" s="2"/>
      <c r="EB42" s="7">
        <f>DU42+DV42</f>
        <v>0</v>
      </c>
      <c r="EC42" s="14">
        <f>DW42/2</f>
        <v>0</v>
      </c>
      <c r="ED42" s="6">
        <f>(DX42*3)+(DY42*5)+(DZ42*5)+(EA42*20)</f>
        <v>0</v>
      </c>
      <c r="EE42" s="15">
        <f>EB42+EC42+ED42</f>
        <v>0</v>
      </c>
      <c r="EF42" s="16"/>
      <c r="EG42" s="1"/>
      <c r="EH42" s="2"/>
      <c r="EI42" s="2"/>
      <c r="EJ42" s="2"/>
      <c r="EK42" s="2"/>
      <c r="EL42" s="2"/>
      <c r="EM42" s="7">
        <f>EF42+EG42</f>
        <v>0</v>
      </c>
      <c r="EN42" s="14">
        <f>EH42/2</f>
        <v>0</v>
      </c>
      <c r="EO42" s="6">
        <f>(EI42*3)+(EJ42*5)+(EK42*5)+(EL42*20)</f>
        <v>0</v>
      </c>
      <c r="EP42" s="15">
        <f>EM42+EN42+EO42</f>
        <v>0</v>
      </c>
      <c r="EQ42" s="16"/>
      <c r="ER42" s="1"/>
      <c r="ES42" s="2"/>
      <c r="ET42" s="2"/>
      <c r="EU42" s="2"/>
      <c r="EV42" s="2"/>
      <c r="EW42" s="2"/>
      <c r="EX42" s="7">
        <f>EQ42+ER42</f>
        <v>0</v>
      </c>
      <c r="EY42" s="14">
        <f>ES42/2</f>
        <v>0</v>
      </c>
      <c r="EZ42" s="6">
        <f>(ET42*3)+(EU42*5)+(EV42*5)+(EW42*20)</f>
        <v>0</v>
      </c>
      <c r="FA42" s="15">
        <f>EX42+EY42+EZ42</f>
        <v>0</v>
      </c>
      <c r="FB42" s="16"/>
      <c r="FC42" s="1"/>
      <c r="FD42" s="2"/>
      <c r="FE42" s="2"/>
      <c r="FF42" s="2"/>
      <c r="FG42" s="2"/>
      <c r="FH42" s="2"/>
      <c r="FI42" s="7">
        <f>FB42+FC42</f>
        <v>0</v>
      </c>
      <c r="FJ42" s="14">
        <f>FD42/2</f>
        <v>0</v>
      </c>
      <c r="FK42" s="6">
        <f>(FE42*3)+(FF42*5)+(FG42*5)+(FH42*20)</f>
        <v>0</v>
      </c>
      <c r="FL42" s="15">
        <f>FI42+FJ42+FK42</f>
        <v>0</v>
      </c>
      <c r="FM42" s="16"/>
      <c r="FN42" s="1"/>
      <c r="FO42" s="2"/>
      <c r="FP42" s="2"/>
      <c r="FQ42" s="2"/>
      <c r="FR42" s="2"/>
      <c r="FS42" s="2"/>
      <c r="FT42" s="7">
        <f>FM42+FN42</f>
        <v>0</v>
      </c>
      <c r="FU42" s="14">
        <f>FO42/2</f>
        <v>0</v>
      </c>
      <c r="FV42" s="6">
        <f>(FP42*3)+(FQ42*5)+(FR42*5)+(FS42*20)</f>
        <v>0</v>
      </c>
      <c r="FW42" s="15">
        <f>FT42+FU42+FV42</f>
        <v>0</v>
      </c>
      <c r="FX42" s="16"/>
      <c r="FY42" s="1"/>
      <c r="FZ42" s="2"/>
      <c r="GA42" s="2"/>
      <c r="GB42" s="2"/>
      <c r="GC42" s="2"/>
      <c r="GD42" s="2"/>
      <c r="GE42" s="7">
        <f>FX42+FY42</f>
        <v>0</v>
      </c>
      <c r="GF42" s="14">
        <f>FZ42/2</f>
        <v>0</v>
      </c>
      <c r="GG42" s="6">
        <f>(GA42*3)+(GB42*5)+(GC42*5)+(GD42*20)</f>
        <v>0</v>
      </c>
      <c r="GH42" s="15">
        <f>GE42+GF42+GG42</f>
        <v>0</v>
      </c>
      <c r="GI42" s="16"/>
      <c r="GJ42" s="1"/>
      <c r="GK42" s="2"/>
      <c r="GL42" s="2"/>
      <c r="GM42" s="2"/>
      <c r="GN42" s="2"/>
      <c r="GO42" s="2"/>
      <c r="GP42" s="7">
        <f>GI42+GJ42</f>
        <v>0</v>
      </c>
      <c r="GQ42" s="14">
        <f>GK42/2</f>
        <v>0</v>
      </c>
      <c r="GR42" s="6">
        <f>(GL42*3)+(GM42*5)+(GN42*5)+(GO42*20)</f>
        <v>0</v>
      </c>
      <c r="GS42" s="15">
        <f>GP42+GQ42+GR42</f>
        <v>0</v>
      </c>
      <c r="GT42" s="16"/>
      <c r="GU42" s="1"/>
      <c r="GV42" s="2"/>
      <c r="GW42" s="2"/>
      <c r="GX42" s="2"/>
      <c r="GY42" s="2"/>
      <c r="GZ42" s="2"/>
      <c r="HA42" s="7">
        <f>GT42+GU42</f>
        <v>0</v>
      </c>
      <c r="HB42" s="14">
        <f>GV42/2</f>
        <v>0</v>
      </c>
      <c r="HC42" s="6">
        <f>(GW42*3)+(GX42*5)+(GY42*5)+(GZ42*20)</f>
        <v>0</v>
      </c>
      <c r="HD42" s="15">
        <f>HA42+HB42+HC42</f>
        <v>0</v>
      </c>
      <c r="HE42" s="16"/>
      <c r="HF42" s="1"/>
      <c r="HG42" s="2"/>
      <c r="HH42" s="2"/>
      <c r="HI42" s="2"/>
      <c r="HJ42" s="2"/>
      <c r="HK42" s="2"/>
      <c r="HL42" s="7">
        <f>HE42+HF42</f>
        <v>0</v>
      </c>
      <c r="HM42" s="14">
        <f>HG42/2</f>
        <v>0</v>
      </c>
      <c r="HN42" s="6">
        <f>(HH42*3)+(HI42*5)+(HJ42*5)+(HK42*20)</f>
        <v>0</v>
      </c>
      <c r="HO42" s="15">
        <f>HL42+HM42+HN42</f>
        <v>0</v>
      </c>
      <c r="HP42" s="16"/>
      <c r="HQ42" s="1"/>
      <c r="HR42" s="2"/>
      <c r="HS42" s="2"/>
      <c r="HT42" s="2"/>
      <c r="HU42" s="2"/>
      <c r="HV42" s="2"/>
      <c r="HW42" s="7">
        <f>HP42+HQ42</f>
        <v>0</v>
      </c>
      <c r="HX42" s="14">
        <f>HR42/2</f>
        <v>0</v>
      </c>
      <c r="HY42" s="6">
        <f>(HS42*3)+(HT42*5)+(HU42*5)+(HV42*20)</f>
        <v>0</v>
      </c>
      <c r="HZ42" s="15">
        <f>HW42+HX42+HY42</f>
        <v>0</v>
      </c>
      <c r="IA42" s="16"/>
      <c r="IB42" s="1"/>
      <c r="IC42" s="2"/>
      <c r="ID42" s="2"/>
      <c r="IE42" s="2"/>
      <c r="IF42" s="2"/>
      <c r="IG42" s="2"/>
      <c r="IH42" s="7">
        <f>IA42+IB42</f>
        <v>0</v>
      </c>
      <c r="II42" s="14">
        <f>IC42/2</f>
        <v>0</v>
      </c>
      <c r="IJ42" s="6">
        <f>(ID42*3)+(IE42*5)+(IF42*5)+(IG42*20)</f>
        <v>0</v>
      </c>
      <c r="IK42" s="79">
        <f>IH42+II42+IJ42</f>
        <v>0</v>
      </c>
      <c r="IL42" s="80"/>
    </row>
    <row r="43" spans="1:246" ht="12.75">
      <c r="A43" s="38">
        <v>9</v>
      </c>
      <c r="B43" s="36" t="s">
        <v>110</v>
      </c>
      <c r="C43" s="36"/>
      <c r="D43" s="37"/>
      <c r="E43" s="37" t="s">
        <v>19</v>
      </c>
      <c r="F43" s="37" t="s">
        <v>93</v>
      </c>
      <c r="G43" s="28">
        <f>IF(AND(OR($G$2="Y",$H$2="Y"),I43&lt;5,J43&lt;5),IF(AND(I43=I42,J43=J42),G42+1,1),"")</f>
      </c>
      <c r="H43" s="28">
        <f>IF(AND($H$2="Y",J43&gt;0,OR(AND(G43=1,G77=10),AND(G43=2,G86=20),AND(G43=3,G95=30),AND(G43=4,G104=40),AND(G43=5,G113=50),AND(G43=6,G122=60),AND(G43=7,G131=70),AND(G43=8,G140=80),AND(G43=9,G149=90),AND(G43=10,G158=100))),VLOOKUP(J43-1,SortLookup!$A$13:$B$16,2,FALSE),"")</f>
      </c>
      <c r="I43" s="58">
        <f>IF(ISNA(VLOOKUP(E43,SortLookup!$A$1:$B$5,2,FALSE))," ",VLOOKUP(E43,SortLookup!$A$1:$B$5,2,FALSE))</f>
        <v>0</v>
      </c>
      <c r="J43" s="29" t="str">
        <f>IF(ISNA(VLOOKUP(F43,SortLookup!$A$7:$B$11,2,FALSE))," ",VLOOKUP(F43,SortLookup!$A$7:$B$11,2,FALSE))</f>
        <v> </v>
      </c>
      <c r="K43" s="72">
        <f t="shared" si="109"/>
        <v>186.18</v>
      </c>
      <c r="L43" s="59">
        <f t="shared" si="110"/>
        <v>162.18</v>
      </c>
      <c r="M43" s="31">
        <f t="shared" si="111"/>
        <v>9</v>
      </c>
      <c r="N43" s="32">
        <f t="shared" si="112"/>
        <v>15</v>
      </c>
      <c r="O43" s="74">
        <f t="shared" si="113"/>
        <v>30</v>
      </c>
      <c r="P43" s="52">
        <v>22.99</v>
      </c>
      <c r="Q43" s="48"/>
      <c r="R43" s="48"/>
      <c r="S43" s="48"/>
      <c r="T43" s="48"/>
      <c r="U43" s="48"/>
      <c r="V43" s="48"/>
      <c r="W43" s="49">
        <v>8</v>
      </c>
      <c r="X43" s="49">
        <v>1</v>
      </c>
      <c r="Y43" s="49">
        <v>0</v>
      </c>
      <c r="Z43" s="49">
        <v>0</v>
      </c>
      <c r="AA43" s="50">
        <v>0</v>
      </c>
      <c r="AB43" s="45">
        <f t="shared" si="114"/>
        <v>22.99</v>
      </c>
      <c r="AC43" s="44">
        <f t="shared" si="115"/>
        <v>4</v>
      </c>
      <c r="AD43" s="54">
        <f t="shared" si="116"/>
        <v>3</v>
      </c>
      <c r="AE43" s="34">
        <f t="shared" si="117"/>
        <v>29.99</v>
      </c>
      <c r="AF43" s="52">
        <v>47</v>
      </c>
      <c r="AG43" s="48"/>
      <c r="AH43" s="48"/>
      <c r="AI43" s="48"/>
      <c r="AJ43" s="49">
        <v>8</v>
      </c>
      <c r="AK43" s="49">
        <v>2</v>
      </c>
      <c r="AL43" s="49">
        <v>0</v>
      </c>
      <c r="AM43" s="49">
        <v>0</v>
      </c>
      <c r="AN43" s="50">
        <v>0</v>
      </c>
      <c r="AO43" s="45">
        <f t="shared" si="118"/>
        <v>47</v>
      </c>
      <c r="AP43" s="44">
        <f t="shared" si="119"/>
        <v>4</v>
      </c>
      <c r="AQ43" s="54">
        <f t="shared" si="120"/>
        <v>6</v>
      </c>
      <c r="AR43" s="34">
        <f t="shared" si="121"/>
        <v>57</v>
      </c>
      <c r="AS43" s="52">
        <v>31.2</v>
      </c>
      <c r="AT43" s="48"/>
      <c r="AU43" s="48"/>
      <c r="AV43" s="49">
        <v>1</v>
      </c>
      <c r="AW43" s="49">
        <v>0</v>
      </c>
      <c r="AX43" s="49">
        <v>0</v>
      </c>
      <c r="AY43" s="49">
        <v>0</v>
      </c>
      <c r="AZ43" s="50">
        <v>0</v>
      </c>
      <c r="BA43" s="45">
        <f t="shared" si="122"/>
        <v>31.2</v>
      </c>
      <c r="BB43" s="44">
        <f t="shared" si="123"/>
        <v>0.5</v>
      </c>
      <c r="BC43" s="54">
        <f t="shared" si="124"/>
        <v>0</v>
      </c>
      <c r="BD43" s="34">
        <f t="shared" si="125"/>
        <v>31.7</v>
      </c>
      <c r="BE43" s="52">
        <v>60.99</v>
      </c>
      <c r="BF43" s="48"/>
      <c r="BG43" s="48"/>
      <c r="BH43" s="49">
        <v>13</v>
      </c>
      <c r="BI43" s="49">
        <v>0</v>
      </c>
      <c r="BJ43" s="49">
        <v>0</v>
      </c>
      <c r="BK43" s="49">
        <v>0</v>
      </c>
      <c r="BL43" s="50">
        <v>0</v>
      </c>
      <c r="BM43" s="45">
        <f t="shared" si="126"/>
        <v>60.99</v>
      </c>
      <c r="BN43" s="44">
        <f t="shared" si="127"/>
        <v>6.5</v>
      </c>
      <c r="BO43" s="54">
        <f t="shared" si="128"/>
        <v>0</v>
      </c>
      <c r="BP43" s="76">
        <f t="shared" si="129"/>
        <v>67.49</v>
      </c>
      <c r="BQ43" s="1"/>
      <c r="BR43" s="1"/>
      <c r="BS43" s="1"/>
      <c r="BT43" s="2"/>
      <c r="BU43" s="2"/>
      <c r="BV43" s="2"/>
      <c r="BW43" s="2"/>
      <c r="BX43" s="2"/>
      <c r="BY43" s="7"/>
      <c r="BZ43" s="14"/>
      <c r="CA43" s="6"/>
      <c r="CB43" s="15"/>
      <c r="CC43" s="16"/>
      <c r="CD43" s="1"/>
      <c r="CE43" s="2"/>
      <c r="CF43" s="2"/>
      <c r="CG43" s="2"/>
      <c r="CH43" s="2"/>
      <c r="CI43" s="2"/>
      <c r="CJ43" s="7"/>
      <c r="CK43" s="14"/>
      <c r="CL43" s="6"/>
      <c r="CM43" s="15"/>
      <c r="CN43" s="16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79"/>
      <c r="IL43" s="80"/>
    </row>
    <row r="44" spans="1:246" ht="12.75">
      <c r="A44" s="38">
        <v>10</v>
      </c>
      <c r="B44" s="36" t="s">
        <v>108</v>
      </c>
      <c r="C44" s="36"/>
      <c r="D44" s="37"/>
      <c r="E44" s="37" t="s">
        <v>19</v>
      </c>
      <c r="F44" s="37" t="s">
        <v>93</v>
      </c>
      <c r="G44" s="28">
        <f>IF(AND(OR($G$2="Y",$H$2="Y"),I44&lt;5,J44&lt;5),IF(AND(I44=I43,J44=J43),G43+1,1),"")</f>
      </c>
      <c r="H44" s="28">
        <f>IF(AND($H$2="Y",J44&gt;0,OR(AND(G44=1,G64=10),AND(G44=2,G73=20),AND(G44=3,G80=30),AND(G44=4,G89=40),AND(G44=5,G98=50),AND(G44=6,G107=60),AND(G44=7,G116=70),AND(G44=8,G125=80),AND(G44=9,G134=90),AND(G44=10,G143=100))),VLOOKUP(J44-1,SortLookup!$A$13:$B$16,2,FALSE),"")</f>
      </c>
      <c r="I44" s="58">
        <f>IF(ISNA(VLOOKUP(E44,SortLookup!$A$1:$B$5,2,FALSE))," ",VLOOKUP(E44,SortLookup!$A$1:$B$5,2,FALSE))</f>
        <v>0</v>
      </c>
      <c r="J44" s="29" t="str">
        <f>IF(ISNA(VLOOKUP(F44,SortLookup!$A$7:$B$11,2,FALSE))," ",VLOOKUP(F44,SortLookup!$A$7:$B$11,2,FALSE))</f>
        <v> </v>
      </c>
      <c r="K44" s="72">
        <f t="shared" si="109"/>
        <v>193.77</v>
      </c>
      <c r="L44" s="59">
        <f t="shared" si="110"/>
        <v>134.77</v>
      </c>
      <c r="M44" s="31">
        <f t="shared" si="111"/>
        <v>26</v>
      </c>
      <c r="N44" s="32">
        <f t="shared" si="112"/>
        <v>33</v>
      </c>
      <c r="O44" s="74">
        <f t="shared" si="113"/>
        <v>66</v>
      </c>
      <c r="P44" s="52">
        <v>20.85</v>
      </c>
      <c r="Q44" s="48"/>
      <c r="R44" s="48"/>
      <c r="S44" s="48"/>
      <c r="T44" s="48"/>
      <c r="U44" s="48"/>
      <c r="V44" s="48"/>
      <c r="W44" s="49">
        <v>4</v>
      </c>
      <c r="X44" s="49">
        <v>0</v>
      </c>
      <c r="Y44" s="49">
        <v>0</v>
      </c>
      <c r="Z44" s="49">
        <v>0</v>
      </c>
      <c r="AA44" s="50">
        <v>0</v>
      </c>
      <c r="AB44" s="45">
        <f t="shared" si="114"/>
        <v>20.85</v>
      </c>
      <c r="AC44" s="44">
        <f t="shared" si="115"/>
        <v>2</v>
      </c>
      <c r="AD44" s="54">
        <f t="shared" si="116"/>
        <v>0</v>
      </c>
      <c r="AE44" s="34">
        <f t="shared" si="117"/>
        <v>22.85</v>
      </c>
      <c r="AF44" s="52">
        <v>58.8</v>
      </c>
      <c r="AG44" s="48"/>
      <c r="AH44" s="48"/>
      <c r="AI44" s="48"/>
      <c r="AJ44" s="49">
        <v>27</v>
      </c>
      <c r="AK44" s="49">
        <v>2</v>
      </c>
      <c r="AL44" s="49">
        <v>1</v>
      </c>
      <c r="AM44" s="49">
        <v>0</v>
      </c>
      <c r="AN44" s="50">
        <v>0</v>
      </c>
      <c r="AO44" s="45">
        <f t="shared" si="118"/>
        <v>58.8</v>
      </c>
      <c r="AP44" s="44">
        <f t="shared" si="119"/>
        <v>13.5</v>
      </c>
      <c r="AQ44" s="54">
        <f t="shared" si="120"/>
        <v>11</v>
      </c>
      <c r="AR44" s="34">
        <f t="shared" si="121"/>
        <v>83.3</v>
      </c>
      <c r="AS44" s="52">
        <v>22.57</v>
      </c>
      <c r="AT44" s="48"/>
      <c r="AU44" s="48"/>
      <c r="AV44" s="49">
        <v>2</v>
      </c>
      <c r="AW44" s="49">
        <v>0</v>
      </c>
      <c r="AX44" s="49">
        <v>0</v>
      </c>
      <c r="AY44" s="49">
        <v>0</v>
      </c>
      <c r="AZ44" s="50">
        <v>0</v>
      </c>
      <c r="BA44" s="45">
        <f t="shared" si="122"/>
        <v>22.57</v>
      </c>
      <c r="BB44" s="44">
        <f t="shared" si="123"/>
        <v>1</v>
      </c>
      <c r="BC44" s="54">
        <f t="shared" si="124"/>
        <v>0</v>
      </c>
      <c r="BD44" s="34">
        <f t="shared" si="125"/>
        <v>23.57</v>
      </c>
      <c r="BE44" s="52">
        <v>32.55</v>
      </c>
      <c r="BF44" s="48"/>
      <c r="BG44" s="48"/>
      <c r="BH44" s="49">
        <v>33</v>
      </c>
      <c r="BI44" s="49">
        <v>0</v>
      </c>
      <c r="BJ44" s="49">
        <v>3</v>
      </c>
      <c r="BK44" s="49">
        <v>0</v>
      </c>
      <c r="BL44" s="50">
        <v>0</v>
      </c>
      <c r="BM44" s="45">
        <f t="shared" si="126"/>
        <v>32.55</v>
      </c>
      <c r="BN44" s="44">
        <f t="shared" si="127"/>
        <v>16.5</v>
      </c>
      <c r="BO44" s="54">
        <f t="shared" si="128"/>
        <v>15</v>
      </c>
      <c r="BP44" s="76">
        <f t="shared" si="129"/>
        <v>64.05</v>
      </c>
      <c r="BQ44" s="1"/>
      <c r="BR44" s="1"/>
      <c r="BS44" s="1"/>
      <c r="BT44" s="2"/>
      <c r="BU44" s="2"/>
      <c r="BV44" s="2"/>
      <c r="BW44" s="2"/>
      <c r="BX44" s="2"/>
      <c r="BY44" s="7">
        <f>BQ44+BR44+BS44</f>
        <v>0</v>
      </c>
      <c r="BZ44" s="14">
        <f>BT44/2</f>
        <v>0</v>
      </c>
      <c r="CA44" s="6">
        <f>(BU44*3)+(BV44*5)+(BW44*5)+(BX44*20)</f>
        <v>0</v>
      </c>
      <c r="CB44" s="15">
        <f>BY44+BZ44+CA44</f>
        <v>0</v>
      </c>
      <c r="CC44" s="16"/>
      <c r="CD44" s="1"/>
      <c r="CE44" s="2"/>
      <c r="CF44" s="2"/>
      <c r="CG44" s="2"/>
      <c r="CH44" s="2"/>
      <c r="CI44" s="2"/>
      <c r="CJ44" s="7">
        <f>CC44+CD44</f>
        <v>0</v>
      </c>
      <c r="CK44" s="14">
        <f>CE44/2</f>
        <v>0</v>
      </c>
      <c r="CL44" s="6">
        <f>(CF44*3)+(CG44*5)+(CH44*5)+(CI44*20)</f>
        <v>0</v>
      </c>
      <c r="CM44" s="15">
        <f>CJ44+CK44+CL44</f>
        <v>0</v>
      </c>
      <c r="CN44" s="16"/>
      <c r="CO44" s="1"/>
      <c r="CP44" s="2"/>
      <c r="CQ44" s="2"/>
      <c r="CR44" s="2"/>
      <c r="CS44" s="2"/>
      <c r="CT44" s="2"/>
      <c r="CU44" s="7">
        <f>CN44+CO44</f>
        <v>0</v>
      </c>
      <c r="CV44" s="14">
        <f>CP44/2</f>
        <v>0</v>
      </c>
      <c r="CW44" s="6">
        <f>(CQ44*3)+(CR44*5)+(CS44*5)+(CT44*20)</f>
        <v>0</v>
      </c>
      <c r="CX44" s="15">
        <f>CU44+CV44+CW44</f>
        <v>0</v>
      </c>
      <c r="CY44" s="16"/>
      <c r="CZ44" s="1"/>
      <c r="DA44" s="2"/>
      <c r="DB44" s="2"/>
      <c r="DC44" s="2"/>
      <c r="DD44" s="2"/>
      <c r="DE44" s="2"/>
      <c r="DF44" s="7">
        <f>CY44+CZ44</f>
        <v>0</v>
      </c>
      <c r="DG44" s="14">
        <f>DA44/2</f>
        <v>0</v>
      </c>
      <c r="DH44" s="6">
        <f>(DB44*3)+(DC44*5)+(DD44*5)+(DE44*20)</f>
        <v>0</v>
      </c>
      <c r="DI44" s="15">
        <f>DF44+DG44+DH44</f>
        <v>0</v>
      </c>
      <c r="DJ44" s="16"/>
      <c r="DK44" s="1"/>
      <c r="DL44" s="2"/>
      <c r="DM44" s="2"/>
      <c r="DN44" s="2"/>
      <c r="DO44" s="2"/>
      <c r="DP44" s="2"/>
      <c r="DQ44" s="7">
        <f>DJ44+DK44</f>
        <v>0</v>
      </c>
      <c r="DR44" s="14">
        <f>DL44/2</f>
        <v>0</v>
      </c>
      <c r="DS44" s="6">
        <f>(DM44*3)+(DN44*5)+(DO44*5)+(DP44*20)</f>
        <v>0</v>
      </c>
      <c r="DT44" s="15">
        <f>DQ44+DR44+DS44</f>
        <v>0</v>
      </c>
      <c r="DU44" s="16"/>
      <c r="DV44" s="1"/>
      <c r="DW44" s="2"/>
      <c r="DX44" s="2"/>
      <c r="DY44" s="2"/>
      <c r="DZ44" s="2"/>
      <c r="EA44" s="2"/>
      <c r="EB44" s="7">
        <f>DU44+DV44</f>
        <v>0</v>
      </c>
      <c r="EC44" s="14">
        <f>DW44/2</f>
        <v>0</v>
      </c>
      <c r="ED44" s="6">
        <f>(DX44*3)+(DY44*5)+(DZ44*5)+(EA44*20)</f>
        <v>0</v>
      </c>
      <c r="EE44" s="15">
        <f>EB44+EC44+ED44</f>
        <v>0</v>
      </c>
      <c r="EF44" s="16"/>
      <c r="EG44" s="1"/>
      <c r="EH44" s="2"/>
      <c r="EI44" s="2"/>
      <c r="EJ44" s="2"/>
      <c r="EK44" s="2"/>
      <c r="EL44" s="2"/>
      <c r="EM44" s="7">
        <f>EF44+EG44</f>
        <v>0</v>
      </c>
      <c r="EN44" s="14">
        <f>EH44/2</f>
        <v>0</v>
      </c>
      <c r="EO44" s="6">
        <f>(EI44*3)+(EJ44*5)+(EK44*5)+(EL44*20)</f>
        <v>0</v>
      </c>
      <c r="EP44" s="15">
        <f>EM44+EN44+EO44</f>
        <v>0</v>
      </c>
      <c r="EQ44" s="16"/>
      <c r="ER44" s="1"/>
      <c r="ES44" s="2"/>
      <c r="ET44" s="2"/>
      <c r="EU44" s="2"/>
      <c r="EV44" s="2"/>
      <c r="EW44" s="2"/>
      <c r="EX44" s="7">
        <f>EQ44+ER44</f>
        <v>0</v>
      </c>
      <c r="EY44" s="14">
        <f>ES44/2</f>
        <v>0</v>
      </c>
      <c r="EZ44" s="6">
        <f>(ET44*3)+(EU44*5)+(EV44*5)+(EW44*20)</f>
        <v>0</v>
      </c>
      <c r="FA44" s="15">
        <f>EX44+EY44+EZ44</f>
        <v>0</v>
      </c>
      <c r="FB44" s="16"/>
      <c r="FC44" s="1"/>
      <c r="FD44" s="2"/>
      <c r="FE44" s="2"/>
      <c r="FF44" s="2"/>
      <c r="FG44" s="2"/>
      <c r="FH44" s="2"/>
      <c r="FI44" s="7">
        <f>FB44+FC44</f>
        <v>0</v>
      </c>
      <c r="FJ44" s="14">
        <f>FD44/2</f>
        <v>0</v>
      </c>
      <c r="FK44" s="6">
        <f>(FE44*3)+(FF44*5)+(FG44*5)+(FH44*20)</f>
        <v>0</v>
      </c>
      <c r="FL44" s="15">
        <f>FI44+FJ44+FK44</f>
        <v>0</v>
      </c>
      <c r="FM44" s="16"/>
      <c r="FN44" s="1"/>
      <c r="FO44" s="2"/>
      <c r="FP44" s="2"/>
      <c r="FQ44" s="2"/>
      <c r="FR44" s="2"/>
      <c r="FS44" s="2"/>
      <c r="FT44" s="7">
        <f>FM44+FN44</f>
        <v>0</v>
      </c>
      <c r="FU44" s="14">
        <f>FO44/2</f>
        <v>0</v>
      </c>
      <c r="FV44" s="6">
        <f>(FP44*3)+(FQ44*5)+(FR44*5)+(FS44*20)</f>
        <v>0</v>
      </c>
      <c r="FW44" s="15">
        <f>FT44+FU44+FV44</f>
        <v>0</v>
      </c>
      <c r="FX44" s="16"/>
      <c r="FY44" s="1"/>
      <c r="FZ44" s="2"/>
      <c r="GA44" s="2"/>
      <c r="GB44" s="2"/>
      <c r="GC44" s="2"/>
      <c r="GD44" s="2"/>
      <c r="GE44" s="7">
        <f>FX44+FY44</f>
        <v>0</v>
      </c>
      <c r="GF44" s="14">
        <f>FZ44/2</f>
        <v>0</v>
      </c>
      <c r="GG44" s="6">
        <f>(GA44*3)+(GB44*5)+(GC44*5)+(GD44*20)</f>
        <v>0</v>
      </c>
      <c r="GH44" s="15">
        <f>GE44+GF44+GG44</f>
        <v>0</v>
      </c>
      <c r="GI44" s="16"/>
      <c r="GJ44" s="1"/>
      <c r="GK44" s="2"/>
      <c r="GL44" s="2"/>
      <c r="GM44" s="2"/>
      <c r="GN44" s="2"/>
      <c r="GO44" s="2"/>
      <c r="GP44" s="7">
        <f>GI44+GJ44</f>
        <v>0</v>
      </c>
      <c r="GQ44" s="14">
        <f>GK44/2</f>
        <v>0</v>
      </c>
      <c r="GR44" s="6">
        <f>(GL44*3)+(GM44*5)+(GN44*5)+(GO44*20)</f>
        <v>0</v>
      </c>
      <c r="GS44" s="15">
        <f>GP44+GQ44+GR44</f>
        <v>0</v>
      </c>
      <c r="GT44" s="16"/>
      <c r="GU44" s="1"/>
      <c r="GV44" s="2"/>
      <c r="GW44" s="2"/>
      <c r="GX44" s="2"/>
      <c r="GY44" s="2"/>
      <c r="GZ44" s="2"/>
      <c r="HA44" s="7">
        <f>GT44+GU44</f>
        <v>0</v>
      </c>
      <c r="HB44" s="14">
        <f>GV44/2</f>
        <v>0</v>
      </c>
      <c r="HC44" s="6">
        <f>(GW44*3)+(GX44*5)+(GY44*5)+(GZ44*20)</f>
        <v>0</v>
      </c>
      <c r="HD44" s="15">
        <f>HA44+HB44+HC44</f>
        <v>0</v>
      </c>
      <c r="HE44" s="16"/>
      <c r="HF44" s="1"/>
      <c r="HG44" s="2"/>
      <c r="HH44" s="2"/>
      <c r="HI44" s="2"/>
      <c r="HJ44" s="2"/>
      <c r="HK44" s="2"/>
      <c r="HL44" s="7">
        <f>HE44+HF44</f>
        <v>0</v>
      </c>
      <c r="HM44" s="14">
        <f>HG44/2</f>
        <v>0</v>
      </c>
      <c r="HN44" s="6">
        <f>(HH44*3)+(HI44*5)+(HJ44*5)+(HK44*20)</f>
        <v>0</v>
      </c>
      <c r="HO44" s="15">
        <f>HL44+HM44+HN44</f>
        <v>0</v>
      </c>
      <c r="HP44" s="16"/>
      <c r="HQ44" s="1"/>
      <c r="HR44" s="2"/>
      <c r="HS44" s="2"/>
      <c r="HT44" s="2"/>
      <c r="HU44" s="2"/>
      <c r="HV44" s="2"/>
      <c r="HW44" s="7">
        <f>HP44+HQ44</f>
        <v>0</v>
      </c>
      <c r="HX44" s="14">
        <f>HR44/2</f>
        <v>0</v>
      </c>
      <c r="HY44" s="6">
        <f>(HS44*3)+(HT44*5)+(HU44*5)+(HV44*20)</f>
        <v>0</v>
      </c>
      <c r="HZ44" s="15">
        <f>HW44+HX44+HY44</f>
        <v>0</v>
      </c>
      <c r="IA44" s="16"/>
      <c r="IB44" s="1"/>
      <c r="IC44" s="2"/>
      <c r="ID44" s="2"/>
      <c r="IE44" s="2"/>
      <c r="IF44" s="2"/>
      <c r="IG44" s="2"/>
      <c r="IH44" s="7">
        <f>IA44+IB44</f>
        <v>0</v>
      </c>
      <c r="II44" s="14">
        <f>IC44/2</f>
        <v>0</v>
      </c>
      <c r="IJ44" s="6">
        <f>(ID44*3)+(IE44*5)+(IF44*5)+(IG44*20)</f>
        <v>0</v>
      </c>
      <c r="IK44" s="79">
        <f>IH44+II44+IJ44</f>
        <v>0</v>
      </c>
      <c r="IL44" s="80"/>
    </row>
    <row r="45" spans="1:246" ht="12.75">
      <c r="A45" s="38">
        <v>11</v>
      </c>
      <c r="B45" s="36" t="s">
        <v>136</v>
      </c>
      <c r="C45" s="36"/>
      <c r="D45" s="37"/>
      <c r="E45" s="37" t="s">
        <v>19</v>
      </c>
      <c r="F45" s="37" t="s">
        <v>27</v>
      </c>
      <c r="G45" s="28">
        <f>IF(AND(OR($G$2="Y",$H$2="Y"),I45&lt;5,J45&lt;5),IF(AND(I45=I44,J45=J44),G44+1,1),"")</f>
      </c>
      <c r="H45" s="28">
        <f>IF(AND($H$2="Y",J45&gt;0,OR(AND(G45=1,G81=10),AND(G45=2,G90=20),AND(G45=3,G99=30),AND(G45=4,G108=40),AND(G45=5,G117=50),AND(G45=6,G126=60),AND(G45=7,G135=70),AND(G45=8,G144=80),AND(G45=9,G153=90),AND(G45=10,G162=100))),VLOOKUP(J45-1,SortLookup!$A$13:$B$16,2,FALSE),"")</f>
      </c>
      <c r="I45" s="58">
        <f>IF(ISNA(VLOOKUP(E45,SortLookup!$A$1:$B$5,2,FALSE))," ",VLOOKUP(E45,SortLookup!$A$1:$B$5,2,FALSE))</f>
        <v>0</v>
      </c>
      <c r="J45" s="29">
        <f>IF(ISNA(VLOOKUP(F45,SortLookup!$A$7:$B$11,2,FALSE))," ",VLOOKUP(F45,SortLookup!$A$7:$B$11,2,FALSE))</f>
        <v>4</v>
      </c>
      <c r="K45" s="72">
        <f t="shared" si="109"/>
        <v>215.95</v>
      </c>
      <c r="L45" s="59">
        <f t="shared" si="110"/>
        <v>177.45</v>
      </c>
      <c r="M45" s="31">
        <f t="shared" si="111"/>
        <v>18</v>
      </c>
      <c r="N45" s="32">
        <f t="shared" si="112"/>
        <v>20.5</v>
      </c>
      <c r="O45" s="74">
        <f t="shared" si="113"/>
        <v>41</v>
      </c>
      <c r="P45" s="52">
        <v>20.36</v>
      </c>
      <c r="Q45" s="48"/>
      <c r="R45" s="48"/>
      <c r="S45" s="48"/>
      <c r="T45" s="48"/>
      <c r="U45" s="48"/>
      <c r="V45" s="48"/>
      <c r="W45" s="49">
        <v>8</v>
      </c>
      <c r="X45" s="49">
        <v>0</v>
      </c>
      <c r="Y45" s="49">
        <v>1</v>
      </c>
      <c r="Z45" s="49">
        <v>0</v>
      </c>
      <c r="AA45" s="50">
        <v>0</v>
      </c>
      <c r="AB45" s="45">
        <f t="shared" si="114"/>
        <v>20.36</v>
      </c>
      <c r="AC45" s="44">
        <f t="shared" si="115"/>
        <v>4</v>
      </c>
      <c r="AD45" s="54">
        <f t="shared" si="116"/>
        <v>5</v>
      </c>
      <c r="AE45" s="34">
        <f t="shared" si="117"/>
        <v>29.36</v>
      </c>
      <c r="AF45" s="52">
        <v>52.49</v>
      </c>
      <c r="AG45" s="48"/>
      <c r="AH45" s="48"/>
      <c r="AI45" s="48"/>
      <c r="AJ45" s="49">
        <v>12</v>
      </c>
      <c r="AK45" s="49">
        <v>1</v>
      </c>
      <c r="AL45" s="49">
        <v>0</v>
      </c>
      <c r="AM45" s="49">
        <v>1</v>
      </c>
      <c r="AN45" s="50">
        <v>0</v>
      </c>
      <c r="AO45" s="45">
        <f t="shared" si="118"/>
        <v>52.49</v>
      </c>
      <c r="AP45" s="44">
        <f t="shared" si="119"/>
        <v>6</v>
      </c>
      <c r="AQ45" s="54">
        <f t="shared" si="120"/>
        <v>8</v>
      </c>
      <c r="AR45" s="34">
        <f t="shared" si="121"/>
        <v>66.49</v>
      </c>
      <c r="AS45" s="52">
        <v>44.99</v>
      </c>
      <c r="AT45" s="48"/>
      <c r="AU45" s="48"/>
      <c r="AV45" s="49">
        <v>11</v>
      </c>
      <c r="AW45" s="49">
        <v>0</v>
      </c>
      <c r="AX45" s="49">
        <v>1</v>
      </c>
      <c r="AY45" s="49">
        <v>0</v>
      </c>
      <c r="AZ45" s="50">
        <v>0</v>
      </c>
      <c r="BA45" s="45">
        <f t="shared" si="122"/>
        <v>44.99</v>
      </c>
      <c r="BB45" s="44">
        <f t="shared" si="123"/>
        <v>5.5</v>
      </c>
      <c r="BC45" s="54">
        <f t="shared" si="124"/>
        <v>5</v>
      </c>
      <c r="BD45" s="34">
        <f t="shared" si="125"/>
        <v>55.49</v>
      </c>
      <c r="BE45" s="52">
        <v>59.61</v>
      </c>
      <c r="BF45" s="48"/>
      <c r="BG45" s="48"/>
      <c r="BH45" s="49">
        <v>10</v>
      </c>
      <c r="BI45" s="49">
        <v>0</v>
      </c>
      <c r="BJ45" s="49">
        <v>0</v>
      </c>
      <c r="BK45" s="49">
        <v>0</v>
      </c>
      <c r="BL45" s="50">
        <v>0</v>
      </c>
      <c r="BM45" s="45">
        <f t="shared" si="126"/>
        <v>59.61</v>
      </c>
      <c r="BN45" s="44">
        <f t="shared" si="127"/>
        <v>5</v>
      </c>
      <c r="BO45" s="54">
        <f t="shared" si="128"/>
        <v>0</v>
      </c>
      <c r="BP45" s="76">
        <f t="shared" si="129"/>
        <v>64.61</v>
      </c>
      <c r="BQ45" s="1"/>
      <c r="BR45" s="1"/>
      <c r="BS45" s="1"/>
      <c r="BT45" s="2"/>
      <c r="BU45" s="2"/>
      <c r="BV45" s="2"/>
      <c r="BW45" s="2"/>
      <c r="BX45" s="2"/>
      <c r="BY45" s="7">
        <f>BQ45+BR45+BS45</f>
        <v>0</v>
      </c>
      <c r="BZ45" s="14">
        <f>BT45/2</f>
        <v>0</v>
      </c>
      <c r="CA45" s="6">
        <f>(BU45*3)+(BV45*5)+(BW45*5)+(BX45*20)</f>
        <v>0</v>
      </c>
      <c r="CB45" s="15">
        <f>BY45+BZ45+CA45</f>
        <v>0</v>
      </c>
      <c r="CC45" s="16"/>
      <c r="CD45" s="1"/>
      <c r="CE45" s="2"/>
      <c r="CF45" s="2"/>
      <c r="CG45" s="2"/>
      <c r="CH45" s="2"/>
      <c r="CI45" s="2"/>
      <c r="CJ45" s="7">
        <f>CC45+CD45</f>
        <v>0</v>
      </c>
      <c r="CK45" s="14">
        <f>CE45/2</f>
        <v>0</v>
      </c>
      <c r="CL45" s="6">
        <f>(CF45*3)+(CG45*5)+(CH45*5)+(CI45*20)</f>
        <v>0</v>
      </c>
      <c r="CM45" s="15">
        <f>CJ45+CK45+CL45</f>
        <v>0</v>
      </c>
      <c r="CN45" s="16"/>
      <c r="CO45" s="1"/>
      <c r="CP45" s="2"/>
      <c r="CQ45" s="2"/>
      <c r="CR45" s="2"/>
      <c r="CS45" s="2"/>
      <c r="CT45" s="2"/>
      <c r="CU45" s="7">
        <f>CN45+CO45</f>
        <v>0</v>
      </c>
      <c r="CV45" s="14">
        <f>CP45/2</f>
        <v>0</v>
      </c>
      <c r="CW45" s="6">
        <f>(CQ45*3)+(CR45*5)+(CS45*5)+(CT45*20)</f>
        <v>0</v>
      </c>
      <c r="CX45" s="15">
        <f>CU45+CV45+CW45</f>
        <v>0</v>
      </c>
      <c r="CY45" s="16"/>
      <c r="CZ45" s="1"/>
      <c r="DA45" s="2"/>
      <c r="DB45" s="2"/>
      <c r="DC45" s="2"/>
      <c r="DD45" s="2"/>
      <c r="DE45" s="2"/>
      <c r="DF45" s="7">
        <f>CY45+CZ45</f>
        <v>0</v>
      </c>
      <c r="DG45" s="14">
        <f>DA45/2</f>
        <v>0</v>
      </c>
      <c r="DH45" s="6">
        <f>(DB45*3)+(DC45*5)+(DD45*5)+(DE45*20)</f>
        <v>0</v>
      </c>
      <c r="DI45" s="15">
        <f>DF45+DG45+DH45</f>
        <v>0</v>
      </c>
      <c r="DJ45" s="16"/>
      <c r="DK45" s="1"/>
      <c r="DL45" s="2"/>
      <c r="DM45" s="2"/>
      <c r="DN45" s="2"/>
      <c r="DO45" s="2"/>
      <c r="DP45" s="2"/>
      <c r="DQ45" s="7">
        <f>DJ45+DK45</f>
        <v>0</v>
      </c>
      <c r="DR45" s="14">
        <f>DL45/2</f>
        <v>0</v>
      </c>
      <c r="DS45" s="6">
        <f>(DM45*3)+(DN45*5)+(DO45*5)+(DP45*20)</f>
        <v>0</v>
      </c>
      <c r="DT45" s="15">
        <f>DQ45+DR45+DS45</f>
        <v>0</v>
      </c>
      <c r="DU45" s="16"/>
      <c r="DV45" s="1"/>
      <c r="DW45" s="2"/>
      <c r="DX45" s="2"/>
      <c r="DY45" s="2"/>
      <c r="DZ45" s="2"/>
      <c r="EA45" s="2"/>
      <c r="EB45" s="7">
        <f>DU45+DV45</f>
        <v>0</v>
      </c>
      <c r="EC45" s="14">
        <f>DW45/2</f>
        <v>0</v>
      </c>
      <c r="ED45" s="6">
        <f>(DX45*3)+(DY45*5)+(DZ45*5)+(EA45*20)</f>
        <v>0</v>
      </c>
      <c r="EE45" s="15">
        <f>EB45+EC45+ED45</f>
        <v>0</v>
      </c>
      <c r="EF45" s="16"/>
      <c r="EG45" s="1"/>
      <c r="EH45" s="2"/>
      <c r="EI45" s="2"/>
      <c r="EJ45" s="2"/>
      <c r="EK45" s="2"/>
      <c r="EL45" s="2"/>
      <c r="EM45" s="7">
        <f>EF45+EG45</f>
        <v>0</v>
      </c>
      <c r="EN45" s="14">
        <f>EH45/2</f>
        <v>0</v>
      </c>
      <c r="EO45" s="6">
        <f>(EI45*3)+(EJ45*5)+(EK45*5)+(EL45*20)</f>
        <v>0</v>
      </c>
      <c r="EP45" s="15">
        <f>EM45+EN45+EO45</f>
        <v>0</v>
      </c>
      <c r="EQ45" s="16"/>
      <c r="ER45" s="1"/>
      <c r="ES45" s="2"/>
      <c r="ET45" s="2"/>
      <c r="EU45" s="2"/>
      <c r="EV45" s="2"/>
      <c r="EW45" s="2"/>
      <c r="EX45" s="7">
        <f>EQ45+ER45</f>
        <v>0</v>
      </c>
      <c r="EY45" s="14">
        <f>ES45/2</f>
        <v>0</v>
      </c>
      <c r="EZ45" s="6">
        <f>(ET45*3)+(EU45*5)+(EV45*5)+(EW45*20)</f>
        <v>0</v>
      </c>
      <c r="FA45" s="15">
        <f>EX45+EY45+EZ45</f>
        <v>0</v>
      </c>
      <c r="FB45" s="16"/>
      <c r="FC45" s="1"/>
      <c r="FD45" s="2"/>
      <c r="FE45" s="2"/>
      <c r="FF45" s="2"/>
      <c r="FG45" s="2"/>
      <c r="FH45" s="2"/>
      <c r="FI45" s="7">
        <f>FB45+FC45</f>
        <v>0</v>
      </c>
      <c r="FJ45" s="14">
        <f>FD45/2</f>
        <v>0</v>
      </c>
      <c r="FK45" s="6">
        <f>(FE45*3)+(FF45*5)+(FG45*5)+(FH45*20)</f>
        <v>0</v>
      </c>
      <c r="FL45" s="15">
        <f>FI45+FJ45+FK45</f>
        <v>0</v>
      </c>
      <c r="FM45" s="16"/>
      <c r="FN45" s="1"/>
      <c r="FO45" s="2"/>
      <c r="FP45" s="2"/>
      <c r="FQ45" s="2"/>
      <c r="FR45" s="2"/>
      <c r="FS45" s="2"/>
      <c r="FT45" s="7">
        <f>FM45+FN45</f>
        <v>0</v>
      </c>
      <c r="FU45" s="14">
        <f>FO45/2</f>
        <v>0</v>
      </c>
      <c r="FV45" s="6">
        <f>(FP45*3)+(FQ45*5)+(FR45*5)+(FS45*20)</f>
        <v>0</v>
      </c>
      <c r="FW45" s="15">
        <f>FT45+FU45+FV45</f>
        <v>0</v>
      </c>
      <c r="FX45" s="16"/>
      <c r="FY45" s="1"/>
      <c r="FZ45" s="2"/>
      <c r="GA45" s="2"/>
      <c r="GB45" s="2"/>
      <c r="GC45" s="2"/>
      <c r="GD45" s="2"/>
      <c r="GE45" s="7">
        <f>FX45+FY45</f>
        <v>0</v>
      </c>
      <c r="GF45" s="14">
        <f>FZ45/2</f>
        <v>0</v>
      </c>
      <c r="GG45" s="6">
        <f>(GA45*3)+(GB45*5)+(GC45*5)+(GD45*20)</f>
        <v>0</v>
      </c>
      <c r="GH45" s="15">
        <f>GE45+GF45+GG45</f>
        <v>0</v>
      </c>
      <c r="GI45" s="16"/>
      <c r="GJ45" s="1"/>
      <c r="GK45" s="2"/>
      <c r="GL45" s="2"/>
      <c r="GM45" s="2"/>
      <c r="GN45" s="2"/>
      <c r="GO45" s="2"/>
      <c r="GP45" s="7">
        <f>GI45+GJ45</f>
        <v>0</v>
      </c>
      <c r="GQ45" s="14">
        <f>GK45/2</f>
        <v>0</v>
      </c>
      <c r="GR45" s="6">
        <f>(GL45*3)+(GM45*5)+(GN45*5)+(GO45*20)</f>
        <v>0</v>
      </c>
      <c r="GS45" s="15">
        <f>GP45+GQ45+GR45</f>
        <v>0</v>
      </c>
      <c r="GT45" s="16"/>
      <c r="GU45" s="1"/>
      <c r="GV45" s="2"/>
      <c r="GW45" s="2"/>
      <c r="GX45" s="2"/>
      <c r="GY45" s="2"/>
      <c r="GZ45" s="2"/>
      <c r="HA45" s="7">
        <f>GT45+GU45</f>
        <v>0</v>
      </c>
      <c r="HB45" s="14">
        <f>GV45/2</f>
        <v>0</v>
      </c>
      <c r="HC45" s="6">
        <f>(GW45*3)+(GX45*5)+(GY45*5)+(GZ45*20)</f>
        <v>0</v>
      </c>
      <c r="HD45" s="15">
        <f>HA45+HB45+HC45</f>
        <v>0</v>
      </c>
      <c r="HE45" s="16"/>
      <c r="HF45" s="1"/>
      <c r="HG45" s="2"/>
      <c r="HH45" s="2"/>
      <c r="HI45" s="2"/>
      <c r="HJ45" s="2"/>
      <c r="HK45" s="2"/>
      <c r="HL45" s="7">
        <f>HE45+HF45</f>
        <v>0</v>
      </c>
      <c r="HM45" s="14">
        <f>HG45/2</f>
        <v>0</v>
      </c>
      <c r="HN45" s="6">
        <f>(HH45*3)+(HI45*5)+(HJ45*5)+(HK45*20)</f>
        <v>0</v>
      </c>
      <c r="HO45" s="15">
        <f>HL45+HM45+HN45</f>
        <v>0</v>
      </c>
      <c r="HP45" s="16"/>
      <c r="HQ45" s="1"/>
      <c r="HR45" s="2"/>
      <c r="HS45" s="2"/>
      <c r="HT45" s="2"/>
      <c r="HU45" s="2"/>
      <c r="HV45" s="2"/>
      <c r="HW45" s="7">
        <f>HP45+HQ45</f>
        <v>0</v>
      </c>
      <c r="HX45" s="14">
        <f>HR45/2</f>
        <v>0</v>
      </c>
      <c r="HY45" s="6">
        <f>(HS45*3)+(HT45*5)+(HU45*5)+(HV45*20)</f>
        <v>0</v>
      </c>
      <c r="HZ45" s="15">
        <f>HW45+HX45+HY45</f>
        <v>0</v>
      </c>
      <c r="IA45" s="16"/>
      <c r="IB45" s="1"/>
      <c r="IC45" s="2"/>
      <c r="ID45" s="2"/>
      <c r="IE45" s="2"/>
      <c r="IF45" s="2"/>
      <c r="IG45" s="2"/>
      <c r="IH45" s="7">
        <f>IA45+IB45</f>
        <v>0</v>
      </c>
      <c r="II45" s="14">
        <f>IC45/2</f>
        <v>0</v>
      </c>
      <c r="IJ45" s="6">
        <f>(ID45*3)+(IE45*5)+(IF45*5)+(IG45*20)</f>
        <v>0</v>
      </c>
      <c r="IK45" s="79">
        <f>IH45+II45+IJ45</f>
        <v>0</v>
      </c>
      <c r="IL45" s="80"/>
    </row>
    <row r="46" spans="1:246" ht="12.75">
      <c r="A46" s="38">
        <v>12</v>
      </c>
      <c r="B46" s="36" t="s">
        <v>105</v>
      </c>
      <c r="C46" s="36"/>
      <c r="D46" s="37"/>
      <c r="E46" s="37" t="s">
        <v>19</v>
      </c>
      <c r="F46" s="37" t="s">
        <v>93</v>
      </c>
      <c r="G46" s="28">
        <f>IF(AND(OR($G$2="Y",$H$2="Y"),I46&lt;5,J46&lt;5),IF(AND(I46=#REF!,J46=#REF!),#REF!+1,1),"")</f>
      </c>
      <c r="H46" s="28" t="e">
        <f>IF(AND($H$2="Y",J46&gt;0,OR(AND(G46=1,#REF!=10),AND(G46=2,G59=20),AND(G46=3,G68=30),AND(G46=4,G90=40),AND(G46=5,G99=50),AND(G46=6,G108=60),AND(G46=7,G117=70),AND(G46=8,G126=80),AND(G46=9,G135=90),AND(G46=10,G144=100))),VLOOKUP(J46-1,SortLookup!$A$13:$B$16,2,FALSE),"")</f>
        <v>#REF!</v>
      </c>
      <c r="I46" s="58">
        <f>IF(ISNA(VLOOKUP(E46,SortLookup!$A$1:$B$5,2,FALSE))," ",VLOOKUP(E46,SortLookup!$A$1:$B$5,2,FALSE))</f>
        <v>0</v>
      </c>
      <c r="J46" s="29" t="str">
        <f>IF(ISNA(VLOOKUP(F46,SortLookup!$A$7:$B$11,2,FALSE))," ",VLOOKUP(F46,SortLookup!$A$7:$B$11,2,FALSE))</f>
        <v> </v>
      </c>
      <c r="K46" s="72">
        <f t="shared" si="109"/>
        <v>245.52</v>
      </c>
      <c r="L46" s="59">
        <f t="shared" si="110"/>
        <v>206.52</v>
      </c>
      <c r="M46" s="31">
        <f t="shared" si="111"/>
        <v>19</v>
      </c>
      <c r="N46" s="32">
        <f t="shared" si="112"/>
        <v>20</v>
      </c>
      <c r="O46" s="74">
        <f t="shared" si="113"/>
        <v>40</v>
      </c>
      <c r="P46" s="52">
        <v>30.59</v>
      </c>
      <c r="Q46" s="48"/>
      <c r="R46" s="48"/>
      <c r="S46" s="48"/>
      <c r="T46" s="48"/>
      <c r="U46" s="48"/>
      <c r="V46" s="48"/>
      <c r="W46" s="49">
        <v>7</v>
      </c>
      <c r="X46" s="49">
        <v>1</v>
      </c>
      <c r="Y46" s="49">
        <v>0</v>
      </c>
      <c r="Z46" s="49">
        <v>0</v>
      </c>
      <c r="AA46" s="50">
        <v>0</v>
      </c>
      <c r="AB46" s="45">
        <f t="shared" si="114"/>
        <v>30.59</v>
      </c>
      <c r="AC46" s="44">
        <f t="shared" si="115"/>
        <v>3.5</v>
      </c>
      <c r="AD46" s="54">
        <f t="shared" si="116"/>
        <v>3</v>
      </c>
      <c r="AE46" s="34">
        <f t="shared" si="117"/>
        <v>37.09</v>
      </c>
      <c r="AF46" s="52">
        <v>59.74</v>
      </c>
      <c r="AG46" s="48"/>
      <c r="AH46" s="48"/>
      <c r="AI46" s="48"/>
      <c r="AJ46" s="49">
        <v>14</v>
      </c>
      <c r="AK46" s="49">
        <v>0</v>
      </c>
      <c r="AL46" s="49">
        <v>1</v>
      </c>
      <c r="AM46" s="49">
        <v>0</v>
      </c>
      <c r="AN46" s="50">
        <v>0</v>
      </c>
      <c r="AO46" s="45">
        <f t="shared" si="118"/>
        <v>59.74</v>
      </c>
      <c r="AP46" s="44">
        <f t="shared" si="119"/>
        <v>7</v>
      </c>
      <c r="AQ46" s="54">
        <f t="shared" si="120"/>
        <v>5</v>
      </c>
      <c r="AR46" s="34">
        <f t="shared" si="121"/>
        <v>71.74</v>
      </c>
      <c r="AS46" s="52">
        <v>37.44</v>
      </c>
      <c r="AT46" s="48"/>
      <c r="AU46" s="48"/>
      <c r="AV46" s="49">
        <v>9</v>
      </c>
      <c r="AW46" s="49">
        <v>0</v>
      </c>
      <c r="AX46" s="49">
        <v>0</v>
      </c>
      <c r="AY46" s="49">
        <v>1</v>
      </c>
      <c r="AZ46" s="50">
        <v>0</v>
      </c>
      <c r="BA46" s="45">
        <f t="shared" si="122"/>
        <v>37.44</v>
      </c>
      <c r="BB46" s="44">
        <f t="shared" si="123"/>
        <v>4.5</v>
      </c>
      <c r="BC46" s="54">
        <f t="shared" si="124"/>
        <v>5</v>
      </c>
      <c r="BD46" s="34">
        <f t="shared" si="125"/>
        <v>46.94</v>
      </c>
      <c r="BE46" s="52">
        <v>78.75</v>
      </c>
      <c r="BF46" s="48"/>
      <c r="BG46" s="48"/>
      <c r="BH46" s="49">
        <v>10</v>
      </c>
      <c r="BI46" s="49">
        <v>2</v>
      </c>
      <c r="BJ46" s="49">
        <v>0</v>
      </c>
      <c r="BK46" s="49">
        <v>0</v>
      </c>
      <c r="BL46" s="50">
        <v>0</v>
      </c>
      <c r="BM46" s="45">
        <f t="shared" si="126"/>
        <v>78.75</v>
      </c>
      <c r="BN46" s="44">
        <f t="shared" si="127"/>
        <v>5</v>
      </c>
      <c r="BO46" s="54">
        <f t="shared" si="128"/>
        <v>6</v>
      </c>
      <c r="BP46" s="76">
        <f t="shared" si="129"/>
        <v>89.75</v>
      </c>
      <c r="BQ46" s="1"/>
      <c r="BR46" s="1"/>
      <c r="BS46" s="1"/>
      <c r="BT46" s="2"/>
      <c r="BU46" s="2"/>
      <c r="BV46" s="2"/>
      <c r="BW46" s="2"/>
      <c r="BX46" s="2"/>
      <c r="BY46" s="7">
        <f>BQ46+BR46+BS46</f>
        <v>0</v>
      </c>
      <c r="BZ46" s="14">
        <f>BT46/2</f>
        <v>0</v>
      </c>
      <c r="CA46" s="6">
        <f>(BU46*3)+(BV46*5)+(BW46*5)+(BX46*20)</f>
        <v>0</v>
      </c>
      <c r="CB46" s="15">
        <f>BY46+BZ46+CA46</f>
        <v>0</v>
      </c>
      <c r="CC46" s="16"/>
      <c r="CD46" s="1"/>
      <c r="CE46" s="2"/>
      <c r="CF46" s="2"/>
      <c r="CG46" s="2"/>
      <c r="CH46" s="2"/>
      <c r="CI46" s="2"/>
      <c r="CJ46" s="7">
        <f>CC46+CD46</f>
        <v>0</v>
      </c>
      <c r="CK46" s="14">
        <f>CE46/2</f>
        <v>0</v>
      </c>
      <c r="CL46" s="6">
        <f>(CF46*3)+(CG46*5)+(CH46*5)+(CI46*20)</f>
        <v>0</v>
      </c>
      <c r="CM46" s="15">
        <f>CJ46+CK46+CL46</f>
        <v>0</v>
      </c>
      <c r="CN46" s="16"/>
      <c r="CO46" s="1"/>
      <c r="CP46" s="2"/>
      <c r="CQ46" s="2"/>
      <c r="CR46" s="2"/>
      <c r="CS46" s="2"/>
      <c r="CT46" s="2"/>
      <c r="CU46" s="7">
        <f>CN46+CO46</f>
        <v>0</v>
      </c>
      <c r="CV46" s="14">
        <f>CP46/2</f>
        <v>0</v>
      </c>
      <c r="CW46" s="6">
        <f>(CQ46*3)+(CR46*5)+(CS46*5)+(CT46*20)</f>
        <v>0</v>
      </c>
      <c r="CX46" s="15">
        <f>CU46+CV46+CW46</f>
        <v>0</v>
      </c>
      <c r="CY46" s="16"/>
      <c r="CZ46" s="1"/>
      <c r="DA46" s="2"/>
      <c r="DB46" s="2"/>
      <c r="DC46" s="2"/>
      <c r="DD46" s="2"/>
      <c r="DE46" s="2"/>
      <c r="DF46" s="7">
        <f>CY46+CZ46</f>
        <v>0</v>
      </c>
      <c r="DG46" s="14">
        <f>DA46/2</f>
        <v>0</v>
      </c>
      <c r="DH46" s="6">
        <f>(DB46*3)+(DC46*5)+(DD46*5)+(DE46*20)</f>
        <v>0</v>
      </c>
      <c r="DI46" s="15">
        <f>DF46+DG46+DH46</f>
        <v>0</v>
      </c>
      <c r="DJ46" s="16"/>
      <c r="DK46" s="1"/>
      <c r="DL46" s="2"/>
      <c r="DM46" s="2"/>
      <c r="DN46" s="2"/>
      <c r="DO46" s="2"/>
      <c r="DP46" s="2"/>
      <c r="DQ46" s="7">
        <f>DJ46+DK46</f>
        <v>0</v>
      </c>
      <c r="DR46" s="14">
        <f>DL46/2</f>
        <v>0</v>
      </c>
      <c r="DS46" s="6">
        <f>(DM46*3)+(DN46*5)+(DO46*5)+(DP46*20)</f>
        <v>0</v>
      </c>
      <c r="DT46" s="15">
        <f>DQ46+DR46+DS46</f>
        <v>0</v>
      </c>
      <c r="DU46" s="16"/>
      <c r="DV46" s="1"/>
      <c r="DW46" s="2"/>
      <c r="DX46" s="2"/>
      <c r="DY46" s="2"/>
      <c r="DZ46" s="2"/>
      <c r="EA46" s="2"/>
      <c r="EB46" s="7">
        <f>DU46+DV46</f>
        <v>0</v>
      </c>
      <c r="EC46" s="14">
        <f>DW46/2</f>
        <v>0</v>
      </c>
      <c r="ED46" s="6">
        <f>(DX46*3)+(DY46*5)+(DZ46*5)+(EA46*20)</f>
        <v>0</v>
      </c>
      <c r="EE46" s="15">
        <f>EB46+EC46+ED46</f>
        <v>0</v>
      </c>
      <c r="EF46" s="16"/>
      <c r="EG46" s="1"/>
      <c r="EH46" s="2"/>
      <c r="EI46" s="2"/>
      <c r="EJ46" s="2"/>
      <c r="EK46" s="2"/>
      <c r="EL46" s="2"/>
      <c r="EM46" s="7">
        <f>EF46+EG46</f>
        <v>0</v>
      </c>
      <c r="EN46" s="14">
        <f>EH46/2</f>
        <v>0</v>
      </c>
      <c r="EO46" s="6">
        <f>(EI46*3)+(EJ46*5)+(EK46*5)+(EL46*20)</f>
        <v>0</v>
      </c>
      <c r="EP46" s="15">
        <f>EM46+EN46+EO46</f>
        <v>0</v>
      </c>
      <c r="EQ46" s="16"/>
      <c r="ER46" s="1"/>
      <c r="ES46" s="2"/>
      <c r="ET46" s="2"/>
      <c r="EU46" s="2"/>
      <c r="EV46" s="2"/>
      <c r="EW46" s="2"/>
      <c r="EX46" s="7">
        <f>EQ46+ER46</f>
        <v>0</v>
      </c>
      <c r="EY46" s="14">
        <f>ES46/2</f>
        <v>0</v>
      </c>
      <c r="EZ46" s="6">
        <f>(ET46*3)+(EU46*5)+(EV46*5)+(EW46*20)</f>
        <v>0</v>
      </c>
      <c r="FA46" s="15">
        <f>EX46+EY46+EZ46</f>
        <v>0</v>
      </c>
      <c r="FB46" s="16"/>
      <c r="FC46" s="1"/>
      <c r="FD46" s="2"/>
      <c r="FE46" s="2"/>
      <c r="FF46" s="2"/>
      <c r="FG46" s="2"/>
      <c r="FH46" s="2"/>
      <c r="FI46" s="7">
        <f>FB46+FC46</f>
        <v>0</v>
      </c>
      <c r="FJ46" s="14">
        <f>FD46/2</f>
        <v>0</v>
      </c>
      <c r="FK46" s="6">
        <f>(FE46*3)+(FF46*5)+(FG46*5)+(FH46*20)</f>
        <v>0</v>
      </c>
      <c r="FL46" s="15">
        <f>FI46+FJ46+FK46</f>
        <v>0</v>
      </c>
      <c r="FM46" s="16"/>
      <c r="FN46" s="1"/>
      <c r="FO46" s="2"/>
      <c r="FP46" s="2"/>
      <c r="FQ46" s="2"/>
      <c r="FR46" s="2"/>
      <c r="FS46" s="2"/>
      <c r="FT46" s="7">
        <f>FM46+FN46</f>
        <v>0</v>
      </c>
      <c r="FU46" s="14">
        <f>FO46/2</f>
        <v>0</v>
      </c>
      <c r="FV46" s="6">
        <f>(FP46*3)+(FQ46*5)+(FR46*5)+(FS46*20)</f>
        <v>0</v>
      </c>
      <c r="FW46" s="15">
        <f>FT46+FU46+FV46</f>
        <v>0</v>
      </c>
      <c r="FX46" s="16"/>
      <c r="FY46" s="1"/>
      <c r="FZ46" s="2"/>
      <c r="GA46" s="2"/>
      <c r="GB46" s="2"/>
      <c r="GC46" s="2"/>
      <c r="GD46" s="2"/>
      <c r="GE46" s="7">
        <f>FX46+FY46</f>
        <v>0</v>
      </c>
      <c r="GF46" s="14">
        <f>FZ46/2</f>
        <v>0</v>
      </c>
      <c r="GG46" s="6">
        <f>(GA46*3)+(GB46*5)+(GC46*5)+(GD46*20)</f>
        <v>0</v>
      </c>
      <c r="GH46" s="15">
        <f>GE46+GF46+GG46</f>
        <v>0</v>
      </c>
      <c r="GI46" s="16"/>
      <c r="GJ46" s="1"/>
      <c r="GK46" s="2"/>
      <c r="GL46" s="2"/>
      <c r="GM46" s="2"/>
      <c r="GN46" s="2"/>
      <c r="GO46" s="2"/>
      <c r="GP46" s="7">
        <f>GI46+GJ46</f>
        <v>0</v>
      </c>
      <c r="GQ46" s="14">
        <f>GK46/2</f>
        <v>0</v>
      </c>
      <c r="GR46" s="6">
        <f>(GL46*3)+(GM46*5)+(GN46*5)+(GO46*20)</f>
        <v>0</v>
      </c>
      <c r="GS46" s="15">
        <f>GP46+GQ46+GR46</f>
        <v>0</v>
      </c>
      <c r="GT46" s="16"/>
      <c r="GU46" s="1"/>
      <c r="GV46" s="2"/>
      <c r="GW46" s="2"/>
      <c r="GX46" s="2"/>
      <c r="GY46" s="2"/>
      <c r="GZ46" s="2"/>
      <c r="HA46" s="7">
        <f>GT46+GU46</f>
        <v>0</v>
      </c>
      <c r="HB46" s="14">
        <f>GV46/2</f>
        <v>0</v>
      </c>
      <c r="HC46" s="6">
        <f>(GW46*3)+(GX46*5)+(GY46*5)+(GZ46*20)</f>
        <v>0</v>
      </c>
      <c r="HD46" s="15">
        <f>HA46+HB46+HC46</f>
        <v>0</v>
      </c>
      <c r="HE46" s="16"/>
      <c r="HF46" s="1"/>
      <c r="HG46" s="2"/>
      <c r="HH46" s="2"/>
      <c r="HI46" s="2"/>
      <c r="HJ46" s="2"/>
      <c r="HK46" s="2"/>
      <c r="HL46" s="7">
        <f>HE46+HF46</f>
        <v>0</v>
      </c>
      <c r="HM46" s="14">
        <f>HG46/2</f>
        <v>0</v>
      </c>
      <c r="HN46" s="6">
        <f>(HH46*3)+(HI46*5)+(HJ46*5)+(HK46*20)</f>
        <v>0</v>
      </c>
      <c r="HO46" s="15">
        <f>HL46+HM46+HN46</f>
        <v>0</v>
      </c>
      <c r="HP46" s="16"/>
      <c r="HQ46" s="1"/>
      <c r="HR46" s="2"/>
      <c r="HS46" s="2"/>
      <c r="HT46" s="2"/>
      <c r="HU46" s="2"/>
      <c r="HV46" s="2"/>
      <c r="HW46" s="7">
        <f>HP46+HQ46</f>
        <v>0</v>
      </c>
      <c r="HX46" s="14">
        <f>HR46/2</f>
        <v>0</v>
      </c>
      <c r="HY46" s="6">
        <f>(HS46*3)+(HT46*5)+(HU46*5)+(HV46*20)</f>
        <v>0</v>
      </c>
      <c r="HZ46" s="15">
        <f>HW46+HX46+HY46</f>
        <v>0</v>
      </c>
      <c r="IA46" s="16"/>
      <c r="IB46" s="1"/>
      <c r="IC46" s="2"/>
      <c r="ID46" s="2"/>
      <c r="IE46" s="2"/>
      <c r="IF46" s="2"/>
      <c r="IG46" s="2"/>
      <c r="IH46" s="7">
        <f>IA46+IB46</f>
        <v>0</v>
      </c>
      <c r="II46" s="14">
        <f>IC46/2</f>
        <v>0</v>
      </c>
      <c r="IJ46" s="6">
        <f>(ID46*3)+(IE46*5)+(IF46*5)+(IG46*20)</f>
        <v>0</v>
      </c>
      <c r="IK46" s="79">
        <f>IH46+II46+IJ46</f>
        <v>0</v>
      </c>
      <c r="IL46" s="80"/>
    </row>
    <row r="47" spans="1:246" ht="13.5" thickBot="1">
      <c r="A47" s="159">
        <v>13</v>
      </c>
      <c r="B47" s="69" t="s">
        <v>92</v>
      </c>
      <c r="C47" s="69"/>
      <c r="D47" s="42"/>
      <c r="E47" s="42" t="s">
        <v>19</v>
      </c>
      <c r="F47" s="42" t="s">
        <v>26</v>
      </c>
      <c r="G47" s="55">
        <f>IF(AND(OR($G$2="Y",$H$2="Y"),I47&lt;5,J47&lt;5),IF(AND(I47=#REF!,J47=#REF!),#REF!+1,1),"")</f>
      </c>
      <c r="H47" s="55" t="e">
        <f>IF(AND($H$2="Y",J47&gt;0,OR(AND(G47=1,G81=10),AND(G47=2,#REF!=20),AND(G47=3,G97=30),AND(G47=4,G106=40),AND(G47=5,G115=50),AND(G47=6,G124=60),AND(G47=7,G133=70),AND(G47=8,G142=80),AND(G47=9,G151=90),AND(G47=10,G160=100))),VLOOKUP(J47-1,SortLookup!$A$13:$B$16,2,FALSE),"")</f>
        <v>#REF!</v>
      </c>
      <c r="I47" s="70">
        <f>IF(ISNA(VLOOKUP(E47,SortLookup!$A$1:$B$5,2,FALSE))," ",VLOOKUP(E47,SortLookup!$A$1:$B$5,2,FALSE))</f>
        <v>0</v>
      </c>
      <c r="J47" s="56">
        <f>IF(ISNA(VLOOKUP(F47,SortLookup!$A$7:$B$11,2,FALSE))," ",VLOOKUP(F47,SortLookup!$A$7:$B$11,2,FALSE))</f>
        <v>3</v>
      </c>
      <c r="K47" s="73">
        <f t="shared" si="109"/>
        <v>250.52</v>
      </c>
      <c r="L47" s="71">
        <f t="shared" si="110"/>
        <v>179.52</v>
      </c>
      <c r="M47" s="31">
        <f t="shared" si="111"/>
        <v>45</v>
      </c>
      <c r="N47" s="32">
        <f t="shared" si="112"/>
        <v>26</v>
      </c>
      <c r="O47" s="74">
        <f t="shared" si="113"/>
        <v>52</v>
      </c>
      <c r="P47" s="52">
        <v>16.84</v>
      </c>
      <c r="Q47" s="48"/>
      <c r="R47" s="48"/>
      <c r="S47" s="48"/>
      <c r="T47" s="48"/>
      <c r="U47" s="48"/>
      <c r="V47" s="48"/>
      <c r="W47" s="49">
        <v>2</v>
      </c>
      <c r="X47" s="49">
        <v>0</v>
      </c>
      <c r="Y47" s="49">
        <v>0</v>
      </c>
      <c r="Z47" s="49">
        <v>0</v>
      </c>
      <c r="AA47" s="50">
        <v>0</v>
      </c>
      <c r="AB47" s="45">
        <f t="shared" si="114"/>
        <v>16.84</v>
      </c>
      <c r="AC47" s="44">
        <f t="shared" si="115"/>
        <v>1</v>
      </c>
      <c r="AD47" s="54">
        <f t="shared" si="116"/>
        <v>0</v>
      </c>
      <c r="AE47" s="168">
        <f t="shared" si="117"/>
        <v>17.84</v>
      </c>
      <c r="AF47" s="53">
        <v>39.07</v>
      </c>
      <c r="AG47" s="51"/>
      <c r="AH47" s="51"/>
      <c r="AI47" s="51"/>
      <c r="AJ47" s="160">
        <v>32</v>
      </c>
      <c r="AK47" s="160">
        <v>0</v>
      </c>
      <c r="AL47" s="160">
        <v>4</v>
      </c>
      <c r="AM47" s="160">
        <v>2</v>
      </c>
      <c r="AN47" s="161">
        <v>0</v>
      </c>
      <c r="AO47" s="162">
        <f t="shared" si="118"/>
        <v>39.07</v>
      </c>
      <c r="AP47" s="163">
        <f t="shared" si="119"/>
        <v>16</v>
      </c>
      <c r="AQ47" s="164">
        <f t="shared" si="120"/>
        <v>30</v>
      </c>
      <c r="AR47" s="165">
        <f t="shared" si="121"/>
        <v>85.07</v>
      </c>
      <c r="AS47" s="53">
        <v>57.06</v>
      </c>
      <c r="AT47" s="51"/>
      <c r="AU47" s="51"/>
      <c r="AV47" s="160">
        <v>8</v>
      </c>
      <c r="AW47" s="160">
        <v>0</v>
      </c>
      <c r="AX47" s="160">
        <v>0</v>
      </c>
      <c r="AY47" s="160">
        <v>1</v>
      </c>
      <c r="AZ47" s="161">
        <v>0</v>
      </c>
      <c r="BA47" s="162">
        <f t="shared" si="122"/>
        <v>57.06</v>
      </c>
      <c r="BB47" s="163">
        <f t="shared" si="123"/>
        <v>4</v>
      </c>
      <c r="BC47" s="164">
        <f t="shared" si="124"/>
        <v>5</v>
      </c>
      <c r="BD47" s="165">
        <f t="shared" si="125"/>
        <v>66.06</v>
      </c>
      <c r="BE47" s="53">
        <v>66.55</v>
      </c>
      <c r="BF47" s="51"/>
      <c r="BG47" s="51"/>
      <c r="BH47" s="160">
        <v>10</v>
      </c>
      <c r="BI47" s="160">
        <v>0</v>
      </c>
      <c r="BJ47" s="160">
        <v>2</v>
      </c>
      <c r="BK47" s="160">
        <v>0</v>
      </c>
      <c r="BL47" s="161">
        <v>0</v>
      </c>
      <c r="BM47" s="162">
        <f t="shared" si="126"/>
        <v>66.55</v>
      </c>
      <c r="BN47" s="163">
        <f t="shared" si="127"/>
        <v>5</v>
      </c>
      <c r="BO47" s="164">
        <f t="shared" si="128"/>
        <v>10</v>
      </c>
      <c r="BP47" s="166">
        <f t="shared" si="129"/>
        <v>81.55</v>
      </c>
      <c r="BQ47" s="169"/>
      <c r="BR47" s="169"/>
      <c r="BS47" s="169"/>
      <c r="BT47" s="170"/>
      <c r="BU47" s="170"/>
      <c r="BV47" s="170"/>
      <c r="BW47" s="170"/>
      <c r="BX47" s="170"/>
      <c r="BY47" s="171">
        <f>BQ47+BR47+BS47</f>
        <v>0</v>
      </c>
      <c r="BZ47" s="172">
        <f>BT47/2</f>
        <v>0</v>
      </c>
      <c r="CA47" s="173">
        <f>(BU47*3)+(BV47*5)+(BW47*5)+(BX47*20)</f>
        <v>0</v>
      </c>
      <c r="CB47" s="174">
        <f>BY47+BZ47+CA47</f>
        <v>0</v>
      </c>
      <c r="CC47" s="175"/>
      <c r="CD47" s="169"/>
      <c r="CE47" s="170"/>
      <c r="CF47" s="170"/>
      <c r="CG47" s="170"/>
      <c r="CH47" s="170"/>
      <c r="CI47" s="170"/>
      <c r="CJ47" s="171">
        <f>CC47+CD47</f>
        <v>0</v>
      </c>
      <c r="CK47" s="172">
        <f>CE47/2</f>
        <v>0</v>
      </c>
      <c r="CL47" s="173">
        <f>(CF47*3)+(CG47*5)+(CH47*5)+(CI47*20)</f>
        <v>0</v>
      </c>
      <c r="CM47" s="174">
        <f>CJ47+CK47+CL47</f>
        <v>0</v>
      </c>
      <c r="CN47" s="175"/>
      <c r="CO47" s="169"/>
      <c r="CP47" s="170"/>
      <c r="CQ47" s="170"/>
      <c r="CR47" s="170"/>
      <c r="CS47" s="170"/>
      <c r="CT47" s="170"/>
      <c r="CU47" s="171">
        <f>CN47+CO47</f>
        <v>0</v>
      </c>
      <c r="CV47" s="172">
        <f>CP47/2</f>
        <v>0</v>
      </c>
      <c r="CW47" s="173">
        <f>(CQ47*3)+(CR47*5)+(CS47*5)+(CT47*20)</f>
        <v>0</v>
      </c>
      <c r="CX47" s="174">
        <f>CU47+CV47+CW47</f>
        <v>0</v>
      </c>
      <c r="CY47" s="175"/>
      <c r="CZ47" s="169"/>
      <c r="DA47" s="170"/>
      <c r="DB47" s="170"/>
      <c r="DC47" s="170"/>
      <c r="DD47" s="170"/>
      <c r="DE47" s="170"/>
      <c r="DF47" s="171">
        <f>CY47+CZ47</f>
        <v>0</v>
      </c>
      <c r="DG47" s="172">
        <f>DA47/2</f>
        <v>0</v>
      </c>
      <c r="DH47" s="173">
        <f>(DB47*3)+(DC47*5)+(DD47*5)+(DE47*20)</f>
        <v>0</v>
      </c>
      <c r="DI47" s="174">
        <f>DF47+DG47+DH47</f>
        <v>0</v>
      </c>
      <c r="DJ47" s="175"/>
      <c r="DK47" s="169"/>
      <c r="DL47" s="170"/>
      <c r="DM47" s="170"/>
      <c r="DN47" s="170"/>
      <c r="DO47" s="170"/>
      <c r="DP47" s="170"/>
      <c r="DQ47" s="171">
        <f>DJ47+DK47</f>
        <v>0</v>
      </c>
      <c r="DR47" s="172">
        <f>DL47/2</f>
        <v>0</v>
      </c>
      <c r="DS47" s="173">
        <f>(DM47*3)+(DN47*5)+(DO47*5)+(DP47*20)</f>
        <v>0</v>
      </c>
      <c r="DT47" s="174">
        <f>DQ47+DR47+DS47</f>
        <v>0</v>
      </c>
      <c r="DU47" s="175"/>
      <c r="DV47" s="169"/>
      <c r="DW47" s="170"/>
      <c r="DX47" s="170"/>
      <c r="DY47" s="170"/>
      <c r="DZ47" s="170"/>
      <c r="EA47" s="170"/>
      <c r="EB47" s="171">
        <f>DU47+DV47</f>
        <v>0</v>
      </c>
      <c r="EC47" s="172">
        <f>DW47/2</f>
        <v>0</v>
      </c>
      <c r="ED47" s="173">
        <f>(DX47*3)+(DY47*5)+(DZ47*5)+(EA47*20)</f>
        <v>0</v>
      </c>
      <c r="EE47" s="174">
        <f>EB47+EC47+ED47</f>
        <v>0</v>
      </c>
      <c r="EF47" s="175"/>
      <c r="EG47" s="169"/>
      <c r="EH47" s="170"/>
      <c r="EI47" s="170"/>
      <c r="EJ47" s="170"/>
      <c r="EK47" s="170"/>
      <c r="EL47" s="170"/>
      <c r="EM47" s="171">
        <f>EF47+EG47</f>
        <v>0</v>
      </c>
      <c r="EN47" s="172">
        <f>EH47/2</f>
        <v>0</v>
      </c>
      <c r="EO47" s="173">
        <f>(EI47*3)+(EJ47*5)+(EK47*5)+(EL47*20)</f>
        <v>0</v>
      </c>
      <c r="EP47" s="174">
        <f>EM47+EN47+EO47</f>
        <v>0</v>
      </c>
      <c r="EQ47" s="175"/>
      <c r="ER47" s="169"/>
      <c r="ES47" s="170"/>
      <c r="ET47" s="170"/>
      <c r="EU47" s="170"/>
      <c r="EV47" s="170"/>
      <c r="EW47" s="170"/>
      <c r="EX47" s="171">
        <f>EQ47+ER47</f>
        <v>0</v>
      </c>
      <c r="EY47" s="172">
        <f>ES47/2</f>
        <v>0</v>
      </c>
      <c r="EZ47" s="173">
        <f>(ET47*3)+(EU47*5)+(EV47*5)+(EW47*20)</f>
        <v>0</v>
      </c>
      <c r="FA47" s="174">
        <f>EX47+EY47+EZ47</f>
        <v>0</v>
      </c>
      <c r="FB47" s="175"/>
      <c r="FC47" s="169"/>
      <c r="FD47" s="170"/>
      <c r="FE47" s="170"/>
      <c r="FF47" s="170"/>
      <c r="FG47" s="170"/>
      <c r="FH47" s="170"/>
      <c r="FI47" s="171">
        <f>FB47+FC47</f>
        <v>0</v>
      </c>
      <c r="FJ47" s="172">
        <f>FD47/2</f>
        <v>0</v>
      </c>
      <c r="FK47" s="173">
        <f>(FE47*3)+(FF47*5)+(FG47*5)+(FH47*20)</f>
        <v>0</v>
      </c>
      <c r="FL47" s="174">
        <f>FI47+FJ47+FK47</f>
        <v>0</v>
      </c>
      <c r="FM47" s="175"/>
      <c r="FN47" s="169"/>
      <c r="FO47" s="170"/>
      <c r="FP47" s="170"/>
      <c r="FQ47" s="170"/>
      <c r="FR47" s="170"/>
      <c r="FS47" s="170"/>
      <c r="FT47" s="171">
        <f>FM47+FN47</f>
        <v>0</v>
      </c>
      <c r="FU47" s="172">
        <f>FO47/2</f>
        <v>0</v>
      </c>
      <c r="FV47" s="173">
        <f>(FP47*3)+(FQ47*5)+(FR47*5)+(FS47*20)</f>
        <v>0</v>
      </c>
      <c r="FW47" s="174">
        <f>FT47+FU47+FV47</f>
        <v>0</v>
      </c>
      <c r="FX47" s="175"/>
      <c r="FY47" s="169"/>
      <c r="FZ47" s="170"/>
      <c r="GA47" s="170"/>
      <c r="GB47" s="170"/>
      <c r="GC47" s="170"/>
      <c r="GD47" s="170"/>
      <c r="GE47" s="171">
        <f>FX47+FY47</f>
        <v>0</v>
      </c>
      <c r="GF47" s="172">
        <f>FZ47/2</f>
        <v>0</v>
      </c>
      <c r="GG47" s="173">
        <f>(GA47*3)+(GB47*5)+(GC47*5)+(GD47*20)</f>
        <v>0</v>
      </c>
      <c r="GH47" s="174">
        <f>GE47+GF47+GG47</f>
        <v>0</v>
      </c>
      <c r="GI47" s="175"/>
      <c r="GJ47" s="169"/>
      <c r="GK47" s="170"/>
      <c r="GL47" s="170"/>
      <c r="GM47" s="170"/>
      <c r="GN47" s="170"/>
      <c r="GO47" s="170"/>
      <c r="GP47" s="171">
        <f>GI47+GJ47</f>
        <v>0</v>
      </c>
      <c r="GQ47" s="172">
        <f>GK47/2</f>
        <v>0</v>
      </c>
      <c r="GR47" s="173">
        <f>(GL47*3)+(GM47*5)+(GN47*5)+(GO47*20)</f>
        <v>0</v>
      </c>
      <c r="GS47" s="174">
        <f>GP47+GQ47+GR47</f>
        <v>0</v>
      </c>
      <c r="GT47" s="175"/>
      <c r="GU47" s="169"/>
      <c r="GV47" s="170"/>
      <c r="GW47" s="170"/>
      <c r="GX47" s="170"/>
      <c r="GY47" s="170"/>
      <c r="GZ47" s="170"/>
      <c r="HA47" s="171">
        <f>GT47+GU47</f>
        <v>0</v>
      </c>
      <c r="HB47" s="172">
        <f>GV47/2</f>
        <v>0</v>
      </c>
      <c r="HC47" s="173">
        <f>(GW47*3)+(GX47*5)+(GY47*5)+(GZ47*20)</f>
        <v>0</v>
      </c>
      <c r="HD47" s="174">
        <f>HA47+HB47+HC47</f>
        <v>0</v>
      </c>
      <c r="HE47" s="175"/>
      <c r="HF47" s="169"/>
      <c r="HG47" s="170"/>
      <c r="HH47" s="170"/>
      <c r="HI47" s="170"/>
      <c r="HJ47" s="170"/>
      <c r="HK47" s="170"/>
      <c r="HL47" s="171">
        <f>HE47+HF47</f>
        <v>0</v>
      </c>
      <c r="HM47" s="172">
        <f>HG47/2</f>
        <v>0</v>
      </c>
      <c r="HN47" s="173">
        <f>(HH47*3)+(HI47*5)+(HJ47*5)+(HK47*20)</f>
        <v>0</v>
      </c>
      <c r="HO47" s="174">
        <f>HL47+HM47+HN47</f>
        <v>0</v>
      </c>
      <c r="HP47" s="175"/>
      <c r="HQ47" s="169"/>
      <c r="HR47" s="170"/>
      <c r="HS47" s="170"/>
      <c r="HT47" s="170"/>
      <c r="HU47" s="170"/>
      <c r="HV47" s="170"/>
      <c r="HW47" s="171">
        <f>HP47+HQ47</f>
        <v>0</v>
      </c>
      <c r="HX47" s="172">
        <f>HR47/2</f>
        <v>0</v>
      </c>
      <c r="HY47" s="173">
        <f>(HS47*3)+(HT47*5)+(HU47*5)+(HV47*20)</f>
        <v>0</v>
      </c>
      <c r="HZ47" s="174">
        <f>HW47+HX47+HY47</f>
        <v>0</v>
      </c>
      <c r="IA47" s="175"/>
      <c r="IB47" s="169"/>
      <c r="IC47" s="170"/>
      <c r="ID47" s="170"/>
      <c r="IE47" s="170"/>
      <c r="IF47" s="170"/>
      <c r="IG47" s="170"/>
      <c r="IH47" s="171">
        <f>IA47+IB47</f>
        <v>0</v>
      </c>
      <c r="II47" s="172">
        <f>IC47/2</f>
        <v>0</v>
      </c>
      <c r="IJ47" s="173">
        <f>(ID47*3)+(IE47*5)+(IF47*5)+(IG47*20)</f>
        <v>0</v>
      </c>
      <c r="IK47" s="174">
        <f>IH47+II47+IJ47</f>
        <v>0</v>
      </c>
      <c r="IL47" s="80"/>
    </row>
    <row r="48" spans="1:246" ht="12.75" hidden="1">
      <c r="A48" s="57"/>
      <c r="B48" s="60"/>
      <c r="C48" s="60"/>
      <c r="D48" s="61"/>
      <c r="E48" s="61"/>
      <c r="F48" s="61"/>
      <c r="G48" s="62">
        <f aca="true" t="shared" si="131" ref="G48:G53">IF(AND(OR($G$2="Y",$H$2="Y"),I48&lt;5,J48&lt;5),IF(AND(I48=I47,J48=J47),G47+1,1),"")</f>
      </c>
      <c r="H48" s="62">
        <f>IF(AND($H$2="Y",J48&gt;0,OR(AND(G48=1,G85=10),AND(G48=2,G94=20),AND(G48=3,G103=30),AND(G48=4,G112=40),AND(G48=5,G121=50),AND(G48=6,G130=60),AND(G48=7,G139=70),AND(G48=8,G148=80),AND(G48=9,G157=90),AND(G48=10,G166=100))),VLOOKUP(J48-1,SortLookup!$A$13:$B$16,2,FALSE),"")</f>
      </c>
      <c r="I48" s="63" t="str">
        <f>IF(ISNA(VLOOKUP(E48,SortLookup!$A$1:$B$5,2,FALSE))," ",VLOOKUP(E48,SortLookup!$A$1:$B$5,2,FALSE))</f>
        <v> </v>
      </c>
      <c r="J48" s="81" t="str">
        <f>IF(ISNA(VLOOKUP(F48,SortLookup!$A$7:$B$11,2,FALSE))," ",VLOOKUP(F48,SortLookup!$A$7:$B$11,2,FALSE))</f>
        <v> </v>
      </c>
      <c r="K48" s="82">
        <f t="shared" si="109"/>
        <v>0</v>
      </c>
      <c r="L48" s="64">
        <f t="shared" si="110"/>
        <v>0</v>
      </c>
      <c r="M48" s="65">
        <f t="shared" si="111"/>
        <v>0</v>
      </c>
      <c r="N48" s="32">
        <f t="shared" si="112"/>
        <v>0</v>
      </c>
      <c r="O48" s="74">
        <f t="shared" si="113"/>
        <v>0</v>
      </c>
      <c r="P48" s="52"/>
      <c r="Q48" s="48"/>
      <c r="R48" s="48"/>
      <c r="S48" s="48"/>
      <c r="T48" s="48"/>
      <c r="U48" s="48"/>
      <c r="V48" s="48"/>
      <c r="W48" s="49"/>
      <c r="X48" s="49"/>
      <c r="Y48" s="49"/>
      <c r="Z48" s="49"/>
      <c r="AA48" s="50"/>
      <c r="AB48" s="45">
        <f t="shared" si="114"/>
        <v>0</v>
      </c>
      <c r="AC48" s="44">
        <f t="shared" si="115"/>
        <v>0</v>
      </c>
      <c r="AD48" s="54">
        <f t="shared" si="116"/>
        <v>0</v>
      </c>
      <c r="AE48" s="88">
        <f t="shared" si="117"/>
        <v>0</v>
      </c>
      <c r="AF48" s="85"/>
      <c r="AG48" s="67"/>
      <c r="AH48" s="67"/>
      <c r="AI48" s="67"/>
      <c r="AJ48" s="68"/>
      <c r="AK48" s="68"/>
      <c r="AL48" s="68"/>
      <c r="AM48" s="68"/>
      <c r="AN48" s="86"/>
      <c r="AO48" s="87">
        <f t="shared" si="118"/>
        <v>0</v>
      </c>
      <c r="AP48" s="66">
        <f t="shared" si="119"/>
        <v>0</v>
      </c>
      <c r="AQ48" s="78">
        <f t="shared" si="120"/>
        <v>0</v>
      </c>
      <c r="AR48" s="88">
        <f t="shared" si="121"/>
        <v>0</v>
      </c>
      <c r="AS48" s="85"/>
      <c r="AT48" s="67"/>
      <c r="AU48" s="67"/>
      <c r="AV48" s="68"/>
      <c r="AW48" s="68"/>
      <c r="AX48" s="68"/>
      <c r="AY48" s="68"/>
      <c r="AZ48" s="86"/>
      <c r="BA48" s="87">
        <f t="shared" si="122"/>
        <v>0</v>
      </c>
      <c r="BB48" s="66">
        <f t="shared" si="123"/>
        <v>0</v>
      </c>
      <c r="BC48" s="78">
        <f t="shared" si="124"/>
        <v>0</v>
      </c>
      <c r="BD48" s="88">
        <f t="shared" si="125"/>
        <v>0</v>
      </c>
      <c r="BE48" s="85"/>
      <c r="BF48" s="67"/>
      <c r="BG48" s="67"/>
      <c r="BH48" s="68"/>
      <c r="BI48" s="68"/>
      <c r="BJ48" s="68"/>
      <c r="BK48" s="68"/>
      <c r="BL48" s="86"/>
      <c r="BM48" s="87">
        <f t="shared" si="126"/>
        <v>0</v>
      </c>
      <c r="BN48" s="66">
        <f t="shared" si="127"/>
        <v>0</v>
      </c>
      <c r="BO48" s="78">
        <f t="shared" si="128"/>
        <v>0</v>
      </c>
      <c r="BP48" s="77">
        <f t="shared" si="129"/>
        <v>0</v>
      </c>
      <c r="BQ48" s="1"/>
      <c r="BR48" s="1"/>
      <c r="BS48" s="1"/>
      <c r="BT48" s="2"/>
      <c r="BU48" s="2"/>
      <c r="BV48" s="2"/>
      <c r="BW48" s="2"/>
      <c r="BX48" s="2"/>
      <c r="BY48" s="7"/>
      <c r="BZ48" s="14"/>
      <c r="CA48" s="6"/>
      <c r="CB48" s="15"/>
      <c r="CC48" s="16"/>
      <c r="CD48" s="1"/>
      <c r="CE48" s="2"/>
      <c r="CF48" s="2"/>
      <c r="CG48" s="2"/>
      <c r="CH48" s="2"/>
      <c r="CI48" s="2"/>
      <c r="CJ48" s="7"/>
      <c r="CK48" s="14"/>
      <c r="CL48" s="6"/>
      <c r="CM48" s="15"/>
      <c r="CN48" s="16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79"/>
      <c r="IL48" s="80"/>
    </row>
    <row r="49" spans="1:246" ht="12.75" hidden="1">
      <c r="A49" s="38"/>
      <c r="B49" s="36"/>
      <c r="C49" s="36"/>
      <c r="D49" s="37"/>
      <c r="E49" s="37"/>
      <c r="F49" s="37"/>
      <c r="G49" s="28">
        <f t="shared" si="131"/>
      </c>
      <c r="H49" s="28">
        <f>IF(AND($H$2="Y",J49&gt;0,OR(AND(G49=1,G86=10),AND(G49=2,G95=20),AND(G49=3,G104=30),AND(G49=4,G113=40),AND(G49=5,G122=50),AND(G49=6,G131=60),AND(G49=7,G140=70),AND(G49=8,G149=80),AND(G49=9,G158=90),AND(G49=10,G167=100))),VLOOKUP(J49-1,SortLookup!$A$13:$B$16,2,FALSE),"")</f>
      </c>
      <c r="I49" s="58" t="str">
        <f>IF(ISNA(VLOOKUP(E49,SortLookup!$A$1:$B$5,2,FALSE))," ",VLOOKUP(E49,SortLookup!$A$1:$B$5,2,FALSE))</f>
        <v> </v>
      </c>
      <c r="J49" s="29" t="str">
        <f>IF(ISNA(VLOOKUP(F49,SortLookup!$A$7:$B$11,2,FALSE))," ",VLOOKUP(F49,SortLookup!$A$7:$B$11,2,FALSE))</f>
        <v> </v>
      </c>
      <c r="K49" s="72">
        <f t="shared" si="109"/>
        <v>0</v>
      </c>
      <c r="L49" s="59">
        <f t="shared" si="110"/>
        <v>0</v>
      </c>
      <c r="M49" s="31">
        <f t="shared" si="111"/>
        <v>0</v>
      </c>
      <c r="N49" s="32">
        <f t="shared" si="112"/>
        <v>0</v>
      </c>
      <c r="O49" s="74">
        <f t="shared" si="113"/>
        <v>0</v>
      </c>
      <c r="P49" s="52"/>
      <c r="Q49" s="48"/>
      <c r="R49" s="48"/>
      <c r="S49" s="48"/>
      <c r="T49" s="48"/>
      <c r="U49" s="48"/>
      <c r="V49" s="48"/>
      <c r="W49" s="49"/>
      <c r="X49" s="49"/>
      <c r="Y49" s="49"/>
      <c r="Z49" s="49"/>
      <c r="AA49" s="50"/>
      <c r="AB49" s="45">
        <f t="shared" si="114"/>
        <v>0</v>
      </c>
      <c r="AC49" s="44">
        <f t="shared" si="115"/>
        <v>0</v>
      </c>
      <c r="AD49" s="54">
        <f t="shared" si="116"/>
        <v>0</v>
      </c>
      <c r="AE49" s="34">
        <f t="shared" si="117"/>
        <v>0</v>
      </c>
      <c r="AF49" s="52"/>
      <c r="AG49" s="48"/>
      <c r="AH49" s="48"/>
      <c r="AI49" s="48"/>
      <c r="AJ49" s="49"/>
      <c r="AK49" s="49"/>
      <c r="AL49" s="49"/>
      <c r="AM49" s="49"/>
      <c r="AN49" s="50"/>
      <c r="AO49" s="45">
        <f t="shared" si="118"/>
        <v>0</v>
      </c>
      <c r="AP49" s="44">
        <f t="shared" si="119"/>
        <v>0</v>
      </c>
      <c r="AQ49" s="54">
        <f t="shared" si="120"/>
        <v>0</v>
      </c>
      <c r="AR49" s="34">
        <f t="shared" si="121"/>
        <v>0</v>
      </c>
      <c r="AS49" s="52"/>
      <c r="AT49" s="48"/>
      <c r="AU49" s="48"/>
      <c r="AV49" s="49"/>
      <c r="AW49" s="49"/>
      <c r="AX49" s="49"/>
      <c r="AY49" s="49"/>
      <c r="AZ49" s="50"/>
      <c r="BA49" s="45">
        <f t="shared" si="122"/>
        <v>0</v>
      </c>
      <c r="BB49" s="44">
        <f t="shared" si="123"/>
        <v>0</v>
      </c>
      <c r="BC49" s="54">
        <f t="shared" si="124"/>
        <v>0</v>
      </c>
      <c r="BD49" s="34">
        <f t="shared" si="125"/>
        <v>0</v>
      </c>
      <c r="BE49" s="52"/>
      <c r="BF49" s="48"/>
      <c r="BG49" s="48"/>
      <c r="BH49" s="49"/>
      <c r="BI49" s="49"/>
      <c r="BJ49" s="49"/>
      <c r="BK49" s="49"/>
      <c r="BL49" s="50"/>
      <c r="BM49" s="45">
        <f t="shared" si="126"/>
        <v>0</v>
      </c>
      <c r="BN49" s="44">
        <f t="shared" si="127"/>
        <v>0</v>
      </c>
      <c r="BO49" s="54">
        <f t="shared" si="128"/>
        <v>0</v>
      </c>
      <c r="BP49" s="76">
        <f t="shared" si="129"/>
        <v>0</v>
      </c>
      <c r="BQ49" s="1"/>
      <c r="BR49" s="1"/>
      <c r="BS49" s="1"/>
      <c r="BT49" s="2"/>
      <c r="BU49" s="2"/>
      <c r="BV49" s="2"/>
      <c r="BW49" s="2"/>
      <c r="BX49" s="2"/>
      <c r="BY49" s="7"/>
      <c r="BZ49" s="14"/>
      <c r="CA49" s="6"/>
      <c r="CB49" s="15"/>
      <c r="CC49" s="16"/>
      <c r="CD49" s="1"/>
      <c r="CE49" s="2"/>
      <c r="CF49" s="2"/>
      <c r="CG49" s="2"/>
      <c r="CH49" s="2"/>
      <c r="CI49" s="2"/>
      <c r="CJ49" s="7"/>
      <c r="CK49" s="14"/>
      <c r="CL49" s="6"/>
      <c r="CM49" s="15"/>
      <c r="CN49" s="16"/>
      <c r="CO49" s="1"/>
      <c r="CP49" s="2"/>
      <c r="CQ49" s="2"/>
      <c r="CR49" s="2"/>
      <c r="CS49" s="2"/>
      <c r="CT49" s="2"/>
      <c r="CU49" s="7"/>
      <c r="CV49" s="14"/>
      <c r="CW49" s="6"/>
      <c r="CX49" s="15"/>
      <c r="CY49" s="16"/>
      <c r="CZ49" s="1"/>
      <c r="DA49" s="2"/>
      <c r="DB49" s="2"/>
      <c r="DC49" s="2"/>
      <c r="DD49" s="2"/>
      <c r="DE49" s="2"/>
      <c r="DF49" s="7"/>
      <c r="DG49" s="14"/>
      <c r="DH49" s="6"/>
      <c r="DI49" s="15"/>
      <c r="DJ49" s="16"/>
      <c r="DK49" s="1"/>
      <c r="DL49" s="2"/>
      <c r="DM49" s="2"/>
      <c r="DN49" s="2"/>
      <c r="DO49" s="2"/>
      <c r="DP49" s="2"/>
      <c r="DQ49" s="7"/>
      <c r="DR49" s="14"/>
      <c r="DS49" s="6"/>
      <c r="DT49" s="15"/>
      <c r="DU49" s="16"/>
      <c r="DV49" s="1"/>
      <c r="DW49" s="2"/>
      <c r="DX49" s="2"/>
      <c r="DY49" s="2"/>
      <c r="DZ49" s="2"/>
      <c r="EA49" s="2"/>
      <c r="EB49" s="7"/>
      <c r="EC49" s="14"/>
      <c r="ED49" s="6"/>
      <c r="EE49" s="15"/>
      <c r="EF49" s="16"/>
      <c r="EG49" s="1"/>
      <c r="EH49" s="2"/>
      <c r="EI49" s="2"/>
      <c r="EJ49" s="2"/>
      <c r="EK49" s="2"/>
      <c r="EL49" s="2"/>
      <c r="EM49" s="7"/>
      <c r="EN49" s="14"/>
      <c r="EO49" s="6"/>
      <c r="EP49" s="15"/>
      <c r="EQ49" s="16"/>
      <c r="ER49" s="1"/>
      <c r="ES49" s="2"/>
      <c r="ET49" s="2"/>
      <c r="EU49" s="2"/>
      <c r="EV49" s="2"/>
      <c r="EW49" s="2"/>
      <c r="EX49" s="7"/>
      <c r="EY49" s="14"/>
      <c r="EZ49" s="6"/>
      <c r="FA49" s="15"/>
      <c r="FB49" s="16"/>
      <c r="FC49" s="1"/>
      <c r="FD49" s="2"/>
      <c r="FE49" s="2"/>
      <c r="FF49" s="2"/>
      <c r="FG49" s="2"/>
      <c r="FH49" s="2"/>
      <c r="FI49" s="7"/>
      <c r="FJ49" s="14"/>
      <c r="FK49" s="6"/>
      <c r="FL49" s="15"/>
      <c r="FM49" s="16"/>
      <c r="FN49" s="1"/>
      <c r="FO49" s="2"/>
      <c r="FP49" s="2"/>
      <c r="FQ49" s="2"/>
      <c r="FR49" s="2"/>
      <c r="FS49" s="2"/>
      <c r="FT49" s="7"/>
      <c r="FU49" s="14"/>
      <c r="FV49" s="6"/>
      <c r="FW49" s="15"/>
      <c r="FX49" s="16"/>
      <c r="FY49" s="1"/>
      <c r="FZ49" s="2"/>
      <c r="GA49" s="2"/>
      <c r="GB49" s="2"/>
      <c r="GC49" s="2"/>
      <c r="GD49" s="2"/>
      <c r="GE49" s="7"/>
      <c r="GF49" s="14"/>
      <c r="GG49" s="6"/>
      <c r="GH49" s="15"/>
      <c r="GI49" s="16"/>
      <c r="GJ49" s="1"/>
      <c r="GK49" s="2"/>
      <c r="GL49" s="2"/>
      <c r="GM49" s="2"/>
      <c r="GN49" s="2"/>
      <c r="GO49" s="2"/>
      <c r="GP49" s="7"/>
      <c r="GQ49" s="14"/>
      <c r="GR49" s="6"/>
      <c r="GS49" s="15"/>
      <c r="GT49" s="16"/>
      <c r="GU49" s="1"/>
      <c r="GV49" s="2"/>
      <c r="GW49" s="2"/>
      <c r="GX49" s="2"/>
      <c r="GY49" s="2"/>
      <c r="GZ49" s="2"/>
      <c r="HA49" s="7"/>
      <c r="HB49" s="14"/>
      <c r="HC49" s="6"/>
      <c r="HD49" s="15"/>
      <c r="HE49" s="16"/>
      <c r="HF49" s="1"/>
      <c r="HG49" s="2"/>
      <c r="HH49" s="2"/>
      <c r="HI49" s="2"/>
      <c r="HJ49" s="2"/>
      <c r="HK49" s="2"/>
      <c r="HL49" s="7"/>
      <c r="HM49" s="14"/>
      <c r="HN49" s="6"/>
      <c r="HO49" s="15"/>
      <c r="HP49" s="16"/>
      <c r="HQ49" s="1"/>
      <c r="HR49" s="2"/>
      <c r="HS49" s="2"/>
      <c r="HT49" s="2"/>
      <c r="HU49" s="2"/>
      <c r="HV49" s="2"/>
      <c r="HW49" s="7"/>
      <c r="HX49" s="14"/>
      <c r="HY49" s="6"/>
      <c r="HZ49" s="15"/>
      <c r="IA49" s="16"/>
      <c r="IB49" s="1"/>
      <c r="IC49" s="2"/>
      <c r="ID49" s="2"/>
      <c r="IE49" s="2"/>
      <c r="IF49" s="2"/>
      <c r="IG49" s="2"/>
      <c r="IH49" s="7"/>
      <c r="II49" s="14"/>
      <c r="IJ49" s="6"/>
      <c r="IK49" s="79"/>
      <c r="IL49" s="80"/>
    </row>
    <row r="50" spans="1:246" ht="12.75" hidden="1">
      <c r="A50" s="38"/>
      <c r="B50" s="36"/>
      <c r="C50" s="36"/>
      <c r="D50" s="37"/>
      <c r="E50" s="37"/>
      <c r="F50" s="37"/>
      <c r="G50" s="28">
        <f t="shared" si="131"/>
      </c>
      <c r="H50" s="28">
        <f>IF(AND($H$2="Y",J50&gt;0,OR(AND(G50=1,G56=10),AND(G50=2,G65=20),AND(G50=3,G73=30),AND(G50=4,G112=40),AND(G50=5,G121=50),AND(G50=6,G130=60),AND(G50=7,G139=70),AND(G50=8,G148=80),AND(G50=9,G157=90),AND(G50=10,G166=100))),VLOOKUP(J50-1,SortLookup!$A$13:$B$16,2,FALSE),"")</f>
      </c>
      <c r="I50" s="58" t="str">
        <f>IF(ISNA(VLOOKUP(E50,SortLookup!$A$1:$B$5,2,FALSE))," ",VLOOKUP(E50,SortLookup!$A$1:$B$5,2,FALSE))</f>
        <v> </v>
      </c>
      <c r="J50" s="29" t="str">
        <f>IF(ISNA(VLOOKUP(F50,SortLookup!$A$7:$B$11,2,FALSE))," ",VLOOKUP(F50,SortLookup!$A$7:$B$11,2,FALSE))</f>
        <v> </v>
      </c>
      <c r="K50" s="72">
        <f t="shared" si="109"/>
        <v>0</v>
      </c>
      <c r="L50" s="59">
        <f t="shared" si="110"/>
        <v>0</v>
      </c>
      <c r="M50" s="31">
        <f t="shared" si="111"/>
        <v>0</v>
      </c>
      <c r="N50" s="32">
        <f t="shared" si="112"/>
        <v>0</v>
      </c>
      <c r="O50" s="74">
        <f t="shared" si="113"/>
        <v>0</v>
      </c>
      <c r="P50" s="52"/>
      <c r="Q50" s="48"/>
      <c r="R50" s="48"/>
      <c r="S50" s="48"/>
      <c r="T50" s="48"/>
      <c r="U50" s="48"/>
      <c r="V50" s="48"/>
      <c r="W50" s="49"/>
      <c r="X50" s="49"/>
      <c r="Y50" s="49"/>
      <c r="Z50" s="49"/>
      <c r="AA50" s="50"/>
      <c r="AB50" s="45">
        <f t="shared" si="114"/>
        <v>0</v>
      </c>
      <c r="AC50" s="44">
        <f t="shared" si="115"/>
        <v>0</v>
      </c>
      <c r="AD50" s="54">
        <f t="shared" si="116"/>
        <v>0</v>
      </c>
      <c r="AE50" s="34">
        <f t="shared" si="117"/>
        <v>0</v>
      </c>
      <c r="AF50" s="52"/>
      <c r="AG50" s="48"/>
      <c r="AH50" s="48"/>
      <c r="AI50" s="48"/>
      <c r="AJ50" s="49"/>
      <c r="AK50" s="49"/>
      <c r="AL50" s="49"/>
      <c r="AM50" s="49"/>
      <c r="AN50" s="50"/>
      <c r="AO50" s="45">
        <f t="shared" si="118"/>
        <v>0</v>
      </c>
      <c r="AP50" s="44">
        <f t="shared" si="119"/>
        <v>0</v>
      </c>
      <c r="AQ50" s="54">
        <f t="shared" si="120"/>
        <v>0</v>
      </c>
      <c r="AR50" s="34">
        <f t="shared" si="121"/>
        <v>0</v>
      </c>
      <c r="AS50" s="52"/>
      <c r="AT50" s="48"/>
      <c r="AU50" s="48"/>
      <c r="AV50" s="49"/>
      <c r="AW50" s="49"/>
      <c r="AX50" s="49"/>
      <c r="AY50" s="49"/>
      <c r="AZ50" s="50"/>
      <c r="BA50" s="45">
        <f t="shared" si="122"/>
        <v>0</v>
      </c>
      <c r="BB50" s="44">
        <f t="shared" si="123"/>
        <v>0</v>
      </c>
      <c r="BC50" s="54">
        <f t="shared" si="124"/>
        <v>0</v>
      </c>
      <c r="BD50" s="34">
        <f t="shared" si="125"/>
        <v>0</v>
      </c>
      <c r="BE50" s="52"/>
      <c r="BF50" s="48"/>
      <c r="BG50" s="48"/>
      <c r="BH50" s="49"/>
      <c r="BI50" s="49"/>
      <c r="BJ50" s="49"/>
      <c r="BK50" s="49"/>
      <c r="BL50" s="50"/>
      <c r="BM50" s="45">
        <f t="shared" si="126"/>
        <v>0</v>
      </c>
      <c r="BN50" s="44">
        <f t="shared" si="127"/>
        <v>0</v>
      </c>
      <c r="BO50" s="54">
        <f t="shared" si="128"/>
        <v>0</v>
      </c>
      <c r="BP50" s="76">
        <f t="shared" si="129"/>
        <v>0</v>
      </c>
      <c r="BQ50" s="1"/>
      <c r="BR50" s="1"/>
      <c r="BS50" s="1"/>
      <c r="BT50" s="2"/>
      <c r="BU50" s="2"/>
      <c r="BV50" s="2"/>
      <c r="BW50" s="2"/>
      <c r="BX50" s="2"/>
      <c r="BY50" s="7">
        <f>BQ50+BR50+BS50</f>
        <v>0</v>
      </c>
      <c r="BZ50" s="14">
        <f>BT50/2</f>
        <v>0</v>
      </c>
      <c r="CA50" s="6">
        <f>(BU50*3)+(BV50*5)+(BW50*5)+(BX50*20)</f>
        <v>0</v>
      </c>
      <c r="CB50" s="15">
        <f>BY50+BZ50+CA50</f>
        <v>0</v>
      </c>
      <c r="CC50" s="16"/>
      <c r="CD50" s="1"/>
      <c r="CE50" s="2"/>
      <c r="CF50" s="2"/>
      <c r="CG50" s="2"/>
      <c r="CH50" s="2"/>
      <c r="CI50" s="2"/>
      <c r="CJ50" s="7">
        <f>CC50+CD50</f>
        <v>0</v>
      </c>
      <c r="CK50" s="14">
        <f>CE50/2</f>
        <v>0</v>
      </c>
      <c r="CL50" s="6">
        <f>(CF50*3)+(CG50*5)+(CH50*5)+(CI50*20)</f>
        <v>0</v>
      </c>
      <c r="CM50" s="15">
        <f>CJ50+CK50+CL50</f>
        <v>0</v>
      </c>
      <c r="CN50" s="16"/>
      <c r="CO50" s="1"/>
      <c r="CP50" s="2"/>
      <c r="CQ50" s="2"/>
      <c r="CR50" s="2"/>
      <c r="CS50" s="2"/>
      <c r="CT50" s="2"/>
      <c r="CU50" s="7">
        <f>CN50+CO50</f>
        <v>0</v>
      </c>
      <c r="CV50" s="14">
        <f>CP50/2</f>
        <v>0</v>
      </c>
      <c r="CW50" s="6">
        <f>(CQ50*3)+(CR50*5)+(CS50*5)+(CT50*20)</f>
        <v>0</v>
      </c>
      <c r="CX50" s="15">
        <f>CU50+CV50+CW50</f>
        <v>0</v>
      </c>
      <c r="CY50" s="16"/>
      <c r="CZ50" s="1"/>
      <c r="DA50" s="2"/>
      <c r="DB50" s="2"/>
      <c r="DC50" s="2"/>
      <c r="DD50" s="2"/>
      <c r="DE50" s="2"/>
      <c r="DF50" s="7">
        <f>CY50+CZ50</f>
        <v>0</v>
      </c>
      <c r="DG50" s="14">
        <f>DA50/2</f>
        <v>0</v>
      </c>
      <c r="DH50" s="6">
        <f>(DB50*3)+(DC50*5)+(DD50*5)+(DE50*20)</f>
        <v>0</v>
      </c>
      <c r="DI50" s="15">
        <f>DF50+DG50+DH50</f>
        <v>0</v>
      </c>
      <c r="DJ50" s="16"/>
      <c r="DK50" s="1"/>
      <c r="DL50" s="2"/>
      <c r="DM50" s="2"/>
      <c r="DN50" s="2"/>
      <c r="DO50" s="2"/>
      <c r="DP50" s="2"/>
      <c r="DQ50" s="7">
        <f>DJ50+DK50</f>
        <v>0</v>
      </c>
      <c r="DR50" s="14">
        <f>DL50/2</f>
        <v>0</v>
      </c>
      <c r="DS50" s="6">
        <f>(DM50*3)+(DN50*5)+(DO50*5)+(DP50*20)</f>
        <v>0</v>
      </c>
      <c r="DT50" s="15">
        <f>DQ50+DR50+DS50</f>
        <v>0</v>
      </c>
      <c r="DU50" s="16"/>
      <c r="DV50" s="1"/>
      <c r="DW50" s="2"/>
      <c r="DX50" s="2"/>
      <c r="DY50" s="2"/>
      <c r="DZ50" s="2"/>
      <c r="EA50" s="2"/>
      <c r="EB50" s="7">
        <f>DU50+DV50</f>
        <v>0</v>
      </c>
      <c r="EC50" s="14">
        <f>DW50/2</f>
        <v>0</v>
      </c>
      <c r="ED50" s="6">
        <f>(DX50*3)+(DY50*5)+(DZ50*5)+(EA50*20)</f>
        <v>0</v>
      </c>
      <c r="EE50" s="15">
        <f>EB50+EC50+ED50</f>
        <v>0</v>
      </c>
      <c r="EF50" s="16"/>
      <c r="EG50" s="1"/>
      <c r="EH50" s="2"/>
      <c r="EI50" s="2"/>
      <c r="EJ50" s="2"/>
      <c r="EK50" s="2"/>
      <c r="EL50" s="2"/>
      <c r="EM50" s="7">
        <f>EF50+EG50</f>
        <v>0</v>
      </c>
      <c r="EN50" s="14">
        <f>EH50/2</f>
        <v>0</v>
      </c>
      <c r="EO50" s="6">
        <f>(EI50*3)+(EJ50*5)+(EK50*5)+(EL50*20)</f>
        <v>0</v>
      </c>
      <c r="EP50" s="15">
        <f>EM50+EN50+EO50</f>
        <v>0</v>
      </c>
      <c r="EQ50" s="16"/>
      <c r="ER50" s="1"/>
      <c r="ES50" s="2"/>
      <c r="ET50" s="2"/>
      <c r="EU50" s="2"/>
      <c r="EV50" s="2"/>
      <c r="EW50" s="2"/>
      <c r="EX50" s="7">
        <f>EQ50+ER50</f>
        <v>0</v>
      </c>
      <c r="EY50" s="14">
        <f>ES50/2</f>
        <v>0</v>
      </c>
      <c r="EZ50" s="6">
        <f>(ET50*3)+(EU50*5)+(EV50*5)+(EW50*20)</f>
        <v>0</v>
      </c>
      <c r="FA50" s="15">
        <f>EX50+EY50+EZ50</f>
        <v>0</v>
      </c>
      <c r="FB50" s="16"/>
      <c r="FC50" s="1"/>
      <c r="FD50" s="2"/>
      <c r="FE50" s="2"/>
      <c r="FF50" s="2"/>
      <c r="FG50" s="2"/>
      <c r="FH50" s="2"/>
      <c r="FI50" s="7">
        <f>FB50+FC50</f>
        <v>0</v>
      </c>
      <c r="FJ50" s="14">
        <f>FD50/2</f>
        <v>0</v>
      </c>
      <c r="FK50" s="6">
        <f>(FE50*3)+(FF50*5)+(FG50*5)+(FH50*20)</f>
        <v>0</v>
      </c>
      <c r="FL50" s="15">
        <f>FI50+FJ50+FK50</f>
        <v>0</v>
      </c>
      <c r="FM50" s="16"/>
      <c r="FN50" s="1"/>
      <c r="FO50" s="2"/>
      <c r="FP50" s="2"/>
      <c r="FQ50" s="2"/>
      <c r="FR50" s="2"/>
      <c r="FS50" s="2"/>
      <c r="FT50" s="7">
        <f>FM50+FN50</f>
        <v>0</v>
      </c>
      <c r="FU50" s="14">
        <f>FO50/2</f>
        <v>0</v>
      </c>
      <c r="FV50" s="6">
        <f>(FP50*3)+(FQ50*5)+(FR50*5)+(FS50*20)</f>
        <v>0</v>
      </c>
      <c r="FW50" s="15">
        <f>FT50+FU50+FV50</f>
        <v>0</v>
      </c>
      <c r="FX50" s="16"/>
      <c r="FY50" s="1"/>
      <c r="FZ50" s="2"/>
      <c r="GA50" s="2"/>
      <c r="GB50" s="2"/>
      <c r="GC50" s="2"/>
      <c r="GD50" s="2"/>
      <c r="GE50" s="7">
        <f>FX50+FY50</f>
        <v>0</v>
      </c>
      <c r="GF50" s="14">
        <f>FZ50/2</f>
        <v>0</v>
      </c>
      <c r="GG50" s="6">
        <f>(GA50*3)+(GB50*5)+(GC50*5)+(GD50*20)</f>
        <v>0</v>
      </c>
      <c r="GH50" s="15">
        <f>GE50+GF50+GG50</f>
        <v>0</v>
      </c>
      <c r="GI50" s="16"/>
      <c r="GJ50" s="1"/>
      <c r="GK50" s="2"/>
      <c r="GL50" s="2"/>
      <c r="GM50" s="2"/>
      <c r="GN50" s="2"/>
      <c r="GO50" s="2"/>
      <c r="GP50" s="7">
        <f>GI50+GJ50</f>
        <v>0</v>
      </c>
      <c r="GQ50" s="14">
        <f>GK50/2</f>
        <v>0</v>
      </c>
      <c r="GR50" s="6">
        <f>(GL50*3)+(GM50*5)+(GN50*5)+(GO50*20)</f>
        <v>0</v>
      </c>
      <c r="GS50" s="15">
        <f>GP50+GQ50+GR50</f>
        <v>0</v>
      </c>
      <c r="GT50" s="16"/>
      <c r="GU50" s="1"/>
      <c r="GV50" s="2"/>
      <c r="GW50" s="2"/>
      <c r="GX50" s="2"/>
      <c r="GY50" s="2"/>
      <c r="GZ50" s="2"/>
      <c r="HA50" s="7">
        <f>GT50+GU50</f>
        <v>0</v>
      </c>
      <c r="HB50" s="14">
        <f>GV50/2</f>
        <v>0</v>
      </c>
      <c r="HC50" s="6">
        <f>(GW50*3)+(GX50*5)+(GY50*5)+(GZ50*20)</f>
        <v>0</v>
      </c>
      <c r="HD50" s="15">
        <f>HA50+HB50+HC50</f>
        <v>0</v>
      </c>
      <c r="HE50" s="16"/>
      <c r="HF50" s="1"/>
      <c r="HG50" s="2"/>
      <c r="HH50" s="2"/>
      <c r="HI50" s="2"/>
      <c r="HJ50" s="2"/>
      <c r="HK50" s="2"/>
      <c r="HL50" s="7">
        <f>HE50+HF50</f>
        <v>0</v>
      </c>
      <c r="HM50" s="14">
        <f>HG50/2</f>
        <v>0</v>
      </c>
      <c r="HN50" s="6">
        <f>(HH50*3)+(HI50*5)+(HJ50*5)+(HK50*20)</f>
        <v>0</v>
      </c>
      <c r="HO50" s="15">
        <f>HL50+HM50+HN50</f>
        <v>0</v>
      </c>
      <c r="HP50" s="16"/>
      <c r="HQ50" s="1"/>
      <c r="HR50" s="2"/>
      <c r="HS50" s="2"/>
      <c r="HT50" s="2"/>
      <c r="HU50" s="2"/>
      <c r="HV50" s="2"/>
      <c r="HW50" s="7">
        <f>HP50+HQ50</f>
        <v>0</v>
      </c>
      <c r="HX50" s="14">
        <f>HR50/2</f>
        <v>0</v>
      </c>
      <c r="HY50" s="6">
        <f>(HS50*3)+(HT50*5)+(HU50*5)+(HV50*20)</f>
        <v>0</v>
      </c>
      <c r="HZ50" s="15">
        <f>HW50+HX50+HY50</f>
        <v>0</v>
      </c>
      <c r="IA50" s="16"/>
      <c r="IB50" s="1"/>
      <c r="IC50" s="2"/>
      <c r="ID50" s="2"/>
      <c r="IE50" s="2"/>
      <c r="IF50" s="2"/>
      <c r="IG50" s="2"/>
      <c r="IH50" s="7">
        <f>IA50+IB50</f>
        <v>0</v>
      </c>
      <c r="II50" s="14">
        <f>IC50/2</f>
        <v>0</v>
      </c>
      <c r="IJ50" s="6">
        <f>(ID50*3)+(IE50*5)+(IF50*5)+(IG50*20)</f>
        <v>0</v>
      </c>
      <c r="IK50" s="79">
        <f>IH50+II50+IJ50</f>
        <v>0</v>
      </c>
      <c r="IL50" s="80"/>
    </row>
    <row r="51" spans="1:246" ht="12.75" hidden="1">
      <c r="A51" s="38"/>
      <c r="B51" s="36"/>
      <c r="C51" s="36"/>
      <c r="D51" s="37"/>
      <c r="E51" s="37"/>
      <c r="F51" s="37"/>
      <c r="G51" s="28">
        <f t="shared" si="131"/>
      </c>
      <c r="H51" s="28">
        <f>IF(AND($H$2="Y",J51&gt;0,OR(AND(G51=1,G73=10),AND(G51=2,G82=20),AND(G51=3,G91=30),AND(G51=4,G100=40),AND(G51=5,G109=50),AND(G51=6,G118=60),AND(G51=7,G127=70),AND(G51=8,G136=80),AND(G51=9,G145=90),AND(G51=10,G154=100))),VLOOKUP(J51-1,SortLookup!$A$13:$B$16,2,FALSE),"")</f>
      </c>
      <c r="I51" s="58" t="str">
        <f>IF(ISNA(VLOOKUP(E51,SortLookup!$A$1:$B$5,2,FALSE))," ",VLOOKUP(E51,SortLookup!$A$1:$B$5,2,FALSE))</f>
        <v> </v>
      </c>
      <c r="J51" s="29" t="str">
        <f>IF(ISNA(VLOOKUP(F51,SortLookup!$A$7:$B$11,2,FALSE))," ",VLOOKUP(F51,SortLookup!$A$7:$B$11,2,FALSE))</f>
        <v> </v>
      </c>
      <c r="K51" s="72">
        <f t="shared" si="109"/>
        <v>0</v>
      </c>
      <c r="L51" s="59">
        <f t="shared" si="110"/>
        <v>0</v>
      </c>
      <c r="M51" s="31">
        <f t="shared" si="111"/>
        <v>0</v>
      </c>
      <c r="N51" s="32">
        <f t="shared" si="112"/>
        <v>0</v>
      </c>
      <c r="O51" s="74">
        <f t="shared" si="113"/>
        <v>0</v>
      </c>
      <c r="P51" s="52"/>
      <c r="Q51" s="48"/>
      <c r="R51" s="48"/>
      <c r="S51" s="48"/>
      <c r="T51" s="48"/>
      <c r="U51" s="48"/>
      <c r="V51" s="48"/>
      <c r="W51" s="49"/>
      <c r="X51" s="49"/>
      <c r="Y51" s="49"/>
      <c r="Z51" s="49"/>
      <c r="AA51" s="50"/>
      <c r="AB51" s="45">
        <f t="shared" si="114"/>
        <v>0</v>
      </c>
      <c r="AC51" s="44">
        <f t="shared" si="115"/>
        <v>0</v>
      </c>
      <c r="AD51" s="54">
        <f t="shared" si="116"/>
        <v>0</v>
      </c>
      <c r="AE51" s="34">
        <f t="shared" si="117"/>
        <v>0</v>
      </c>
      <c r="AF51" s="52"/>
      <c r="AG51" s="48"/>
      <c r="AH51" s="48"/>
      <c r="AI51" s="48"/>
      <c r="AJ51" s="49"/>
      <c r="AK51" s="49"/>
      <c r="AL51" s="49"/>
      <c r="AM51" s="49"/>
      <c r="AN51" s="50"/>
      <c r="AO51" s="45">
        <f t="shared" si="118"/>
        <v>0</v>
      </c>
      <c r="AP51" s="44">
        <f t="shared" si="119"/>
        <v>0</v>
      </c>
      <c r="AQ51" s="54">
        <f t="shared" si="120"/>
        <v>0</v>
      </c>
      <c r="AR51" s="34">
        <f t="shared" si="121"/>
        <v>0</v>
      </c>
      <c r="AS51" s="52"/>
      <c r="AT51" s="48"/>
      <c r="AU51" s="48"/>
      <c r="AV51" s="49"/>
      <c r="AW51" s="49"/>
      <c r="AX51" s="49"/>
      <c r="AY51" s="49"/>
      <c r="AZ51" s="50"/>
      <c r="BA51" s="45">
        <f t="shared" si="122"/>
        <v>0</v>
      </c>
      <c r="BB51" s="44">
        <f t="shared" si="123"/>
        <v>0</v>
      </c>
      <c r="BC51" s="54">
        <f t="shared" si="124"/>
        <v>0</v>
      </c>
      <c r="BD51" s="34">
        <f t="shared" si="125"/>
        <v>0</v>
      </c>
      <c r="BE51" s="52"/>
      <c r="BF51" s="48"/>
      <c r="BG51" s="48"/>
      <c r="BH51" s="49"/>
      <c r="BI51" s="49"/>
      <c r="BJ51" s="49"/>
      <c r="BK51" s="49"/>
      <c r="BL51" s="50"/>
      <c r="BM51" s="45">
        <f t="shared" si="126"/>
        <v>0</v>
      </c>
      <c r="BN51" s="44">
        <f t="shared" si="127"/>
        <v>0</v>
      </c>
      <c r="BO51" s="54">
        <f t="shared" si="128"/>
        <v>0</v>
      </c>
      <c r="BP51" s="76">
        <f t="shared" si="129"/>
        <v>0</v>
      </c>
      <c r="BQ51" s="1"/>
      <c r="BR51" s="1"/>
      <c r="BS51" s="1"/>
      <c r="BT51" s="2"/>
      <c r="BU51" s="2"/>
      <c r="BV51" s="2"/>
      <c r="BW51" s="2"/>
      <c r="BX51" s="2"/>
      <c r="BY51" s="7">
        <f>BQ51+BR51+BS51</f>
        <v>0</v>
      </c>
      <c r="BZ51" s="14">
        <f>BT51/2</f>
        <v>0</v>
      </c>
      <c r="CA51" s="6">
        <f>(BU51*3)+(BV51*5)+(BW51*5)+(BX51*20)</f>
        <v>0</v>
      </c>
      <c r="CB51" s="15">
        <f>BY51+BZ51+CA51</f>
        <v>0</v>
      </c>
      <c r="CC51" s="16"/>
      <c r="CD51" s="1"/>
      <c r="CE51" s="2"/>
      <c r="CF51" s="2"/>
      <c r="CG51" s="2"/>
      <c r="CH51" s="2"/>
      <c r="CI51" s="2"/>
      <c r="CJ51" s="7">
        <f>CC51+CD51</f>
        <v>0</v>
      </c>
      <c r="CK51" s="14">
        <f>CE51/2</f>
        <v>0</v>
      </c>
      <c r="CL51" s="6">
        <f>(CF51*3)+(CG51*5)+(CH51*5)+(CI51*20)</f>
        <v>0</v>
      </c>
      <c r="CM51" s="15">
        <f>CJ51+CK51+CL51</f>
        <v>0</v>
      </c>
      <c r="CN51" s="16"/>
      <c r="CO51" s="1"/>
      <c r="CP51" s="2"/>
      <c r="CQ51" s="2"/>
      <c r="CR51" s="2"/>
      <c r="CS51" s="2"/>
      <c r="CT51" s="2"/>
      <c r="CU51" s="7">
        <f>CN51+CO51</f>
        <v>0</v>
      </c>
      <c r="CV51" s="14">
        <f>CP51/2</f>
        <v>0</v>
      </c>
      <c r="CW51" s="6">
        <f>(CQ51*3)+(CR51*5)+(CS51*5)+(CT51*20)</f>
        <v>0</v>
      </c>
      <c r="CX51" s="15">
        <f>CU51+CV51+CW51</f>
        <v>0</v>
      </c>
      <c r="CY51" s="16"/>
      <c r="CZ51" s="1"/>
      <c r="DA51" s="2"/>
      <c r="DB51" s="2"/>
      <c r="DC51" s="2"/>
      <c r="DD51" s="2"/>
      <c r="DE51" s="2"/>
      <c r="DF51" s="7">
        <f>CY51+CZ51</f>
        <v>0</v>
      </c>
      <c r="DG51" s="14">
        <f>DA51/2</f>
        <v>0</v>
      </c>
      <c r="DH51" s="6">
        <f>(DB51*3)+(DC51*5)+(DD51*5)+(DE51*20)</f>
        <v>0</v>
      </c>
      <c r="DI51" s="15">
        <f>DF51+DG51+DH51</f>
        <v>0</v>
      </c>
      <c r="DJ51" s="16"/>
      <c r="DK51" s="1"/>
      <c r="DL51" s="2"/>
      <c r="DM51" s="2"/>
      <c r="DN51" s="2"/>
      <c r="DO51" s="2"/>
      <c r="DP51" s="2"/>
      <c r="DQ51" s="7">
        <f>DJ51+DK51</f>
        <v>0</v>
      </c>
      <c r="DR51" s="14">
        <f>DL51/2</f>
        <v>0</v>
      </c>
      <c r="DS51" s="6">
        <f>(DM51*3)+(DN51*5)+(DO51*5)+(DP51*20)</f>
        <v>0</v>
      </c>
      <c r="DT51" s="15">
        <f>DQ51+DR51+DS51</f>
        <v>0</v>
      </c>
      <c r="DU51" s="16"/>
      <c r="DV51" s="1"/>
      <c r="DW51" s="2"/>
      <c r="DX51" s="2"/>
      <c r="DY51" s="2"/>
      <c r="DZ51" s="2"/>
      <c r="EA51" s="2"/>
      <c r="EB51" s="7">
        <f>DU51+DV51</f>
        <v>0</v>
      </c>
      <c r="EC51" s="14">
        <f>DW51/2</f>
        <v>0</v>
      </c>
      <c r="ED51" s="6">
        <f>(DX51*3)+(DY51*5)+(DZ51*5)+(EA51*20)</f>
        <v>0</v>
      </c>
      <c r="EE51" s="15">
        <f>EB51+EC51+ED51</f>
        <v>0</v>
      </c>
      <c r="EF51" s="16"/>
      <c r="EG51" s="1"/>
      <c r="EH51" s="2"/>
      <c r="EI51" s="2"/>
      <c r="EJ51" s="2"/>
      <c r="EK51" s="2"/>
      <c r="EL51" s="2"/>
      <c r="EM51" s="7">
        <f>EF51+EG51</f>
        <v>0</v>
      </c>
      <c r="EN51" s="14">
        <f>EH51/2</f>
        <v>0</v>
      </c>
      <c r="EO51" s="6">
        <f>(EI51*3)+(EJ51*5)+(EK51*5)+(EL51*20)</f>
        <v>0</v>
      </c>
      <c r="EP51" s="15">
        <f>EM51+EN51+EO51</f>
        <v>0</v>
      </c>
      <c r="EQ51" s="16"/>
      <c r="ER51" s="1"/>
      <c r="ES51" s="2"/>
      <c r="ET51" s="2"/>
      <c r="EU51" s="2"/>
      <c r="EV51" s="2"/>
      <c r="EW51" s="2"/>
      <c r="EX51" s="7">
        <f>EQ51+ER51</f>
        <v>0</v>
      </c>
      <c r="EY51" s="14">
        <f>ES51/2</f>
        <v>0</v>
      </c>
      <c r="EZ51" s="6">
        <f>(ET51*3)+(EU51*5)+(EV51*5)+(EW51*20)</f>
        <v>0</v>
      </c>
      <c r="FA51" s="15">
        <f>EX51+EY51+EZ51</f>
        <v>0</v>
      </c>
      <c r="FB51" s="16"/>
      <c r="FC51" s="1"/>
      <c r="FD51" s="2"/>
      <c r="FE51" s="2"/>
      <c r="FF51" s="2"/>
      <c r="FG51" s="2"/>
      <c r="FH51" s="2"/>
      <c r="FI51" s="7">
        <f>FB51+FC51</f>
        <v>0</v>
      </c>
      <c r="FJ51" s="14">
        <f>FD51/2</f>
        <v>0</v>
      </c>
      <c r="FK51" s="6">
        <f>(FE51*3)+(FF51*5)+(FG51*5)+(FH51*20)</f>
        <v>0</v>
      </c>
      <c r="FL51" s="15">
        <f>FI51+FJ51+FK51</f>
        <v>0</v>
      </c>
      <c r="FM51" s="16"/>
      <c r="FN51" s="1"/>
      <c r="FO51" s="2"/>
      <c r="FP51" s="2"/>
      <c r="FQ51" s="2"/>
      <c r="FR51" s="2"/>
      <c r="FS51" s="2"/>
      <c r="FT51" s="7">
        <f>FM51+FN51</f>
        <v>0</v>
      </c>
      <c r="FU51" s="14">
        <f>FO51/2</f>
        <v>0</v>
      </c>
      <c r="FV51" s="6">
        <f>(FP51*3)+(FQ51*5)+(FR51*5)+(FS51*20)</f>
        <v>0</v>
      </c>
      <c r="FW51" s="15">
        <f>FT51+FU51+FV51</f>
        <v>0</v>
      </c>
      <c r="FX51" s="16"/>
      <c r="FY51" s="1"/>
      <c r="FZ51" s="2"/>
      <c r="GA51" s="2"/>
      <c r="GB51" s="2"/>
      <c r="GC51" s="2"/>
      <c r="GD51" s="2"/>
      <c r="GE51" s="7">
        <f>FX51+FY51</f>
        <v>0</v>
      </c>
      <c r="GF51" s="14">
        <f>FZ51/2</f>
        <v>0</v>
      </c>
      <c r="GG51" s="6">
        <f>(GA51*3)+(GB51*5)+(GC51*5)+(GD51*20)</f>
        <v>0</v>
      </c>
      <c r="GH51" s="15">
        <f>GE51+GF51+GG51</f>
        <v>0</v>
      </c>
      <c r="GI51" s="16"/>
      <c r="GJ51" s="1"/>
      <c r="GK51" s="2"/>
      <c r="GL51" s="2"/>
      <c r="GM51" s="2"/>
      <c r="GN51" s="2"/>
      <c r="GO51" s="2"/>
      <c r="GP51" s="7">
        <f>GI51+GJ51</f>
        <v>0</v>
      </c>
      <c r="GQ51" s="14">
        <f>GK51/2</f>
        <v>0</v>
      </c>
      <c r="GR51" s="6">
        <f>(GL51*3)+(GM51*5)+(GN51*5)+(GO51*20)</f>
        <v>0</v>
      </c>
      <c r="GS51" s="15">
        <f>GP51+GQ51+GR51</f>
        <v>0</v>
      </c>
      <c r="GT51" s="16"/>
      <c r="GU51" s="1"/>
      <c r="GV51" s="2"/>
      <c r="GW51" s="2"/>
      <c r="GX51" s="2"/>
      <c r="GY51" s="2"/>
      <c r="GZ51" s="2"/>
      <c r="HA51" s="7">
        <f>GT51+GU51</f>
        <v>0</v>
      </c>
      <c r="HB51" s="14">
        <f>GV51/2</f>
        <v>0</v>
      </c>
      <c r="HC51" s="6">
        <f>(GW51*3)+(GX51*5)+(GY51*5)+(GZ51*20)</f>
        <v>0</v>
      </c>
      <c r="HD51" s="15">
        <f>HA51+HB51+HC51</f>
        <v>0</v>
      </c>
      <c r="HE51" s="16"/>
      <c r="HF51" s="1"/>
      <c r="HG51" s="2"/>
      <c r="HH51" s="2"/>
      <c r="HI51" s="2"/>
      <c r="HJ51" s="2"/>
      <c r="HK51" s="2"/>
      <c r="HL51" s="7">
        <f>HE51+HF51</f>
        <v>0</v>
      </c>
      <c r="HM51" s="14">
        <f>HG51/2</f>
        <v>0</v>
      </c>
      <c r="HN51" s="6">
        <f>(HH51*3)+(HI51*5)+(HJ51*5)+(HK51*20)</f>
        <v>0</v>
      </c>
      <c r="HO51" s="15">
        <f>HL51+HM51+HN51</f>
        <v>0</v>
      </c>
      <c r="HP51" s="16"/>
      <c r="HQ51" s="1"/>
      <c r="HR51" s="2"/>
      <c r="HS51" s="2"/>
      <c r="HT51" s="2"/>
      <c r="HU51" s="2"/>
      <c r="HV51" s="2"/>
      <c r="HW51" s="7">
        <f>HP51+HQ51</f>
        <v>0</v>
      </c>
      <c r="HX51" s="14">
        <f>HR51/2</f>
        <v>0</v>
      </c>
      <c r="HY51" s="6">
        <f>(HS51*3)+(HT51*5)+(HU51*5)+(HV51*20)</f>
        <v>0</v>
      </c>
      <c r="HZ51" s="15">
        <f>HW51+HX51+HY51</f>
        <v>0</v>
      </c>
      <c r="IA51" s="16"/>
      <c r="IB51" s="1"/>
      <c r="IC51" s="2"/>
      <c r="ID51" s="2"/>
      <c r="IE51" s="2"/>
      <c r="IF51" s="2"/>
      <c r="IG51" s="2"/>
      <c r="IH51" s="7">
        <f>IA51+IB51</f>
        <v>0</v>
      </c>
      <c r="II51" s="14">
        <f>IC51/2</f>
        <v>0</v>
      </c>
      <c r="IJ51" s="6">
        <f>(ID51*3)+(IE51*5)+(IF51*5)+(IG51*20)</f>
        <v>0</v>
      </c>
      <c r="IK51" s="79">
        <f>IH51+II51+IJ51</f>
        <v>0</v>
      </c>
      <c r="IL51" s="80"/>
    </row>
    <row r="52" spans="1:246" ht="12.75" hidden="1">
      <c r="A52" s="38"/>
      <c r="B52" s="36"/>
      <c r="C52" s="36"/>
      <c r="D52" s="37"/>
      <c r="E52" s="37"/>
      <c r="F52" s="37"/>
      <c r="G52" s="28">
        <f t="shared" si="131"/>
      </c>
      <c r="H52" s="28">
        <f>IF(AND($H$2="Y",J52&gt;0,OR(AND(G52=1,G59=10),AND(G52=2,G83=20),AND(G52=3,G92=30),AND(G52=4,G101=40),AND(G52=5,G110=50),AND(G52=6,G119=60),AND(G52=7,G128=70),AND(G52=8,G137=80),AND(G52=9,G146=90),AND(G52=10,G155=100))),VLOOKUP(J52-1,SortLookup!$A$13:$B$16,2,FALSE),"")</f>
      </c>
      <c r="I52" s="58" t="str">
        <f>IF(ISNA(VLOOKUP(E52,SortLookup!$A$1:$B$5,2,FALSE))," ",VLOOKUP(E52,SortLookup!$A$1:$B$5,2,FALSE))</f>
        <v> </v>
      </c>
      <c r="J52" s="29" t="str">
        <f>IF(ISNA(VLOOKUP(F52,SortLookup!$A$7:$B$11,2,FALSE))," ",VLOOKUP(F52,SortLookup!$A$7:$B$11,2,FALSE))</f>
        <v> </v>
      </c>
      <c r="K52" s="72">
        <f t="shared" si="109"/>
        <v>0</v>
      </c>
      <c r="L52" s="59">
        <f t="shared" si="110"/>
        <v>0</v>
      </c>
      <c r="M52" s="31">
        <f t="shared" si="111"/>
        <v>0</v>
      </c>
      <c r="N52" s="32">
        <f t="shared" si="112"/>
        <v>0</v>
      </c>
      <c r="O52" s="74">
        <f t="shared" si="113"/>
        <v>0</v>
      </c>
      <c r="P52" s="52"/>
      <c r="Q52" s="48"/>
      <c r="R52" s="48"/>
      <c r="S52" s="48"/>
      <c r="T52" s="48"/>
      <c r="U52" s="48"/>
      <c r="V52" s="48"/>
      <c r="W52" s="49"/>
      <c r="X52" s="49"/>
      <c r="Y52" s="49"/>
      <c r="Z52" s="49"/>
      <c r="AA52" s="50"/>
      <c r="AB52" s="45">
        <f t="shared" si="114"/>
        <v>0</v>
      </c>
      <c r="AC52" s="44">
        <f t="shared" si="115"/>
        <v>0</v>
      </c>
      <c r="AD52" s="54">
        <f t="shared" si="116"/>
        <v>0</v>
      </c>
      <c r="AE52" s="34">
        <f t="shared" si="117"/>
        <v>0</v>
      </c>
      <c r="AF52" s="52"/>
      <c r="AG52" s="48"/>
      <c r="AH52" s="48"/>
      <c r="AI52" s="48"/>
      <c r="AJ52" s="49"/>
      <c r="AK52" s="49"/>
      <c r="AL52" s="49"/>
      <c r="AM52" s="49"/>
      <c r="AN52" s="50"/>
      <c r="AO52" s="45">
        <f t="shared" si="118"/>
        <v>0</v>
      </c>
      <c r="AP52" s="44">
        <f t="shared" si="119"/>
        <v>0</v>
      </c>
      <c r="AQ52" s="54">
        <f t="shared" si="120"/>
        <v>0</v>
      </c>
      <c r="AR52" s="34">
        <f t="shared" si="121"/>
        <v>0</v>
      </c>
      <c r="AS52" s="52"/>
      <c r="AT52" s="48"/>
      <c r="AU52" s="48"/>
      <c r="AV52" s="49"/>
      <c r="AW52" s="49"/>
      <c r="AX52" s="49"/>
      <c r="AY52" s="49"/>
      <c r="AZ52" s="50"/>
      <c r="BA52" s="45">
        <f t="shared" si="122"/>
        <v>0</v>
      </c>
      <c r="BB52" s="44">
        <f t="shared" si="123"/>
        <v>0</v>
      </c>
      <c r="BC52" s="54">
        <f t="shared" si="124"/>
        <v>0</v>
      </c>
      <c r="BD52" s="34">
        <f t="shared" si="125"/>
        <v>0</v>
      </c>
      <c r="BE52" s="52"/>
      <c r="BF52" s="48"/>
      <c r="BG52" s="48"/>
      <c r="BH52" s="49"/>
      <c r="BI52" s="49"/>
      <c r="BJ52" s="49"/>
      <c r="BK52" s="49"/>
      <c r="BL52" s="50"/>
      <c r="BM52" s="45">
        <f t="shared" si="126"/>
        <v>0</v>
      </c>
      <c r="BN52" s="44">
        <f t="shared" si="127"/>
        <v>0</v>
      </c>
      <c r="BO52" s="54">
        <f t="shared" si="128"/>
        <v>0</v>
      </c>
      <c r="BP52" s="76">
        <f t="shared" si="129"/>
        <v>0</v>
      </c>
      <c r="BQ52" s="1"/>
      <c r="BR52" s="1"/>
      <c r="BS52" s="1"/>
      <c r="BT52" s="2"/>
      <c r="BU52" s="2"/>
      <c r="BV52" s="2"/>
      <c r="BW52" s="2"/>
      <c r="BX52" s="2"/>
      <c r="BY52" s="7">
        <f>BQ52+BR52+BS52</f>
        <v>0</v>
      </c>
      <c r="BZ52" s="14">
        <f>BT52/2</f>
        <v>0</v>
      </c>
      <c r="CA52" s="6">
        <f>(BU52*3)+(BV52*5)+(BW52*5)+(BX52*20)</f>
        <v>0</v>
      </c>
      <c r="CB52" s="15">
        <f>BY52+BZ52+CA52</f>
        <v>0</v>
      </c>
      <c r="CC52" s="16"/>
      <c r="CD52" s="1"/>
      <c r="CE52" s="2"/>
      <c r="CF52" s="2"/>
      <c r="CG52" s="2"/>
      <c r="CH52" s="2"/>
      <c r="CI52" s="2"/>
      <c r="CJ52" s="7">
        <f>CC52+CD52</f>
        <v>0</v>
      </c>
      <c r="CK52" s="14">
        <f>CE52/2</f>
        <v>0</v>
      </c>
      <c r="CL52" s="6">
        <f>(CF52*3)+(CG52*5)+(CH52*5)+(CI52*20)</f>
        <v>0</v>
      </c>
      <c r="CM52" s="15">
        <f>CJ52+CK52+CL52</f>
        <v>0</v>
      </c>
      <c r="CN52" s="16"/>
      <c r="CO52" s="1"/>
      <c r="CP52" s="2"/>
      <c r="CQ52" s="2"/>
      <c r="CR52" s="2"/>
      <c r="CS52" s="2"/>
      <c r="CT52" s="2"/>
      <c r="CU52" s="7">
        <f>CN52+CO52</f>
        <v>0</v>
      </c>
      <c r="CV52" s="14">
        <f>CP52/2</f>
        <v>0</v>
      </c>
      <c r="CW52" s="6">
        <f>(CQ52*3)+(CR52*5)+(CS52*5)+(CT52*20)</f>
        <v>0</v>
      </c>
      <c r="CX52" s="15">
        <f>CU52+CV52+CW52</f>
        <v>0</v>
      </c>
      <c r="CY52" s="16"/>
      <c r="CZ52" s="1"/>
      <c r="DA52" s="2"/>
      <c r="DB52" s="2"/>
      <c r="DC52" s="2"/>
      <c r="DD52" s="2"/>
      <c r="DE52" s="2"/>
      <c r="DF52" s="7">
        <f>CY52+CZ52</f>
        <v>0</v>
      </c>
      <c r="DG52" s="14">
        <f>DA52/2</f>
        <v>0</v>
      </c>
      <c r="DH52" s="6">
        <f>(DB52*3)+(DC52*5)+(DD52*5)+(DE52*20)</f>
        <v>0</v>
      </c>
      <c r="DI52" s="15">
        <f>DF52+DG52+DH52</f>
        <v>0</v>
      </c>
      <c r="DJ52" s="16"/>
      <c r="DK52" s="1"/>
      <c r="DL52" s="2"/>
      <c r="DM52" s="2"/>
      <c r="DN52" s="2"/>
      <c r="DO52" s="2"/>
      <c r="DP52" s="2"/>
      <c r="DQ52" s="7">
        <f>DJ52+DK52</f>
        <v>0</v>
      </c>
      <c r="DR52" s="14">
        <f>DL52/2</f>
        <v>0</v>
      </c>
      <c r="DS52" s="6">
        <f>(DM52*3)+(DN52*5)+(DO52*5)+(DP52*20)</f>
        <v>0</v>
      </c>
      <c r="DT52" s="15">
        <f>DQ52+DR52+DS52</f>
        <v>0</v>
      </c>
      <c r="DU52" s="16"/>
      <c r="DV52" s="1"/>
      <c r="DW52" s="2"/>
      <c r="DX52" s="2"/>
      <c r="DY52" s="2"/>
      <c r="DZ52" s="2"/>
      <c r="EA52" s="2"/>
      <c r="EB52" s="7">
        <f>DU52+DV52</f>
        <v>0</v>
      </c>
      <c r="EC52" s="14">
        <f>DW52/2</f>
        <v>0</v>
      </c>
      <c r="ED52" s="6">
        <f>(DX52*3)+(DY52*5)+(DZ52*5)+(EA52*20)</f>
        <v>0</v>
      </c>
      <c r="EE52" s="15">
        <f>EB52+EC52+ED52</f>
        <v>0</v>
      </c>
      <c r="EF52" s="16"/>
      <c r="EG52" s="1"/>
      <c r="EH52" s="2"/>
      <c r="EI52" s="2"/>
      <c r="EJ52" s="2"/>
      <c r="EK52" s="2"/>
      <c r="EL52" s="2"/>
      <c r="EM52" s="7">
        <f>EF52+EG52</f>
        <v>0</v>
      </c>
      <c r="EN52" s="14">
        <f>EH52/2</f>
        <v>0</v>
      </c>
      <c r="EO52" s="6">
        <f>(EI52*3)+(EJ52*5)+(EK52*5)+(EL52*20)</f>
        <v>0</v>
      </c>
      <c r="EP52" s="15">
        <f>EM52+EN52+EO52</f>
        <v>0</v>
      </c>
      <c r="EQ52" s="16"/>
      <c r="ER52" s="1"/>
      <c r="ES52" s="2"/>
      <c r="ET52" s="2"/>
      <c r="EU52" s="2"/>
      <c r="EV52" s="2"/>
      <c r="EW52" s="2"/>
      <c r="EX52" s="7">
        <f>EQ52+ER52</f>
        <v>0</v>
      </c>
      <c r="EY52" s="14">
        <f>ES52/2</f>
        <v>0</v>
      </c>
      <c r="EZ52" s="6">
        <f>(ET52*3)+(EU52*5)+(EV52*5)+(EW52*20)</f>
        <v>0</v>
      </c>
      <c r="FA52" s="15">
        <f>EX52+EY52+EZ52</f>
        <v>0</v>
      </c>
      <c r="FB52" s="16"/>
      <c r="FC52" s="1"/>
      <c r="FD52" s="2"/>
      <c r="FE52" s="2"/>
      <c r="FF52" s="2"/>
      <c r="FG52" s="2"/>
      <c r="FH52" s="2"/>
      <c r="FI52" s="7">
        <f>FB52+FC52</f>
        <v>0</v>
      </c>
      <c r="FJ52" s="14">
        <f>FD52/2</f>
        <v>0</v>
      </c>
      <c r="FK52" s="6">
        <f>(FE52*3)+(FF52*5)+(FG52*5)+(FH52*20)</f>
        <v>0</v>
      </c>
      <c r="FL52" s="15">
        <f>FI52+FJ52+FK52</f>
        <v>0</v>
      </c>
      <c r="FM52" s="16"/>
      <c r="FN52" s="1"/>
      <c r="FO52" s="2"/>
      <c r="FP52" s="2"/>
      <c r="FQ52" s="2"/>
      <c r="FR52" s="2"/>
      <c r="FS52" s="2"/>
      <c r="FT52" s="7">
        <f>FM52+FN52</f>
        <v>0</v>
      </c>
      <c r="FU52" s="14">
        <f>FO52/2</f>
        <v>0</v>
      </c>
      <c r="FV52" s="6">
        <f>(FP52*3)+(FQ52*5)+(FR52*5)+(FS52*20)</f>
        <v>0</v>
      </c>
      <c r="FW52" s="15">
        <f>FT52+FU52+FV52</f>
        <v>0</v>
      </c>
      <c r="FX52" s="16"/>
      <c r="FY52" s="1"/>
      <c r="FZ52" s="2"/>
      <c r="GA52" s="2"/>
      <c r="GB52" s="2"/>
      <c r="GC52" s="2"/>
      <c r="GD52" s="2"/>
      <c r="GE52" s="7">
        <f>FX52+FY52</f>
        <v>0</v>
      </c>
      <c r="GF52" s="14">
        <f>FZ52/2</f>
        <v>0</v>
      </c>
      <c r="GG52" s="6">
        <f>(GA52*3)+(GB52*5)+(GC52*5)+(GD52*20)</f>
        <v>0</v>
      </c>
      <c r="GH52" s="15">
        <f>GE52+GF52+GG52</f>
        <v>0</v>
      </c>
      <c r="GI52" s="16"/>
      <c r="GJ52" s="1"/>
      <c r="GK52" s="2"/>
      <c r="GL52" s="2"/>
      <c r="GM52" s="2"/>
      <c r="GN52" s="2"/>
      <c r="GO52" s="2"/>
      <c r="GP52" s="7">
        <f>GI52+GJ52</f>
        <v>0</v>
      </c>
      <c r="GQ52" s="14">
        <f>GK52/2</f>
        <v>0</v>
      </c>
      <c r="GR52" s="6">
        <f>(GL52*3)+(GM52*5)+(GN52*5)+(GO52*20)</f>
        <v>0</v>
      </c>
      <c r="GS52" s="15">
        <f>GP52+GQ52+GR52</f>
        <v>0</v>
      </c>
      <c r="GT52" s="16"/>
      <c r="GU52" s="1"/>
      <c r="GV52" s="2"/>
      <c r="GW52" s="2"/>
      <c r="GX52" s="2"/>
      <c r="GY52" s="2"/>
      <c r="GZ52" s="2"/>
      <c r="HA52" s="7">
        <f>GT52+GU52</f>
        <v>0</v>
      </c>
      <c r="HB52" s="14">
        <f>GV52/2</f>
        <v>0</v>
      </c>
      <c r="HC52" s="6">
        <f>(GW52*3)+(GX52*5)+(GY52*5)+(GZ52*20)</f>
        <v>0</v>
      </c>
      <c r="HD52" s="15">
        <f>HA52+HB52+HC52</f>
        <v>0</v>
      </c>
      <c r="HE52" s="16"/>
      <c r="HF52" s="1"/>
      <c r="HG52" s="2"/>
      <c r="HH52" s="2"/>
      <c r="HI52" s="2"/>
      <c r="HJ52" s="2"/>
      <c r="HK52" s="2"/>
      <c r="HL52" s="7">
        <f>HE52+HF52</f>
        <v>0</v>
      </c>
      <c r="HM52" s="14">
        <f>HG52/2</f>
        <v>0</v>
      </c>
      <c r="HN52" s="6">
        <f>(HH52*3)+(HI52*5)+(HJ52*5)+(HK52*20)</f>
        <v>0</v>
      </c>
      <c r="HO52" s="15">
        <f>HL52+HM52+HN52</f>
        <v>0</v>
      </c>
      <c r="HP52" s="16"/>
      <c r="HQ52" s="1"/>
      <c r="HR52" s="2"/>
      <c r="HS52" s="2"/>
      <c r="HT52" s="2"/>
      <c r="HU52" s="2"/>
      <c r="HV52" s="2"/>
      <c r="HW52" s="7">
        <f>HP52+HQ52</f>
        <v>0</v>
      </c>
      <c r="HX52" s="14">
        <f>HR52/2</f>
        <v>0</v>
      </c>
      <c r="HY52" s="6">
        <f>(HS52*3)+(HT52*5)+(HU52*5)+(HV52*20)</f>
        <v>0</v>
      </c>
      <c r="HZ52" s="15">
        <f>HW52+HX52+HY52</f>
        <v>0</v>
      </c>
      <c r="IA52" s="16"/>
      <c r="IB52" s="1"/>
      <c r="IC52" s="2"/>
      <c r="ID52" s="2"/>
      <c r="IE52" s="2"/>
      <c r="IF52" s="2"/>
      <c r="IG52" s="2"/>
      <c r="IH52" s="7">
        <f>IA52+IB52</f>
        <v>0</v>
      </c>
      <c r="II52" s="14">
        <f>IC52/2</f>
        <v>0</v>
      </c>
      <c r="IJ52" s="6">
        <f>(ID52*3)+(IE52*5)+(IF52*5)+(IG52*20)</f>
        <v>0</v>
      </c>
      <c r="IK52" s="79">
        <f>IH52+II52+IJ52</f>
        <v>0</v>
      </c>
      <c r="IL52" s="80"/>
    </row>
    <row r="53" spans="1:246" ht="12.75" hidden="1">
      <c r="A53" s="38"/>
      <c r="B53" s="36"/>
      <c r="C53" s="36"/>
      <c r="D53" s="37"/>
      <c r="E53" s="37"/>
      <c r="F53" s="37"/>
      <c r="G53" s="28">
        <f t="shared" si="131"/>
      </c>
      <c r="H53" s="28">
        <f>IF(AND($H$2="Y",J53&gt;0,OR(AND(G53=1,G90=10),AND(G53=2,G99=20),AND(G53=3,G108=30),AND(G53=4,G117=40),AND(G53=5,G126=50),AND(G53=6,G135=60),AND(G53=7,G144=70),AND(G53=8,G153=80),AND(G53=9,G162=90),AND(G53=10,G171=100))),VLOOKUP(J53-1,SortLookup!$A$13:$B$16,2,FALSE),"")</f>
      </c>
      <c r="I53" s="58" t="str">
        <f>IF(ISNA(VLOOKUP(E53,SortLookup!$A$1:$B$5,2,FALSE))," ",VLOOKUP(E53,SortLookup!$A$1:$B$5,2,FALSE))</f>
        <v> </v>
      </c>
      <c r="J53" s="29" t="str">
        <f>IF(ISNA(VLOOKUP(F53,SortLookup!$A$7:$B$11,2,FALSE))," ",VLOOKUP(F53,SortLookup!$A$7:$B$11,2,FALSE))</f>
        <v> </v>
      </c>
      <c r="K53" s="72">
        <f t="shared" si="109"/>
        <v>0</v>
      </c>
      <c r="L53" s="59">
        <f t="shared" si="110"/>
        <v>0</v>
      </c>
      <c r="M53" s="31">
        <f t="shared" si="111"/>
        <v>0</v>
      </c>
      <c r="N53" s="32">
        <f t="shared" si="112"/>
        <v>0</v>
      </c>
      <c r="O53" s="74">
        <f t="shared" si="113"/>
        <v>0</v>
      </c>
      <c r="P53" s="52"/>
      <c r="Q53" s="48"/>
      <c r="R53" s="48"/>
      <c r="S53" s="48"/>
      <c r="T53" s="48"/>
      <c r="U53" s="48"/>
      <c r="V53" s="48"/>
      <c r="W53" s="49"/>
      <c r="X53" s="49"/>
      <c r="Y53" s="49"/>
      <c r="Z53" s="49"/>
      <c r="AA53" s="50"/>
      <c r="AB53" s="45">
        <f t="shared" si="114"/>
        <v>0</v>
      </c>
      <c r="AC53" s="44">
        <f t="shared" si="115"/>
        <v>0</v>
      </c>
      <c r="AD53" s="54">
        <f t="shared" si="116"/>
        <v>0</v>
      </c>
      <c r="AE53" s="34">
        <f t="shared" si="117"/>
        <v>0</v>
      </c>
      <c r="AF53" s="52"/>
      <c r="AG53" s="48"/>
      <c r="AH53" s="48"/>
      <c r="AI53" s="48"/>
      <c r="AJ53" s="49"/>
      <c r="AK53" s="49"/>
      <c r="AL53" s="49"/>
      <c r="AM53" s="49"/>
      <c r="AN53" s="50"/>
      <c r="AO53" s="45">
        <f t="shared" si="118"/>
        <v>0</v>
      </c>
      <c r="AP53" s="44">
        <f t="shared" si="119"/>
        <v>0</v>
      </c>
      <c r="AQ53" s="54">
        <f t="shared" si="120"/>
        <v>0</v>
      </c>
      <c r="AR53" s="34">
        <f t="shared" si="121"/>
        <v>0</v>
      </c>
      <c r="AS53" s="52"/>
      <c r="AT53" s="48"/>
      <c r="AU53" s="48"/>
      <c r="AV53" s="49"/>
      <c r="AW53" s="49"/>
      <c r="AX53" s="49"/>
      <c r="AY53" s="49"/>
      <c r="AZ53" s="50"/>
      <c r="BA53" s="45">
        <f t="shared" si="122"/>
        <v>0</v>
      </c>
      <c r="BB53" s="44">
        <f t="shared" si="123"/>
        <v>0</v>
      </c>
      <c r="BC53" s="54">
        <f t="shared" si="124"/>
        <v>0</v>
      </c>
      <c r="BD53" s="34">
        <f t="shared" si="125"/>
        <v>0</v>
      </c>
      <c r="BE53" s="52"/>
      <c r="BF53" s="48"/>
      <c r="BG53" s="48"/>
      <c r="BH53" s="49"/>
      <c r="BI53" s="49"/>
      <c r="BJ53" s="49"/>
      <c r="BK53" s="49"/>
      <c r="BL53" s="50"/>
      <c r="BM53" s="45">
        <f t="shared" si="126"/>
        <v>0</v>
      </c>
      <c r="BN53" s="44">
        <f t="shared" si="127"/>
        <v>0</v>
      </c>
      <c r="BO53" s="54">
        <f t="shared" si="128"/>
        <v>0</v>
      </c>
      <c r="BP53" s="76">
        <f t="shared" si="129"/>
        <v>0</v>
      </c>
      <c r="BQ53" s="1"/>
      <c r="BR53" s="1"/>
      <c r="BS53" s="1"/>
      <c r="BT53" s="2"/>
      <c r="BU53" s="2"/>
      <c r="BV53" s="2"/>
      <c r="BW53" s="2"/>
      <c r="BX53" s="2"/>
      <c r="BY53" s="7"/>
      <c r="BZ53" s="14"/>
      <c r="CA53" s="6"/>
      <c r="CB53" s="15"/>
      <c r="CC53" s="16"/>
      <c r="CD53" s="1"/>
      <c r="CE53" s="2"/>
      <c r="CF53" s="2"/>
      <c r="CG53" s="2"/>
      <c r="CH53" s="2"/>
      <c r="CI53" s="2"/>
      <c r="CJ53" s="7"/>
      <c r="CK53" s="14"/>
      <c r="CL53" s="6"/>
      <c r="CM53" s="15"/>
      <c r="CN53" s="16"/>
      <c r="CO53" s="1"/>
      <c r="CP53" s="2"/>
      <c r="CQ53" s="2"/>
      <c r="CR53" s="2"/>
      <c r="CS53" s="2"/>
      <c r="CT53" s="2"/>
      <c r="CU53" s="7"/>
      <c r="CV53" s="14"/>
      <c r="CW53" s="6"/>
      <c r="CX53" s="15"/>
      <c r="CY53" s="16"/>
      <c r="CZ53" s="1"/>
      <c r="DA53" s="2"/>
      <c r="DB53" s="2"/>
      <c r="DC53" s="2"/>
      <c r="DD53" s="2"/>
      <c r="DE53" s="2"/>
      <c r="DF53" s="7"/>
      <c r="DG53" s="14"/>
      <c r="DH53" s="6"/>
      <c r="DI53" s="15"/>
      <c r="DJ53" s="16"/>
      <c r="DK53" s="1"/>
      <c r="DL53" s="2"/>
      <c r="DM53" s="2"/>
      <c r="DN53" s="2"/>
      <c r="DO53" s="2"/>
      <c r="DP53" s="2"/>
      <c r="DQ53" s="7"/>
      <c r="DR53" s="14"/>
      <c r="DS53" s="6"/>
      <c r="DT53" s="15"/>
      <c r="DU53" s="16"/>
      <c r="DV53" s="1"/>
      <c r="DW53" s="2"/>
      <c r="DX53" s="2"/>
      <c r="DY53" s="2"/>
      <c r="DZ53" s="2"/>
      <c r="EA53" s="2"/>
      <c r="EB53" s="7"/>
      <c r="EC53" s="14"/>
      <c r="ED53" s="6"/>
      <c r="EE53" s="15"/>
      <c r="EF53" s="16"/>
      <c r="EG53" s="1"/>
      <c r="EH53" s="2"/>
      <c r="EI53" s="2"/>
      <c r="EJ53" s="2"/>
      <c r="EK53" s="2"/>
      <c r="EL53" s="2"/>
      <c r="EM53" s="7"/>
      <c r="EN53" s="14"/>
      <c r="EO53" s="6"/>
      <c r="EP53" s="15"/>
      <c r="EQ53" s="16"/>
      <c r="ER53" s="1"/>
      <c r="ES53" s="2"/>
      <c r="ET53" s="2"/>
      <c r="EU53" s="2"/>
      <c r="EV53" s="2"/>
      <c r="EW53" s="2"/>
      <c r="EX53" s="7"/>
      <c r="EY53" s="14"/>
      <c r="EZ53" s="6"/>
      <c r="FA53" s="15"/>
      <c r="FB53" s="16"/>
      <c r="FC53" s="1"/>
      <c r="FD53" s="2"/>
      <c r="FE53" s="2"/>
      <c r="FF53" s="2"/>
      <c r="FG53" s="2"/>
      <c r="FH53" s="2"/>
      <c r="FI53" s="7"/>
      <c r="FJ53" s="14"/>
      <c r="FK53" s="6"/>
      <c r="FL53" s="15"/>
      <c r="FM53" s="16"/>
      <c r="FN53" s="1"/>
      <c r="FO53" s="2"/>
      <c r="FP53" s="2"/>
      <c r="FQ53" s="2"/>
      <c r="FR53" s="2"/>
      <c r="FS53" s="2"/>
      <c r="FT53" s="7"/>
      <c r="FU53" s="14"/>
      <c r="FV53" s="6"/>
      <c r="FW53" s="15"/>
      <c r="FX53" s="16"/>
      <c r="FY53" s="1"/>
      <c r="FZ53" s="2"/>
      <c r="GA53" s="2"/>
      <c r="GB53" s="2"/>
      <c r="GC53" s="2"/>
      <c r="GD53" s="2"/>
      <c r="GE53" s="7"/>
      <c r="GF53" s="14"/>
      <c r="GG53" s="6"/>
      <c r="GH53" s="15"/>
      <c r="GI53" s="16"/>
      <c r="GJ53" s="1"/>
      <c r="GK53" s="2"/>
      <c r="GL53" s="2"/>
      <c r="GM53" s="2"/>
      <c r="GN53" s="2"/>
      <c r="GO53" s="2"/>
      <c r="GP53" s="7"/>
      <c r="GQ53" s="14"/>
      <c r="GR53" s="6"/>
      <c r="GS53" s="15"/>
      <c r="GT53" s="16"/>
      <c r="GU53" s="1"/>
      <c r="GV53" s="2"/>
      <c r="GW53" s="2"/>
      <c r="GX53" s="2"/>
      <c r="GY53" s="2"/>
      <c r="GZ53" s="2"/>
      <c r="HA53" s="7"/>
      <c r="HB53" s="14"/>
      <c r="HC53" s="6"/>
      <c r="HD53" s="15"/>
      <c r="HE53" s="16"/>
      <c r="HF53" s="1"/>
      <c r="HG53" s="2"/>
      <c r="HH53" s="2"/>
      <c r="HI53" s="2"/>
      <c r="HJ53" s="2"/>
      <c r="HK53" s="2"/>
      <c r="HL53" s="7"/>
      <c r="HM53" s="14"/>
      <c r="HN53" s="6"/>
      <c r="HO53" s="15"/>
      <c r="HP53" s="16"/>
      <c r="HQ53" s="1"/>
      <c r="HR53" s="2"/>
      <c r="HS53" s="2"/>
      <c r="HT53" s="2"/>
      <c r="HU53" s="2"/>
      <c r="HV53" s="2"/>
      <c r="HW53" s="7"/>
      <c r="HX53" s="14"/>
      <c r="HY53" s="6"/>
      <c r="HZ53" s="15"/>
      <c r="IA53" s="16"/>
      <c r="IB53" s="1"/>
      <c r="IC53" s="2"/>
      <c r="ID53" s="2"/>
      <c r="IE53" s="2"/>
      <c r="IF53" s="2"/>
      <c r="IG53" s="2"/>
      <c r="IH53" s="7"/>
      <c r="II53" s="14"/>
      <c r="IJ53" s="6"/>
      <c r="IK53" s="79"/>
      <c r="IL53" s="80"/>
    </row>
    <row r="54" spans="1:246" ht="12.75" hidden="1">
      <c r="A54" s="57"/>
      <c r="B54" s="60"/>
      <c r="C54" s="60"/>
      <c r="D54" s="61"/>
      <c r="E54" s="61"/>
      <c r="F54" s="61"/>
      <c r="G54" s="62">
        <f>IF(AND(OR($G$2="Y",$H$2="Y"),I54&lt;5,J54&lt;5),IF(AND(I54=#REF!,J54=#REF!),#REF!+1,1),"")</f>
      </c>
      <c r="H54" s="62">
        <f>IF(AND($H$2="Y",J54&gt;0,OR(AND(G54=1,G78=10),AND(G54=2,G87=20),AND(G54=3,G96=30),AND(G54=4,G105=40),AND(G54=5,G114=50),AND(G54=6,G123=60),AND(G54=7,G132=70),AND(G54=8,G141=80),AND(G54=9,G150=90),AND(G54=10,G159=100))),VLOOKUP(J54-1,SortLookup!$A$13:$B$16,2,FALSE),"")</f>
      </c>
      <c r="I54" s="63" t="str">
        <f>IF(ISNA(VLOOKUP(E54,SortLookup!$A$1:$B$5,2,FALSE))," ",VLOOKUP(E54,SortLookup!$A$1:$B$5,2,FALSE))</f>
        <v> </v>
      </c>
      <c r="J54" s="81" t="str">
        <f>IF(ISNA(VLOOKUP(F54,SortLookup!$A$7:$B$11,2,FALSE))," ",VLOOKUP(F54,SortLookup!$A$7:$B$11,2,FALSE))</f>
        <v> </v>
      </c>
      <c r="K54" s="82">
        <f aca="true" t="shared" si="132" ref="K54:K69">L54+M54+N54</f>
        <v>0</v>
      </c>
      <c r="L54" s="64">
        <f aca="true" t="shared" si="133" ref="L54:L71">AB54+AO54+BA54+BM54+BY54+CJ54+CU54+DF54+DQ54+EB54+EM54+EX54+FI54+FT54+GE54+GP54+HA54+HL54+HW54+IH54</f>
        <v>0</v>
      </c>
      <c r="M54" s="65">
        <f aca="true" t="shared" si="134" ref="M54:M71">AD54+AQ54+BC54+BO54+CA54+CL54+CW54+DH54+DS54+ED54+EO54+EZ54+FK54+FV54+GG54+GR54+HC54+HN54+HY54+IJ54</f>
        <v>0</v>
      </c>
      <c r="N54" s="83">
        <f aca="true" t="shared" si="135" ref="N54:N71">O54/2</f>
        <v>0</v>
      </c>
      <c r="O54" s="84">
        <f aca="true" t="shared" si="136" ref="O54:O71">W54+AJ54+AV54+BH54+BT54+CE54+CP54+DA54+DL54+DW54+EH54+ES54+FD54+FO54+FZ54+GK54+GV54+HG54+HR54+IC54</f>
        <v>0</v>
      </c>
      <c r="P54" s="85"/>
      <c r="Q54" s="67"/>
      <c r="R54" s="67"/>
      <c r="S54" s="67"/>
      <c r="T54" s="67"/>
      <c r="U54" s="67"/>
      <c r="V54" s="67"/>
      <c r="W54" s="68"/>
      <c r="X54" s="68"/>
      <c r="Y54" s="68"/>
      <c r="Z54" s="68"/>
      <c r="AA54" s="86"/>
      <c r="AB54" s="87">
        <f aca="true" t="shared" si="137" ref="AB54:AB71">P54+Q54+R54+S54+T54+U54+V54</f>
        <v>0</v>
      </c>
      <c r="AC54" s="66">
        <f aca="true" t="shared" si="138" ref="AC54:AC71">W54/2</f>
        <v>0</v>
      </c>
      <c r="AD54" s="78">
        <f aca="true" t="shared" si="139" ref="AD54:AD71">(X54*3)+(Y54*5)+(Z54*5)+(AA54*20)</f>
        <v>0</v>
      </c>
      <c r="AE54" s="88">
        <f aca="true" t="shared" si="140" ref="AE54:AE71">AB54+AC54+AD54</f>
        <v>0</v>
      </c>
      <c r="AF54" s="85"/>
      <c r="AG54" s="67"/>
      <c r="AH54" s="67"/>
      <c r="AI54" s="67"/>
      <c r="AJ54" s="68"/>
      <c r="AK54" s="68"/>
      <c r="AL54" s="68"/>
      <c r="AM54" s="68"/>
      <c r="AN54" s="86"/>
      <c r="AO54" s="87">
        <f aca="true" t="shared" si="141" ref="AO54:AO71">AF54+AG54+AH54+AI54</f>
        <v>0</v>
      </c>
      <c r="AP54" s="66">
        <f aca="true" t="shared" si="142" ref="AP54:AP71">AJ54/2</f>
        <v>0</v>
      </c>
      <c r="AQ54" s="78">
        <f aca="true" t="shared" si="143" ref="AQ54:AQ71">(AK54*3)+(AL54*5)+(AM54*5)+(AN54*20)</f>
        <v>0</v>
      </c>
      <c r="AR54" s="88">
        <f aca="true" t="shared" si="144" ref="AR54:AR71">AO54+AP54+AQ54</f>
        <v>0</v>
      </c>
      <c r="AS54" s="85"/>
      <c r="AT54" s="67"/>
      <c r="AU54" s="67"/>
      <c r="AV54" s="68"/>
      <c r="AW54" s="68"/>
      <c r="AX54" s="68"/>
      <c r="AY54" s="68"/>
      <c r="AZ54" s="86"/>
      <c r="BA54" s="87">
        <f aca="true" t="shared" si="145" ref="BA54:BA71">AS54+AT54+AU54</f>
        <v>0</v>
      </c>
      <c r="BB54" s="66">
        <f aca="true" t="shared" si="146" ref="BB54:BB71">AV54/2</f>
        <v>0</v>
      </c>
      <c r="BC54" s="78">
        <f aca="true" t="shared" si="147" ref="BC54:BC71">(AW54*3)+(AX54*5)+(AY54*5)+(AZ54*20)</f>
        <v>0</v>
      </c>
      <c r="BD54" s="88">
        <f aca="true" t="shared" si="148" ref="BD54:BD71">BA54+BB54+BC54</f>
        <v>0</v>
      </c>
      <c r="BE54" s="85"/>
      <c r="BF54" s="67"/>
      <c r="BG54" s="67"/>
      <c r="BH54" s="68"/>
      <c r="BI54" s="68"/>
      <c r="BJ54" s="68"/>
      <c r="BK54" s="68"/>
      <c r="BL54" s="86"/>
      <c r="BM54" s="87">
        <f aca="true" t="shared" si="149" ref="BM54:BM71">BE54+BF54+BG54</f>
        <v>0</v>
      </c>
      <c r="BN54" s="66">
        <f aca="true" t="shared" si="150" ref="BN54:BN71">BH54/2</f>
        <v>0</v>
      </c>
      <c r="BO54" s="78">
        <f aca="true" t="shared" si="151" ref="BO54:BO71">(BI54*3)+(BJ54*5)+(BK54*5)+(BL54*20)</f>
        <v>0</v>
      </c>
      <c r="BP54" s="77">
        <f aca="true" t="shared" si="152" ref="BP54:BP71">BM54+BN54+BO54</f>
        <v>0</v>
      </c>
      <c r="BQ54" s="1"/>
      <c r="BR54" s="1"/>
      <c r="BS54" s="1"/>
      <c r="BT54" s="2"/>
      <c r="BU54" s="2"/>
      <c r="BV54" s="2"/>
      <c r="BW54" s="2"/>
      <c r="BX54" s="2"/>
      <c r="BY54" s="7">
        <f aca="true" t="shared" si="153" ref="BY54:BY71">BQ54+BR54+BS54</f>
        <v>0</v>
      </c>
      <c r="BZ54" s="14">
        <f aca="true" t="shared" si="154" ref="BZ54:BZ71">BT54/2</f>
        <v>0</v>
      </c>
      <c r="CA54" s="6">
        <f aca="true" t="shared" si="155" ref="CA54:CA71">(BU54*3)+(BV54*5)+(BW54*5)+(BX54*20)</f>
        <v>0</v>
      </c>
      <c r="CB54" s="15">
        <f aca="true" t="shared" si="156" ref="CB54:CB71">BY54+BZ54+CA54</f>
        <v>0</v>
      </c>
      <c r="CC54" s="16"/>
      <c r="CD54" s="1"/>
      <c r="CE54" s="2"/>
      <c r="CF54" s="2"/>
      <c r="CG54" s="2"/>
      <c r="CH54" s="2"/>
      <c r="CI54" s="2"/>
      <c r="CJ54" s="7">
        <f aca="true" t="shared" si="157" ref="CJ54:CJ71">CC54+CD54</f>
        <v>0</v>
      </c>
      <c r="CK54" s="14">
        <f aca="true" t="shared" si="158" ref="CK54:CK71">CE54/2</f>
        <v>0</v>
      </c>
      <c r="CL54" s="6">
        <f aca="true" t="shared" si="159" ref="CL54:CL71">(CF54*3)+(CG54*5)+(CH54*5)+(CI54*20)</f>
        <v>0</v>
      </c>
      <c r="CM54" s="15">
        <f aca="true" t="shared" si="160" ref="CM54:CM71">CJ54+CK54+CL54</f>
        <v>0</v>
      </c>
      <c r="CN54" s="16"/>
      <c r="CO54" s="1"/>
      <c r="CP54" s="2"/>
      <c r="CQ54" s="2"/>
      <c r="CR54" s="2"/>
      <c r="CS54" s="2"/>
      <c r="CT54" s="2"/>
      <c r="CU54" s="7">
        <f aca="true" t="shared" si="161" ref="CU54:CU71">CN54+CO54</f>
        <v>0</v>
      </c>
      <c r="CV54" s="14">
        <f aca="true" t="shared" si="162" ref="CV54:CV71">CP54/2</f>
        <v>0</v>
      </c>
      <c r="CW54" s="6">
        <f aca="true" t="shared" si="163" ref="CW54:CW71">(CQ54*3)+(CR54*5)+(CS54*5)+(CT54*20)</f>
        <v>0</v>
      </c>
      <c r="CX54" s="15">
        <f aca="true" t="shared" si="164" ref="CX54:CX71">CU54+CV54+CW54</f>
        <v>0</v>
      </c>
      <c r="CY54" s="16"/>
      <c r="CZ54" s="1"/>
      <c r="DA54" s="2"/>
      <c r="DB54" s="2"/>
      <c r="DC54" s="2"/>
      <c r="DD54" s="2"/>
      <c r="DE54" s="2"/>
      <c r="DF54" s="7">
        <f aca="true" t="shared" si="165" ref="DF54:DF71">CY54+CZ54</f>
        <v>0</v>
      </c>
      <c r="DG54" s="14">
        <f aca="true" t="shared" si="166" ref="DG54:DG71">DA54/2</f>
        <v>0</v>
      </c>
      <c r="DH54" s="6">
        <f aca="true" t="shared" si="167" ref="DH54:DH71">(DB54*3)+(DC54*5)+(DD54*5)+(DE54*20)</f>
        <v>0</v>
      </c>
      <c r="DI54" s="15">
        <f aca="true" t="shared" si="168" ref="DI54:DI71">DF54+DG54+DH54</f>
        <v>0</v>
      </c>
      <c r="DJ54" s="16"/>
      <c r="DK54" s="1"/>
      <c r="DL54" s="2"/>
      <c r="DM54" s="2"/>
      <c r="DN54" s="2"/>
      <c r="DO54" s="2"/>
      <c r="DP54" s="2"/>
      <c r="DQ54" s="7">
        <f aca="true" t="shared" si="169" ref="DQ54:DQ71">DJ54+DK54</f>
        <v>0</v>
      </c>
      <c r="DR54" s="14">
        <f aca="true" t="shared" si="170" ref="DR54:DR71">DL54/2</f>
        <v>0</v>
      </c>
      <c r="DS54" s="6">
        <f aca="true" t="shared" si="171" ref="DS54:DS71">(DM54*3)+(DN54*5)+(DO54*5)+(DP54*20)</f>
        <v>0</v>
      </c>
      <c r="DT54" s="15">
        <f aca="true" t="shared" si="172" ref="DT54:DT71">DQ54+DR54+DS54</f>
        <v>0</v>
      </c>
      <c r="DU54" s="16"/>
      <c r="DV54" s="1"/>
      <c r="DW54" s="2"/>
      <c r="DX54" s="2"/>
      <c r="DY54" s="2"/>
      <c r="DZ54" s="2"/>
      <c r="EA54" s="2"/>
      <c r="EB54" s="7">
        <f aca="true" t="shared" si="173" ref="EB54:EB71">DU54+DV54</f>
        <v>0</v>
      </c>
      <c r="EC54" s="14">
        <f aca="true" t="shared" si="174" ref="EC54:EC71">DW54/2</f>
        <v>0</v>
      </c>
      <c r="ED54" s="6">
        <f aca="true" t="shared" si="175" ref="ED54:ED71">(DX54*3)+(DY54*5)+(DZ54*5)+(EA54*20)</f>
        <v>0</v>
      </c>
      <c r="EE54" s="15">
        <f aca="true" t="shared" si="176" ref="EE54:EE71">EB54+EC54+ED54</f>
        <v>0</v>
      </c>
      <c r="EF54" s="16"/>
      <c r="EG54" s="1"/>
      <c r="EH54" s="2"/>
      <c r="EI54" s="2"/>
      <c r="EJ54" s="2"/>
      <c r="EK54" s="2"/>
      <c r="EL54" s="2"/>
      <c r="EM54" s="7">
        <f aca="true" t="shared" si="177" ref="EM54:EM71">EF54+EG54</f>
        <v>0</v>
      </c>
      <c r="EN54" s="14">
        <f aca="true" t="shared" si="178" ref="EN54:EN71">EH54/2</f>
        <v>0</v>
      </c>
      <c r="EO54" s="6">
        <f aca="true" t="shared" si="179" ref="EO54:EO71">(EI54*3)+(EJ54*5)+(EK54*5)+(EL54*20)</f>
        <v>0</v>
      </c>
      <c r="EP54" s="15">
        <f aca="true" t="shared" si="180" ref="EP54:EP71">EM54+EN54+EO54</f>
        <v>0</v>
      </c>
      <c r="EQ54" s="16"/>
      <c r="ER54" s="1"/>
      <c r="ES54" s="2"/>
      <c r="ET54" s="2"/>
      <c r="EU54" s="2"/>
      <c r="EV54" s="2"/>
      <c r="EW54" s="2"/>
      <c r="EX54" s="7">
        <f aca="true" t="shared" si="181" ref="EX54:EX71">EQ54+ER54</f>
        <v>0</v>
      </c>
      <c r="EY54" s="14">
        <f aca="true" t="shared" si="182" ref="EY54:EY71">ES54/2</f>
        <v>0</v>
      </c>
      <c r="EZ54" s="6">
        <f aca="true" t="shared" si="183" ref="EZ54:EZ71">(ET54*3)+(EU54*5)+(EV54*5)+(EW54*20)</f>
        <v>0</v>
      </c>
      <c r="FA54" s="15">
        <f aca="true" t="shared" si="184" ref="FA54:FA71">EX54+EY54+EZ54</f>
        <v>0</v>
      </c>
      <c r="FB54" s="16"/>
      <c r="FC54" s="1"/>
      <c r="FD54" s="2"/>
      <c r="FE54" s="2"/>
      <c r="FF54" s="2"/>
      <c r="FG54" s="2"/>
      <c r="FH54" s="2"/>
      <c r="FI54" s="7">
        <f aca="true" t="shared" si="185" ref="FI54:FI71">FB54+FC54</f>
        <v>0</v>
      </c>
      <c r="FJ54" s="14">
        <f aca="true" t="shared" si="186" ref="FJ54:FJ71">FD54/2</f>
        <v>0</v>
      </c>
      <c r="FK54" s="6">
        <f aca="true" t="shared" si="187" ref="FK54:FK71">(FE54*3)+(FF54*5)+(FG54*5)+(FH54*20)</f>
        <v>0</v>
      </c>
      <c r="FL54" s="15">
        <f aca="true" t="shared" si="188" ref="FL54:FL71">FI54+FJ54+FK54</f>
        <v>0</v>
      </c>
      <c r="FM54" s="16"/>
      <c r="FN54" s="1"/>
      <c r="FO54" s="2"/>
      <c r="FP54" s="2"/>
      <c r="FQ54" s="2"/>
      <c r="FR54" s="2"/>
      <c r="FS54" s="2"/>
      <c r="FT54" s="7">
        <f aca="true" t="shared" si="189" ref="FT54:FT71">FM54+FN54</f>
        <v>0</v>
      </c>
      <c r="FU54" s="14">
        <f aca="true" t="shared" si="190" ref="FU54:FU71">FO54/2</f>
        <v>0</v>
      </c>
      <c r="FV54" s="6">
        <f aca="true" t="shared" si="191" ref="FV54:FV71">(FP54*3)+(FQ54*5)+(FR54*5)+(FS54*20)</f>
        <v>0</v>
      </c>
      <c r="FW54" s="15">
        <f aca="true" t="shared" si="192" ref="FW54:FW71">FT54+FU54+FV54</f>
        <v>0</v>
      </c>
      <c r="FX54" s="16"/>
      <c r="FY54" s="1"/>
      <c r="FZ54" s="2"/>
      <c r="GA54" s="2"/>
      <c r="GB54" s="2"/>
      <c r="GC54" s="2"/>
      <c r="GD54" s="2"/>
      <c r="GE54" s="7">
        <f aca="true" t="shared" si="193" ref="GE54:GE71">FX54+FY54</f>
        <v>0</v>
      </c>
      <c r="GF54" s="14">
        <f aca="true" t="shared" si="194" ref="GF54:GF71">FZ54/2</f>
        <v>0</v>
      </c>
      <c r="GG54" s="6">
        <f aca="true" t="shared" si="195" ref="GG54:GG71">(GA54*3)+(GB54*5)+(GC54*5)+(GD54*20)</f>
        <v>0</v>
      </c>
      <c r="GH54" s="15">
        <f aca="true" t="shared" si="196" ref="GH54:GH71">GE54+GF54+GG54</f>
        <v>0</v>
      </c>
      <c r="GI54" s="16"/>
      <c r="GJ54" s="1"/>
      <c r="GK54" s="2"/>
      <c r="GL54" s="2"/>
      <c r="GM54" s="2"/>
      <c r="GN54" s="2"/>
      <c r="GO54" s="2"/>
      <c r="GP54" s="7">
        <f aca="true" t="shared" si="197" ref="GP54:GP71">GI54+GJ54</f>
        <v>0</v>
      </c>
      <c r="GQ54" s="14">
        <f aca="true" t="shared" si="198" ref="GQ54:GQ71">GK54/2</f>
        <v>0</v>
      </c>
      <c r="GR54" s="6">
        <f aca="true" t="shared" si="199" ref="GR54:GR71">(GL54*3)+(GM54*5)+(GN54*5)+(GO54*20)</f>
        <v>0</v>
      </c>
      <c r="GS54" s="15">
        <f aca="true" t="shared" si="200" ref="GS54:GS71">GP54+GQ54+GR54</f>
        <v>0</v>
      </c>
      <c r="GT54" s="16"/>
      <c r="GU54" s="1"/>
      <c r="GV54" s="2"/>
      <c r="GW54" s="2"/>
      <c r="GX54" s="2"/>
      <c r="GY54" s="2"/>
      <c r="GZ54" s="2"/>
      <c r="HA54" s="7">
        <f aca="true" t="shared" si="201" ref="HA54:HA71">GT54+GU54</f>
        <v>0</v>
      </c>
      <c r="HB54" s="14">
        <f aca="true" t="shared" si="202" ref="HB54:HB71">GV54/2</f>
        <v>0</v>
      </c>
      <c r="HC54" s="6">
        <f aca="true" t="shared" si="203" ref="HC54:HC71">(GW54*3)+(GX54*5)+(GY54*5)+(GZ54*20)</f>
        <v>0</v>
      </c>
      <c r="HD54" s="15">
        <f aca="true" t="shared" si="204" ref="HD54:HD71">HA54+HB54+HC54</f>
        <v>0</v>
      </c>
      <c r="HE54" s="16"/>
      <c r="HF54" s="1"/>
      <c r="HG54" s="2"/>
      <c r="HH54" s="2"/>
      <c r="HI54" s="2"/>
      <c r="HJ54" s="2"/>
      <c r="HK54" s="2"/>
      <c r="HL54" s="7">
        <f aca="true" t="shared" si="205" ref="HL54:HL71">HE54+HF54</f>
        <v>0</v>
      </c>
      <c r="HM54" s="14">
        <f aca="true" t="shared" si="206" ref="HM54:HM71">HG54/2</f>
        <v>0</v>
      </c>
      <c r="HN54" s="6">
        <f aca="true" t="shared" si="207" ref="HN54:HN71">(HH54*3)+(HI54*5)+(HJ54*5)+(HK54*20)</f>
        <v>0</v>
      </c>
      <c r="HO54" s="15">
        <f aca="true" t="shared" si="208" ref="HO54:HO71">HL54+HM54+HN54</f>
        <v>0</v>
      </c>
      <c r="HP54" s="16"/>
      <c r="HQ54" s="1"/>
      <c r="HR54" s="2"/>
      <c r="HS54" s="2"/>
      <c r="HT54" s="2"/>
      <c r="HU54" s="2"/>
      <c r="HV54" s="2"/>
      <c r="HW54" s="7">
        <f aca="true" t="shared" si="209" ref="HW54:HW71">HP54+HQ54</f>
        <v>0</v>
      </c>
      <c r="HX54" s="14">
        <f aca="true" t="shared" si="210" ref="HX54:HX71">HR54/2</f>
        <v>0</v>
      </c>
      <c r="HY54" s="6">
        <f aca="true" t="shared" si="211" ref="HY54:HY71">(HS54*3)+(HT54*5)+(HU54*5)+(HV54*20)</f>
        <v>0</v>
      </c>
      <c r="HZ54" s="15">
        <f aca="true" t="shared" si="212" ref="HZ54:HZ71">HW54+HX54+HY54</f>
        <v>0</v>
      </c>
      <c r="IA54" s="16"/>
      <c r="IB54" s="1"/>
      <c r="IC54" s="2"/>
      <c r="ID54" s="2"/>
      <c r="IE54" s="2"/>
      <c r="IF54" s="2"/>
      <c r="IG54" s="2"/>
      <c r="IH54" s="7">
        <f aca="true" t="shared" si="213" ref="IH54:IH71">IA54+IB54</f>
        <v>0</v>
      </c>
      <c r="II54" s="14">
        <f aca="true" t="shared" si="214" ref="II54:II71">IC54/2</f>
        <v>0</v>
      </c>
      <c r="IJ54" s="6">
        <f aca="true" t="shared" si="215" ref="IJ54:IJ71">(ID54*3)+(IE54*5)+(IF54*5)+(IG54*20)</f>
        <v>0</v>
      </c>
      <c r="IK54" s="79">
        <f aca="true" t="shared" si="216" ref="IK54:IK71">IH54+II54+IJ54</f>
        <v>0</v>
      </c>
      <c r="IL54" s="80"/>
    </row>
    <row r="55" spans="1:246" ht="12.75" hidden="1">
      <c r="A55" s="38"/>
      <c r="B55" s="36"/>
      <c r="C55" s="36"/>
      <c r="D55" s="37"/>
      <c r="E55" s="37"/>
      <c r="F55" s="37"/>
      <c r="G55" s="28">
        <f aca="true" t="shared" si="217" ref="G55:G71">IF(AND(OR($G$2="Y",$H$2="Y"),I55&lt;5,J55&lt;5),IF(AND(I55=I54,J55=J54),G54+1,1),"")</f>
      </c>
      <c r="H55" s="28">
        <f>IF(AND($H$2="Y",J55&gt;0,OR(AND(G55=1,G79=10),AND(G55=2,G88=20),AND(G55=3,G97=30),AND(G55=4,G106=40),AND(G55=5,G115=50),AND(G55=6,G124=60),AND(G55=7,G133=70),AND(G55=8,G142=80),AND(G55=9,G151=90),AND(G55=10,G160=100))),VLOOKUP(J55-1,SortLookup!$A$13:$B$16,2,FALSE),"")</f>
      </c>
      <c r="I55" s="58" t="str">
        <f>IF(ISNA(VLOOKUP(E55,SortLookup!$A$1:$B$5,2,FALSE))," ",VLOOKUP(E55,SortLookup!$A$1:$B$5,2,FALSE))</f>
        <v> </v>
      </c>
      <c r="J55" s="29" t="str">
        <f>IF(ISNA(VLOOKUP(F55,SortLookup!$A$7:$B$11,2,FALSE))," ",VLOOKUP(F55,SortLookup!$A$7:$B$11,2,FALSE))</f>
        <v> </v>
      </c>
      <c r="K55" s="72">
        <f t="shared" si="132"/>
        <v>0</v>
      </c>
      <c r="L55" s="59">
        <f t="shared" si="133"/>
        <v>0</v>
      </c>
      <c r="M55" s="31">
        <f t="shared" si="134"/>
        <v>0</v>
      </c>
      <c r="N55" s="32">
        <f t="shared" si="135"/>
        <v>0</v>
      </c>
      <c r="O55" s="74">
        <f t="shared" si="136"/>
        <v>0</v>
      </c>
      <c r="P55" s="52"/>
      <c r="Q55" s="48"/>
      <c r="R55" s="48"/>
      <c r="S55" s="48"/>
      <c r="T55" s="48"/>
      <c r="U55" s="48"/>
      <c r="V55" s="48"/>
      <c r="W55" s="49"/>
      <c r="X55" s="49"/>
      <c r="Y55" s="49"/>
      <c r="Z55" s="49"/>
      <c r="AA55" s="50"/>
      <c r="AB55" s="45">
        <f t="shared" si="137"/>
        <v>0</v>
      </c>
      <c r="AC55" s="44">
        <f t="shared" si="138"/>
        <v>0</v>
      </c>
      <c r="AD55" s="54">
        <f t="shared" si="139"/>
        <v>0</v>
      </c>
      <c r="AE55" s="34">
        <f t="shared" si="140"/>
        <v>0</v>
      </c>
      <c r="AF55" s="52"/>
      <c r="AG55" s="48"/>
      <c r="AH55" s="48"/>
      <c r="AI55" s="48"/>
      <c r="AJ55" s="49"/>
      <c r="AK55" s="49"/>
      <c r="AL55" s="49"/>
      <c r="AM55" s="49"/>
      <c r="AN55" s="50"/>
      <c r="AO55" s="45">
        <f t="shared" si="141"/>
        <v>0</v>
      </c>
      <c r="AP55" s="44">
        <f t="shared" si="142"/>
        <v>0</v>
      </c>
      <c r="AQ55" s="54">
        <f t="shared" si="143"/>
        <v>0</v>
      </c>
      <c r="AR55" s="34">
        <f t="shared" si="144"/>
        <v>0</v>
      </c>
      <c r="AS55" s="52"/>
      <c r="AT55" s="48"/>
      <c r="AU55" s="48"/>
      <c r="AV55" s="49"/>
      <c r="AW55" s="49"/>
      <c r="AX55" s="49"/>
      <c r="AY55" s="49"/>
      <c r="AZ55" s="50"/>
      <c r="BA55" s="45">
        <f t="shared" si="145"/>
        <v>0</v>
      </c>
      <c r="BB55" s="44">
        <f t="shared" si="146"/>
        <v>0</v>
      </c>
      <c r="BC55" s="54">
        <f t="shared" si="147"/>
        <v>0</v>
      </c>
      <c r="BD55" s="34">
        <f t="shared" si="148"/>
        <v>0</v>
      </c>
      <c r="BE55" s="52"/>
      <c r="BF55" s="48"/>
      <c r="BG55" s="48"/>
      <c r="BH55" s="49"/>
      <c r="BI55" s="49"/>
      <c r="BJ55" s="49"/>
      <c r="BK55" s="49"/>
      <c r="BL55" s="50"/>
      <c r="BM55" s="45">
        <f t="shared" si="149"/>
        <v>0</v>
      </c>
      <c r="BN55" s="44">
        <f t="shared" si="150"/>
        <v>0</v>
      </c>
      <c r="BO55" s="54">
        <f t="shared" si="151"/>
        <v>0</v>
      </c>
      <c r="BP55" s="76">
        <f t="shared" si="152"/>
        <v>0</v>
      </c>
      <c r="BQ55" s="1"/>
      <c r="BR55" s="1"/>
      <c r="BS55" s="1"/>
      <c r="BT55" s="2"/>
      <c r="BU55" s="2"/>
      <c r="BV55" s="2"/>
      <c r="BW55" s="2"/>
      <c r="BX55" s="2"/>
      <c r="BY55" s="7">
        <f t="shared" si="153"/>
        <v>0</v>
      </c>
      <c r="BZ55" s="14">
        <f t="shared" si="154"/>
        <v>0</v>
      </c>
      <c r="CA55" s="6">
        <f t="shared" si="155"/>
        <v>0</v>
      </c>
      <c r="CB55" s="15">
        <f t="shared" si="156"/>
        <v>0</v>
      </c>
      <c r="CC55" s="16"/>
      <c r="CD55" s="1"/>
      <c r="CE55" s="2"/>
      <c r="CF55" s="2"/>
      <c r="CG55" s="2"/>
      <c r="CH55" s="2"/>
      <c r="CI55" s="2"/>
      <c r="CJ55" s="7">
        <f t="shared" si="157"/>
        <v>0</v>
      </c>
      <c r="CK55" s="14">
        <f t="shared" si="158"/>
        <v>0</v>
      </c>
      <c r="CL55" s="6">
        <f t="shared" si="159"/>
        <v>0</v>
      </c>
      <c r="CM55" s="15">
        <f t="shared" si="160"/>
        <v>0</v>
      </c>
      <c r="CN55" s="16"/>
      <c r="CO55" s="1"/>
      <c r="CP55" s="2"/>
      <c r="CQ55" s="2"/>
      <c r="CR55" s="2"/>
      <c r="CS55" s="2"/>
      <c r="CT55" s="2"/>
      <c r="CU55" s="7">
        <f t="shared" si="161"/>
        <v>0</v>
      </c>
      <c r="CV55" s="14">
        <f t="shared" si="162"/>
        <v>0</v>
      </c>
      <c r="CW55" s="6">
        <f t="shared" si="163"/>
        <v>0</v>
      </c>
      <c r="CX55" s="15">
        <f t="shared" si="164"/>
        <v>0</v>
      </c>
      <c r="CY55" s="16"/>
      <c r="CZ55" s="1"/>
      <c r="DA55" s="2"/>
      <c r="DB55" s="2"/>
      <c r="DC55" s="2"/>
      <c r="DD55" s="2"/>
      <c r="DE55" s="2"/>
      <c r="DF55" s="7">
        <f t="shared" si="165"/>
        <v>0</v>
      </c>
      <c r="DG55" s="14">
        <f t="shared" si="166"/>
        <v>0</v>
      </c>
      <c r="DH55" s="6">
        <f t="shared" si="167"/>
        <v>0</v>
      </c>
      <c r="DI55" s="15">
        <f t="shared" si="168"/>
        <v>0</v>
      </c>
      <c r="DJ55" s="16"/>
      <c r="DK55" s="1"/>
      <c r="DL55" s="2"/>
      <c r="DM55" s="2"/>
      <c r="DN55" s="2"/>
      <c r="DO55" s="2"/>
      <c r="DP55" s="2"/>
      <c r="DQ55" s="7">
        <f t="shared" si="169"/>
        <v>0</v>
      </c>
      <c r="DR55" s="14">
        <f t="shared" si="170"/>
        <v>0</v>
      </c>
      <c r="DS55" s="6">
        <f t="shared" si="171"/>
        <v>0</v>
      </c>
      <c r="DT55" s="15">
        <f t="shared" si="172"/>
        <v>0</v>
      </c>
      <c r="DU55" s="16"/>
      <c r="DV55" s="1"/>
      <c r="DW55" s="2"/>
      <c r="DX55" s="2"/>
      <c r="DY55" s="2"/>
      <c r="DZ55" s="2"/>
      <c r="EA55" s="2"/>
      <c r="EB55" s="7">
        <f t="shared" si="173"/>
        <v>0</v>
      </c>
      <c r="EC55" s="14">
        <f t="shared" si="174"/>
        <v>0</v>
      </c>
      <c r="ED55" s="6">
        <f t="shared" si="175"/>
        <v>0</v>
      </c>
      <c r="EE55" s="15">
        <f t="shared" si="176"/>
        <v>0</v>
      </c>
      <c r="EF55" s="16"/>
      <c r="EG55" s="1"/>
      <c r="EH55" s="2"/>
      <c r="EI55" s="2"/>
      <c r="EJ55" s="2"/>
      <c r="EK55" s="2"/>
      <c r="EL55" s="2"/>
      <c r="EM55" s="7">
        <f t="shared" si="177"/>
        <v>0</v>
      </c>
      <c r="EN55" s="14">
        <f t="shared" si="178"/>
        <v>0</v>
      </c>
      <c r="EO55" s="6">
        <f t="shared" si="179"/>
        <v>0</v>
      </c>
      <c r="EP55" s="15">
        <f t="shared" si="180"/>
        <v>0</v>
      </c>
      <c r="EQ55" s="16"/>
      <c r="ER55" s="1"/>
      <c r="ES55" s="2"/>
      <c r="ET55" s="2"/>
      <c r="EU55" s="2"/>
      <c r="EV55" s="2"/>
      <c r="EW55" s="2"/>
      <c r="EX55" s="7">
        <f t="shared" si="181"/>
        <v>0</v>
      </c>
      <c r="EY55" s="14">
        <f t="shared" si="182"/>
        <v>0</v>
      </c>
      <c r="EZ55" s="6">
        <f t="shared" si="183"/>
        <v>0</v>
      </c>
      <c r="FA55" s="15">
        <f t="shared" si="184"/>
        <v>0</v>
      </c>
      <c r="FB55" s="16"/>
      <c r="FC55" s="1"/>
      <c r="FD55" s="2"/>
      <c r="FE55" s="2"/>
      <c r="FF55" s="2"/>
      <c r="FG55" s="2"/>
      <c r="FH55" s="2"/>
      <c r="FI55" s="7">
        <f t="shared" si="185"/>
        <v>0</v>
      </c>
      <c r="FJ55" s="14">
        <f t="shared" si="186"/>
        <v>0</v>
      </c>
      <c r="FK55" s="6">
        <f t="shared" si="187"/>
        <v>0</v>
      </c>
      <c r="FL55" s="15">
        <f t="shared" si="188"/>
        <v>0</v>
      </c>
      <c r="FM55" s="16"/>
      <c r="FN55" s="1"/>
      <c r="FO55" s="2"/>
      <c r="FP55" s="2"/>
      <c r="FQ55" s="2"/>
      <c r="FR55" s="2"/>
      <c r="FS55" s="2"/>
      <c r="FT55" s="7">
        <f t="shared" si="189"/>
        <v>0</v>
      </c>
      <c r="FU55" s="14">
        <f t="shared" si="190"/>
        <v>0</v>
      </c>
      <c r="FV55" s="6">
        <f t="shared" si="191"/>
        <v>0</v>
      </c>
      <c r="FW55" s="15">
        <f t="shared" si="192"/>
        <v>0</v>
      </c>
      <c r="FX55" s="16"/>
      <c r="FY55" s="1"/>
      <c r="FZ55" s="2"/>
      <c r="GA55" s="2"/>
      <c r="GB55" s="2"/>
      <c r="GC55" s="2"/>
      <c r="GD55" s="2"/>
      <c r="GE55" s="7">
        <f t="shared" si="193"/>
        <v>0</v>
      </c>
      <c r="GF55" s="14">
        <f t="shared" si="194"/>
        <v>0</v>
      </c>
      <c r="GG55" s="6">
        <f t="shared" si="195"/>
        <v>0</v>
      </c>
      <c r="GH55" s="15">
        <f t="shared" si="196"/>
        <v>0</v>
      </c>
      <c r="GI55" s="16"/>
      <c r="GJ55" s="1"/>
      <c r="GK55" s="2"/>
      <c r="GL55" s="2"/>
      <c r="GM55" s="2"/>
      <c r="GN55" s="2"/>
      <c r="GO55" s="2"/>
      <c r="GP55" s="7">
        <f t="shared" si="197"/>
        <v>0</v>
      </c>
      <c r="GQ55" s="14">
        <f t="shared" si="198"/>
        <v>0</v>
      </c>
      <c r="GR55" s="6">
        <f t="shared" si="199"/>
        <v>0</v>
      </c>
      <c r="GS55" s="15">
        <f t="shared" si="200"/>
        <v>0</v>
      </c>
      <c r="GT55" s="16"/>
      <c r="GU55" s="1"/>
      <c r="GV55" s="2"/>
      <c r="GW55" s="2"/>
      <c r="GX55" s="2"/>
      <c r="GY55" s="2"/>
      <c r="GZ55" s="2"/>
      <c r="HA55" s="7">
        <f t="shared" si="201"/>
        <v>0</v>
      </c>
      <c r="HB55" s="14">
        <f t="shared" si="202"/>
        <v>0</v>
      </c>
      <c r="HC55" s="6">
        <f t="shared" si="203"/>
        <v>0</v>
      </c>
      <c r="HD55" s="15">
        <f t="shared" si="204"/>
        <v>0</v>
      </c>
      <c r="HE55" s="16"/>
      <c r="HF55" s="1"/>
      <c r="HG55" s="2"/>
      <c r="HH55" s="2"/>
      <c r="HI55" s="2"/>
      <c r="HJ55" s="2"/>
      <c r="HK55" s="2"/>
      <c r="HL55" s="7">
        <f t="shared" si="205"/>
        <v>0</v>
      </c>
      <c r="HM55" s="14">
        <f t="shared" si="206"/>
        <v>0</v>
      </c>
      <c r="HN55" s="6">
        <f t="shared" si="207"/>
        <v>0</v>
      </c>
      <c r="HO55" s="15">
        <f t="shared" si="208"/>
        <v>0</v>
      </c>
      <c r="HP55" s="16"/>
      <c r="HQ55" s="1"/>
      <c r="HR55" s="2"/>
      <c r="HS55" s="2"/>
      <c r="HT55" s="2"/>
      <c r="HU55" s="2"/>
      <c r="HV55" s="2"/>
      <c r="HW55" s="7">
        <f t="shared" si="209"/>
        <v>0</v>
      </c>
      <c r="HX55" s="14">
        <f t="shared" si="210"/>
        <v>0</v>
      </c>
      <c r="HY55" s="6">
        <f t="shared" si="211"/>
        <v>0</v>
      </c>
      <c r="HZ55" s="15">
        <f t="shared" si="212"/>
        <v>0</v>
      </c>
      <c r="IA55" s="16"/>
      <c r="IB55" s="1"/>
      <c r="IC55" s="2"/>
      <c r="ID55" s="2"/>
      <c r="IE55" s="2"/>
      <c r="IF55" s="2"/>
      <c r="IG55" s="2"/>
      <c r="IH55" s="7">
        <f t="shared" si="213"/>
        <v>0</v>
      </c>
      <c r="II55" s="14">
        <f t="shared" si="214"/>
        <v>0</v>
      </c>
      <c r="IJ55" s="6">
        <f t="shared" si="215"/>
        <v>0</v>
      </c>
      <c r="IK55" s="79">
        <f t="shared" si="216"/>
        <v>0</v>
      </c>
      <c r="IL55" s="80"/>
    </row>
    <row r="56" spans="1:246" ht="12.75" hidden="1">
      <c r="A56" s="38"/>
      <c r="B56" s="36"/>
      <c r="C56" s="36"/>
      <c r="D56" s="37"/>
      <c r="E56" s="37"/>
      <c r="F56" s="37"/>
      <c r="G56" s="28">
        <f t="shared" si="217"/>
      </c>
      <c r="H56" s="28">
        <f>IF(AND($H$2="Y",J56&gt;0,OR(AND(G56=1,G80=10),AND(G56=2,G89=20),AND(G56=3,G98=30),AND(G56=4,G107=40),AND(G56=5,G116=50),AND(G56=6,G125=60),AND(G56=7,G134=70),AND(G56=8,G143=80),AND(G56=9,G152=90),AND(G56=10,G161=100))),VLOOKUP(J56-1,SortLookup!$A$13:$B$16,2,FALSE),"")</f>
      </c>
      <c r="I56" s="58" t="str">
        <f>IF(ISNA(VLOOKUP(E56,SortLookup!$A$1:$B$5,2,FALSE))," ",VLOOKUP(E56,SortLookup!$A$1:$B$5,2,FALSE))</f>
        <v> </v>
      </c>
      <c r="J56" s="29" t="str">
        <f>IF(ISNA(VLOOKUP(F56,SortLookup!$A$7:$B$11,2,FALSE))," ",VLOOKUP(F56,SortLookup!$A$7:$B$11,2,FALSE))</f>
        <v> </v>
      </c>
      <c r="K56" s="72">
        <f t="shared" si="132"/>
        <v>0</v>
      </c>
      <c r="L56" s="59">
        <f t="shared" si="133"/>
        <v>0</v>
      </c>
      <c r="M56" s="31">
        <f t="shared" si="134"/>
        <v>0</v>
      </c>
      <c r="N56" s="32">
        <f t="shared" si="135"/>
        <v>0</v>
      </c>
      <c r="O56" s="74">
        <f t="shared" si="136"/>
        <v>0</v>
      </c>
      <c r="P56" s="52"/>
      <c r="Q56" s="48"/>
      <c r="R56" s="48"/>
      <c r="S56" s="48"/>
      <c r="T56" s="48"/>
      <c r="U56" s="48"/>
      <c r="V56" s="48"/>
      <c r="W56" s="49"/>
      <c r="X56" s="49"/>
      <c r="Y56" s="49"/>
      <c r="Z56" s="49"/>
      <c r="AA56" s="50"/>
      <c r="AB56" s="45">
        <f t="shared" si="137"/>
        <v>0</v>
      </c>
      <c r="AC56" s="44">
        <f t="shared" si="138"/>
        <v>0</v>
      </c>
      <c r="AD56" s="54">
        <f t="shared" si="139"/>
        <v>0</v>
      </c>
      <c r="AE56" s="34">
        <f t="shared" si="140"/>
        <v>0</v>
      </c>
      <c r="AF56" s="52"/>
      <c r="AG56" s="48"/>
      <c r="AH56" s="48"/>
      <c r="AI56" s="48"/>
      <c r="AJ56" s="49"/>
      <c r="AK56" s="49"/>
      <c r="AL56" s="49"/>
      <c r="AM56" s="49"/>
      <c r="AN56" s="50"/>
      <c r="AO56" s="45">
        <f t="shared" si="141"/>
        <v>0</v>
      </c>
      <c r="AP56" s="44">
        <f t="shared" si="142"/>
        <v>0</v>
      </c>
      <c r="AQ56" s="54">
        <f t="shared" si="143"/>
        <v>0</v>
      </c>
      <c r="AR56" s="34">
        <f t="shared" si="144"/>
        <v>0</v>
      </c>
      <c r="AS56" s="52"/>
      <c r="AT56" s="48"/>
      <c r="AU56" s="48"/>
      <c r="AV56" s="49"/>
      <c r="AW56" s="49"/>
      <c r="AX56" s="49"/>
      <c r="AY56" s="49"/>
      <c r="AZ56" s="50"/>
      <c r="BA56" s="45">
        <f t="shared" si="145"/>
        <v>0</v>
      </c>
      <c r="BB56" s="44">
        <f t="shared" si="146"/>
        <v>0</v>
      </c>
      <c r="BC56" s="54">
        <f t="shared" si="147"/>
        <v>0</v>
      </c>
      <c r="BD56" s="34">
        <f t="shared" si="148"/>
        <v>0</v>
      </c>
      <c r="BE56" s="52"/>
      <c r="BF56" s="48"/>
      <c r="BG56" s="48"/>
      <c r="BH56" s="49"/>
      <c r="BI56" s="49"/>
      <c r="BJ56" s="49"/>
      <c r="BK56" s="49"/>
      <c r="BL56" s="50"/>
      <c r="BM56" s="45">
        <f t="shared" si="149"/>
        <v>0</v>
      </c>
      <c r="BN56" s="44">
        <f t="shared" si="150"/>
        <v>0</v>
      </c>
      <c r="BO56" s="54">
        <f t="shared" si="151"/>
        <v>0</v>
      </c>
      <c r="BP56" s="76">
        <f t="shared" si="152"/>
        <v>0</v>
      </c>
      <c r="BQ56" s="1"/>
      <c r="BR56" s="1"/>
      <c r="BS56" s="1"/>
      <c r="BT56" s="2"/>
      <c r="BU56" s="2"/>
      <c r="BV56" s="2"/>
      <c r="BW56" s="2"/>
      <c r="BX56" s="2"/>
      <c r="BY56" s="7">
        <f t="shared" si="153"/>
        <v>0</v>
      </c>
      <c r="BZ56" s="14">
        <f t="shared" si="154"/>
        <v>0</v>
      </c>
      <c r="CA56" s="6">
        <f t="shared" si="155"/>
        <v>0</v>
      </c>
      <c r="CB56" s="15">
        <f t="shared" si="156"/>
        <v>0</v>
      </c>
      <c r="CC56" s="16"/>
      <c r="CD56" s="1"/>
      <c r="CE56" s="2"/>
      <c r="CF56" s="2"/>
      <c r="CG56" s="2"/>
      <c r="CH56" s="2"/>
      <c r="CI56" s="2"/>
      <c r="CJ56" s="7">
        <f t="shared" si="157"/>
        <v>0</v>
      </c>
      <c r="CK56" s="14">
        <f t="shared" si="158"/>
        <v>0</v>
      </c>
      <c r="CL56" s="6">
        <f t="shared" si="159"/>
        <v>0</v>
      </c>
      <c r="CM56" s="15">
        <f t="shared" si="160"/>
        <v>0</v>
      </c>
      <c r="CN56" s="16"/>
      <c r="CO56" s="1"/>
      <c r="CP56" s="2"/>
      <c r="CQ56" s="2"/>
      <c r="CR56" s="2"/>
      <c r="CS56" s="2"/>
      <c r="CT56" s="2"/>
      <c r="CU56" s="7">
        <f t="shared" si="161"/>
        <v>0</v>
      </c>
      <c r="CV56" s="14">
        <f t="shared" si="162"/>
        <v>0</v>
      </c>
      <c r="CW56" s="6">
        <f t="shared" si="163"/>
        <v>0</v>
      </c>
      <c r="CX56" s="15">
        <f t="shared" si="164"/>
        <v>0</v>
      </c>
      <c r="CY56" s="16"/>
      <c r="CZ56" s="1"/>
      <c r="DA56" s="2"/>
      <c r="DB56" s="2"/>
      <c r="DC56" s="2"/>
      <c r="DD56" s="2"/>
      <c r="DE56" s="2"/>
      <c r="DF56" s="7">
        <f t="shared" si="165"/>
        <v>0</v>
      </c>
      <c r="DG56" s="14">
        <f t="shared" si="166"/>
        <v>0</v>
      </c>
      <c r="DH56" s="6">
        <f t="shared" si="167"/>
        <v>0</v>
      </c>
      <c r="DI56" s="15">
        <f t="shared" si="168"/>
        <v>0</v>
      </c>
      <c r="DJ56" s="16"/>
      <c r="DK56" s="1"/>
      <c r="DL56" s="2"/>
      <c r="DM56" s="2"/>
      <c r="DN56" s="2"/>
      <c r="DO56" s="2"/>
      <c r="DP56" s="2"/>
      <c r="DQ56" s="7">
        <f t="shared" si="169"/>
        <v>0</v>
      </c>
      <c r="DR56" s="14">
        <f t="shared" si="170"/>
        <v>0</v>
      </c>
      <c r="DS56" s="6">
        <f t="shared" si="171"/>
        <v>0</v>
      </c>
      <c r="DT56" s="15">
        <f t="shared" si="172"/>
        <v>0</v>
      </c>
      <c r="DU56" s="16"/>
      <c r="DV56" s="1"/>
      <c r="DW56" s="2"/>
      <c r="DX56" s="2"/>
      <c r="DY56" s="2"/>
      <c r="DZ56" s="2"/>
      <c r="EA56" s="2"/>
      <c r="EB56" s="7">
        <f t="shared" si="173"/>
        <v>0</v>
      </c>
      <c r="EC56" s="14">
        <f t="shared" si="174"/>
        <v>0</v>
      </c>
      <c r="ED56" s="6">
        <f t="shared" si="175"/>
        <v>0</v>
      </c>
      <c r="EE56" s="15">
        <f t="shared" si="176"/>
        <v>0</v>
      </c>
      <c r="EF56" s="16"/>
      <c r="EG56" s="1"/>
      <c r="EH56" s="2"/>
      <c r="EI56" s="2"/>
      <c r="EJ56" s="2"/>
      <c r="EK56" s="2"/>
      <c r="EL56" s="2"/>
      <c r="EM56" s="7">
        <f t="shared" si="177"/>
        <v>0</v>
      </c>
      <c r="EN56" s="14">
        <f t="shared" si="178"/>
        <v>0</v>
      </c>
      <c r="EO56" s="6">
        <f t="shared" si="179"/>
        <v>0</v>
      </c>
      <c r="EP56" s="15">
        <f t="shared" si="180"/>
        <v>0</v>
      </c>
      <c r="EQ56" s="16"/>
      <c r="ER56" s="1"/>
      <c r="ES56" s="2"/>
      <c r="ET56" s="2"/>
      <c r="EU56" s="2"/>
      <c r="EV56" s="2"/>
      <c r="EW56" s="2"/>
      <c r="EX56" s="7">
        <f t="shared" si="181"/>
        <v>0</v>
      </c>
      <c r="EY56" s="14">
        <f t="shared" si="182"/>
        <v>0</v>
      </c>
      <c r="EZ56" s="6">
        <f t="shared" si="183"/>
        <v>0</v>
      </c>
      <c r="FA56" s="15">
        <f t="shared" si="184"/>
        <v>0</v>
      </c>
      <c r="FB56" s="16"/>
      <c r="FC56" s="1"/>
      <c r="FD56" s="2"/>
      <c r="FE56" s="2"/>
      <c r="FF56" s="2"/>
      <c r="FG56" s="2"/>
      <c r="FH56" s="2"/>
      <c r="FI56" s="7">
        <f t="shared" si="185"/>
        <v>0</v>
      </c>
      <c r="FJ56" s="14">
        <f t="shared" si="186"/>
        <v>0</v>
      </c>
      <c r="FK56" s="6">
        <f t="shared" si="187"/>
        <v>0</v>
      </c>
      <c r="FL56" s="15">
        <f t="shared" si="188"/>
        <v>0</v>
      </c>
      <c r="FM56" s="16"/>
      <c r="FN56" s="1"/>
      <c r="FO56" s="2"/>
      <c r="FP56" s="2"/>
      <c r="FQ56" s="2"/>
      <c r="FR56" s="2"/>
      <c r="FS56" s="2"/>
      <c r="FT56" s="7">
        <f t="shared" si="189"/>
        <v>0</v>
      </c>
      <c r="FU56" s="14">
        <f t="shared" si="190"/>
        <v>0</v>
      </c>
      <c r="FV56" s="6">
        <f t="shared" si="191"/>
        <v>0</v>
      </c>
      <c r="FW56" s="15">
        <f t="shared" si="192"/>
        <v>0</v>
      </c>
      <c r="FX56" s="16"/>
      <c r="FY56" s="1"/>
      <c r="FZ56" s="2"/>
      <c r="GA56" s="2"/>
      <c r="GB56" s="2"/>
      <c r="GC56" s="2"/>
      <c r="GD56" s="2"/>
      <c r="GE56" s="7">
        <f t="shared" si="193"/>
        <v>0</v>
      </c>
      <c r="GF56" s="14">
        <f t="shared" si="194"/>
        <v>0</v>
      </c>
      <c r="GG56" s="6">
        <f t="shared" si="195"/>
        <v>0</v>
      </c>
      <c r="GH56" s="15">
        <f t="shared" si="196"/>
        <v>0</v>
      </c>
      <c r="GI56" s="16"/>
      <c r="GJ56" s="1"/>
      <c r="GK56" s="2"/>
      <c r="GL56" s="2"/>
      <c r="GM56" s="2"/>
      <c r="GN56" s="2"/>
      <c r="GO56" s="2"/>
      <c r="GP56" s="7">
        <f t="shared" si="197"/>
        <v>0</v>
      </c>
      <c r="GQ56" s="14">
        <f t="shared" si="198"/>
        <v>0</v>
      </c>
      <c r="GR56" s="6">
        <f t="shared" si="199"/>
        <v>0</v>
      </c>
      <c r="GS56" s="15">
        <f t="shared" si="200"/>
        <v>0</v>
      </c>
      <c r="GT56" s="16"/>
      <c r="GU56" s="1"/>
      <c r="GV56" s="2"/>
      <c r="GW56" s="2"/>
      <c r="GX56" s="2"/>
      <c r="GY56" s="2"/>
      <c r="GZ56" s="2"/>
      <c r="HA56" s="7">
        <f t="shared" si="201"/>
        <v>0</v>
      </c>
      <c r="HB56" s="14">
        <f t="shared" si="202"/>
        <v>0</v>
      </c>
      <c r="HC56" s="6">
        <f t="shared" si="203"/>
        <v>0</v>
      </c>
      <c r="HD56" s="15">
        <f t="shared" si="204"/>
        <v>0</v>
      </c>
      <c r="HE56" s="16"/>
      <c r="HF56" s="1"/>
      <c r="HG56" s="2"/>
      <c r="HH56" s="2"/>
      <c r="HI56" s="2"/>
      <c r="HJ56" s="2"/>
      <c r="HK56" s="2"/>
      <c r="HL56" s="7">
        <f t="shared" si="205"/>
        <v>0</v>
      </c>
      <c r="HM56" s="14">
        <f t="shared" si="206"/>
        <v>0</v>
      </c>
      <c r="HN56" s="6">
        <f t="shared" si="207"/>
        <v>0</v>
      </c>
      <c r="HO56" s="15">
        <f t="shared" si="208"/>
        <v>0</v>
      </c>
      <c r="HP56" s="16"/>
      <c r="HQ56" s="1"/>
      <c r="HR56" s="2"/>
      <c r="HS56" s="2"/>
      <c r="HT56" s="2"/>
      <c r="HU56" s="2"/>
      <c r="HV56" s="2"/>
      <c r="HW56" s="7">
        <f t="shared" si="209"/>
        <v>0</v>
      </c>
      <c r="HX56" s="14">
        <f t="shared" si="210"/>
        <v>0</v>
      </c>
      <c r="HY56" s="6">
        <f t="shared" si="211"/>
        <v>0</v>
      </c>
      <c r="HZ56" s="15">
        <f t="shared" si="212"/>
        <v>0</v>
      </c>
      <c r="IA56" s="16"/>
      <c r="IB56" s="1"/>
      <c r="IC56" s="2"/>
      <c r="ID56" s="2"/>
      <c r="IE56" s="2"/>
      <c r="IF56" s="2"/>
      <c r="IG56" s="2"/>
      <c r="IH56" s="7">
        <f t="shared" si="213"/>
        <v>0</v>
      </c>
      <c r="II56" s="14">
        <f t="shared" si="214"/>
        <v>0</v>
      </c>
      <c r="IJ56" s="6">
        <f t="shared" si="215"/>
        <v>0</v>
      </c>
      <c r="IK56" s="79">
        <f t="shared" si="216"/>
        <v>0</v>
      </c>
      <c r="IL56" s="80"/>
    </row>
    <row r="57" spans="1:246" ht="12.75" hidden="1">
      <c r="A57" s="38"/>
      <c r="B57" s="36"/>
      <c r="C57" s="36"/>
      <c r="D57" s="37"/>
      <c r="E57" s="37"/>
      <c r="F57" s="37"/>
      <c r="G57" s="28">
        <f t="shared" si="217"/>
      </c>
      <c r="H57" s="28">
        <f>IF(AND($H$2="Y",J57&gt;0,OR(AND(G57=1,G66=10),AND(G57=2,G90=20),AND(G57=3,G99=30),AND(G57=4,G108=40),AND(G57=5,G117=50),AND(G57=6,G126=60),AND(G57=7,G135=70),AND(G57=8,G144=80),AND(G57=9,G153=90),AND(G57=10,G162=100))),VLOOKUP(J57-1,SortLookup!$A$13:$B$16,2,FALSE),"")</f>
      </c>
      <c r="I57" s="58" t="str">
        <f>IF(ISNA(VLOOKUP(E57,SortLookup!$A$1:$B$5,2,FALSE))," ",VLOOKUP(E57,SortLookup!$A$1:$B$5,2,FALSE))</f>
        <v> </v>
      </c>
      <c r="J57" s="29" t="str">
        <f>IF(ISNA(VLOOKUP(F57,SortLookup!$A$7:$B$11,2,FALSE))," ",VLOOKUP(F57,SortLookup!$A$7:$B$11,2,FALSE))</f>
        <v> </v>
      </c>
      <c r="K57" s="72">
        <f t="shared" si="132"/>
        <v>0</v>
      </c>
      <c r="L57" s="59">
        <f t="shared" si="133"/>
        <v>0</v>
      </c>
      <c r="M57" s="31">
        <f t="shared" si="134"/>
        <v>0</v>
      </c>
      <c r="N57" s="32">
        <f t="shared" si="135"/>
        <v>0</v>
      </c>
      <c r="O57" s="74">
        <f t="shared" si="136"/>
        <v>0</v>
      </c>
      <c r="P57" s="52"/>
      <c r="Q57" s="48"/>
      <c r="R57" s="48"/>
      <c r="S57" s="48"/>
      <c r="T57" s="48"/>
      <c r="U57" s="48"/>
      <c r="V57" s="48"/>
      <c r="W57" s="49"/>
      <c r="X57" s="49"/>
      <c r="Y57" s="49"/>
      <c r="Z57" s="49"/>
      <c r="AA57" s="50"/>
      <c r="AB57" s="45">
        <f t="shared" si="137"/>
        <v>0</v>
      </c>
      <c r="AC57" s="44">
        <f t="shared" si="138"/>
        <v>0</v>
      </c>
      <c r="AD57" s="54">
        <f t="shared" si="139"/>
        <v>0</v>
      </c>
      <c r="AE57" s="34">
        <f t="shared" si="140"/>
        <v>0</v>
      </c>
      <c r="AF57" s="52"/>
      <c r="AG57" s="48"/>
      <c r="AH57" s="48"/>
      <c r="AI57" s="48"/>
      <c r="AJ57" s="49"/>
      <c r="AK57" s="49"/>
      <c r="AL57" s="49"/>
      <c r="AM57" s="49"/>
      <c r="AN57" s="50"/>
      <c r="AO57" s="45">
        <f t="shared" si="141"/>
        <v>0</v>
      </c>
      <c r="AP57" s="44">
        <f t="shared" si="142"/>
        <v>0</v>
      </c>
      <c r="AQ57" s="54">
        <f t="shared" si="143"/>
        <v>0</v>
      </c>
      <c r="AR57" s="34">
        <f t="shared" si="144"/>
        <v>0</v>
      </c>
      <c r="AS57" s="52"/>
      <c r="AT57" s="48"/>
      <c r="AU57" s="48"/>
      <c r="AV57" s="49"/>
      <c r="AW57" s="49"/>
      <c r="AX57" s="49"/>
      <c r="AY57" s="49"/>
      <c r="AZ57" s="50"/>
      <c r="BA57" s="45">
        <f t="shared" si="145"/>
        <v>0</v>
      </c>
      <c r="BB57" s="44">
        <f t="shared" si="146"/>
        <v>0</v>
      </c>
      <c r="BC57" s="54">
        <f t="shared" si="147"/>
        <v>0</v>
      </c>
      <c r="BD57" s="34">
        <f t="shared" si="148"/>
        <v>0</v>
      </c>
      <c r="BE57" s="52"/>
      <c r="BF57" s="48"/>
      <c r="BG57" s="48"/>
      <c r="BH57" s="49"/>
      <c r="BI57" s="49"/>
      <c r="BJ57" s="49"/>
      <c r="BK57" s="49"/>
      <c r="BL57" s="50"/>
      <c r="BM57" s="45">
        <f t="shared" si="149"/>
        <v>0</v>
      </c>
      <c r="BN57" s="44">
        <f t="shared" si="150"/>
        <v>0</v>
      </c>
      <c r="BO57" s="54">
        <f t="shared" si="151"/>
        <v>0</v>
      </c>
      <c r="BP57" s="76">
        <f t="shared" si="152"/>
        <v>0</v>
      </c>
      <c r="BQ57" s="1"/>
      <c r="BR57" s="1"/>
      <c r="BS57" s="1"/>
      <c r="BT57" s="2"/>
      <c r="BU57" s="2"/>
      <c r="BV57" s="2"/>
      <c r="BW57" s="2"/>
      <c r="BX57" s="2"/>
      <c r="BY57" s="7">
        <f t="shared" si="153"/>
        <v>0</v>
      </c>
      <c r="BZ57" s="14">
        <f t="shared" si="154"/>
        <v>0</v>
      </c>
      <c r="CA57" s="6">
        <f t="shared" si="155"/>
        <v>0</v>
      </c>
      <c r="CB57" s="15">
        <f t="shared" si="156"/>
        <v>0</v>
      </c>
      <c r="CC57" s="16"/>
      <c r="CD57" s="1"/>
      <c r="CE57" s="2"/>
      <c r="CF57" s="2"/>
      <c r="CG57" s="2"/>
      <c r="CH57" s="2"/>
      <c r="CI57" s="2"/>
      <c r="CJ57" s="7">
        <f t="shared" si="157"/>
        <v>0</v>
      </c>
      <c r="CK57" s="14">
        <f t="shared" si="158"/>
        <v>0</v>
      </c>
      <c r="CL57" s="6">
        <f t="shared" si="159"/>
        <v>0</v>
      </c>
      <c r="CM57" s="15">
        <f t="shared" si="160"/>
        <v>0</v>
      </c>
      <c r="CN57" s="16"/>
      <c r="CO57" s="1"/>
      <c r="CP57" s="2"/>
      <c r="CQ57" s="2"/>
      <c r="CR57" s="2"/>
      <c r="CS57" s="2"/>
      <c r="CT57" s="2"/>
      <c r="CU57" s="7">
        <f t="shared" si="161"/>
        <v>0</v>
      </c>
      <c r="CV57" s="14">
        <f t="shared" si="162"/>
        <v>0</v>
      </c>
      <c r="CW57" s="6">
        <f t="shared" si="163"/>
        <v>0</v>
      </c>
      <c r="CX57" s="15">
        <f t="shared" si="164"/>
        <v>0</v>
      </c>
      <c r="CY57" s="16"/>
      <c r="CZ57" s="1"/>
      <c r="DA57" s="2"/>
      <c r="DB57" s="2"/>
      <c r="DC57" s="2"/>
      <c r="DD57" s="2"/>
      <c r="DE57" s="2"/>
      <c r="DF57" s="7">
        <f t="shared" si="165"/>
        <v>0</v>
      </c>
      <c r="DG57" s="14">
        <f t="shared" si="166"/>
        <v>0</v>
      </c>
      <c r="DH57" s="6">
        <f t="shared" si="167"/>
        <v>0</v>
      </c>
      <c r="DI57" s="15">
        <f t="shared" si="168"/>
        <v>0</v>
      </c>
      <c r="DJ57" s="16"/>
      <c r="DK57" s="1"/>
      <c r="DL57" s="2"/>
      <c r="DM57" s="2"/>
      <c r="DN57" s="2"/>
      <c r="DO57" s="2"/>
      <c r="DP57" s="2"/>
      <c r="DQ57" s="7">
        <f t="shared" si="169"/>
        <v>0</v>
      </c>
      <c r="DR57" s="14">
        <f t="shared" si="170"/>
        <v>0</v>
      </c>
      <c r="DS57" s="6">
        <f t="shared" si="171"/>
        <v>0</v>
      </c>
      <c r="DT57" s="15">
        <f t="shared" si="172"/>
        <v>0</v>
      </c>
      <c r="DU57" s="16"/>
      <c r="DV57" s="1"/>
      <c r="DW57" s="2"/>
      <c r="DX57" s="2"/>
      <c r="DY57" s="2"/>
      <c r="DZ57" s="2"/>
      <c r="EA57" s="2"/>
      <c r="EB57" s="7">
        <f t="shared" si="173"/>
        <v>0</v>
      </c>
      <c r="EC57" s="14">
        <f t="shared" si="174"/>
        <v>0</v>
      </c>
      <c r="ED57" s="6">
        <f t="shared" si="175"/>
        <v>0</v>
      </c>
      <c r="EE57" s="15">
        <f t="shared" si="176"/>
        <v>0</v>
      </c>
      <c r="EF57" s="16"/>
      <c r="EG57" s="1"/>
      <c r="EH57" s="2"/>
      <c r="EI57" s="2"/>
      <c r="EJ57" s="2"/>
      <c r="EK57" s="2"/>
      <c r="EL57" s="2"/>
      <c r="EM57" s="7">
        <f t="shared" si="177"/>
        <v>0</v>
      </c>
      <c r="EN57" s="14">
        <f t="shared" si="178"/>
        <v>0</v>
      </c>
      <c r="EO57" s="6">
        <f t="shared" si="179"/>
        <v>0</v>
      </c>
      <c r="EP57" s="15">
        <f t="shared" si="180"/>
        <v>0</v>
      </c>
      <c r="EQ57" s="16"/>
      <c r="ER57" s="1"/>
      <c r="ES57" s="2"/>
      <c r="ET57" s="2"/>
      <c r="EU57" s="2"/>
      <c r="EV57" s="2"/>
      <c r="EW57" s="2"/>
      <c r="EX57" s="7">
        <f t="shared" si="181"/>
        <v>0</v>
      </c>
      <c r="EY57" s="14">
        <f t="shared" si="182"/>
        <v>0</v>
      </c>
      <c r="EZ57" s="6">
        <f t="shared" si="183"/>
        <v>0</v>
      </c>
      <c r="FA57" s="15">
        <f t="shared" si="184"/>
        <v>0</v>
      </c>
      <c r="FB57" s="16"/>
      <c r="FC57" s="1"/>
      <c r="FD57" s="2"/>
      <c r="FE57" s="2"/>
      <c r="FF57" s="2"/>
      <c r="FG57" s="2"/>
      <c r="FH57" s="2"/>
      <c r="FI57" s="7">
        <f t="shared" si="185"/>
        <v>0</v>
      </c>
      <c r="FJ57" s="14">
        <f t="shared" si="186"/>
        <v>0</v>
      </c>
      <c r="FK57" s="6">
        <f t="shared" si="187"/>
        <v>0</v>
      </c>
      <c r="FL57" s="15">
        <f t="shared" si="188"/>
        <v>0</v>
      </c>
      <c r="FM57" s="16"/>
      <c r="FN57" s="1"/>
      <c r="FO57" s="2"/>
      <c r="FP57" s="2"/>
      <c r="FQ57" s="2"/>
      <c r="FR57" s="2"/>
      <c r="FS57" s="2"/>
      <c r="FT57" s="7">
        <f t="shared" si="189"/>
        <v>0</v>
      </c>
      <c r="FU57" s="14">
        <f t="shared" si="190"/>
        <v>0</v>
      </c>
      <c r="FV57" s="6">
        <f t="shared" si="191"/>
        <v>0</v>
      </c>
      <c r="FW57" s="15">
        <f t="shared" si="192"/>
        <v>0</v>
      </c>
      <c r="FX57" s="16"/>
      <c r="FY57" s="1"/>
      <c r="FZ57" s="2"/>
      <c r="GA57" s="2"/>
      <c r="GB57" s="2"/>
      <c r="GC57" s="2"/>
      <c r="GD57" s="2"/>
      <c r="GE57" s="7">
        <f t="shared" si="193"/>
        <v>0</v>
      </c>
      <c r="GF57" s="14">
        <f t="shared" si="194"/>
        <v>0</v>
      </c>
      <c r="GG57" s="6">
        <f t="shared" si="195"/>
        <v>0</v>
      </c>
      <c r="GH57" s="15">
        <f t="shared" si="196"/>
        <v>0</v>
      </c>
      <c r="GI57" s="16"/>
      <c r="GJ57" s="1"/>
      <c r="GK57" s="2"/>
      <c r="GL57" s="2"/>
      <c r="GM57" s="2"/>
      <c r="GN57" s="2"/>
      <c r="GO57" s="2"/>
      <c r="GP57" s="7">
        <f t="shared" si="197"/>
        <v>0</v>
      </c>
      <c r="GQ57" s="14">
        <f t="shared" si="198"/>
        <v>0</v>
      </c>
      <c r="GR57" s="6">
        <f t="shared" si="199"/>
        <v>0</v>
      </c>
      <c r="GS57" s="15">
        <f t="shared" si="200"/>
        <v>0</v>
      </c>
      <c r="GT57" s="16"/>
      <c r="GU57" s="1"/>
      <c r="GV57" s="2"/>
      <c r="GW57" s="2"/>
      <c r="GX57" s="2"/>
      <c r="GY57" s="2"/>
      <c r="GZ57" s="2"/>
      <c r="HA57" s="7">
        <f t="shared" si="201"/>
        <v>0</v>
      </c>
      <c r="HB57" s="14">
        <f t="shared" si="202"/>
        <v>0</v>
      </c>
      <c r="HC57" s="6">
        <f t="shared" si="203"/>
        <v>0</v>
      </c>
      <c r="HD57" s="15">
        <f t="shared" si="204"/>
        <v>0</v>
      </c>
      <c r="HE57" s="16"/>
      <c r="HF57" s="1"/>
      <c r="HG57" s="2"/>
      <c r="HH57" s="2"/>
      <c r="HI57" s="2"/>
      <c r="HJ57" s="2"/>
      <c r="HK57" s="2"/>
      <c r="HL57" s="7">
        <f t="shared" si="205"/>
        <v>0</v>
      </c>
      <c r="HM57" s="14">
        <f t="shared" si="206"/>
        <v>0</v>
      </c>
      <c r="HN57" s="6">
        <f t="shared" si="207"/>
        <v>0</v>
      </c>
      <c r="HO57" s="15">
        <f t="shared" si="208"/>
        <v>0</v>
      </c>
      <c r="HP57" s="16"/>
      <c r="HQ57" s="1"/>
      <c r="HR57" s="2"/>
      <c r="HS57" s="2"/>
      <c r="HT57" s="2"/>
      <c r="HU57" s="2"/>
      <c r="HV57" s="2"/>
      <c r="HW57" s="7">
        <f t="shared" si="209"/>
        <v>0</v>
      </c>
      <c r="HX57" s="14">
        <f t="shared" si="210"/>
        <v>0</v>
      </c>
      <c r="HY57" s="6">
        <f t="shared" si="211"/>
        <v>0</v>
      </c>
      <c r="HZ57" s="15">
        <f t="shared" si="212"/>
        <v>0</v>
      </c>
      <c r="IA57" s="16"/>
      <c r="IB57" s="1"/>
      <c r="IC57" s="2"/>
      <c r="ID57" s="2"/>
      <c r="IE57" s="2"/>
      <c r="IF57" s="2"/>
      <c r="IG57" s="2"/>
      <c r="IH57" s="7">
        <f t="shared" si="213"/>
        <v>0</v>
      </c>
      <c r="II57" s="14">
        <f t="shared" si="214"/>
        <v>0</v>
      </c>
      <c r="IJ57" s="6">
        <f t="shared" si="215"/>
        <v>0</v>
      </c>
      <c r="IK57" s="79">
        <f t="shared" si="216"/>
        <v>0</v>
      </c>
      <c r="IL57" s="80"/>
    </row>
    <row r="58" spans="1:246" ht="12.75" hidden="1">
      <c r="A58" s="38"/>
      <c r="B58" s="36"/>
      <c r="C58" s="36"/>
      <c r="D58" s="37"/>
      <c r="E58" s="37"/>
      <c r="F58" s="37"/>
      <c r="G58" s="28">
        <f t="shared" si="217"/>
      </c>
      <c r="H58" s="28">
        <f>IF(AND($H$2="Y",J58&gt;0,OR(AND(G58=1,G67=10),AND(G58=2,G76=20),AND(G58=3,G100=30),AND(G58=4,G109=40),AND(G58=5,G118=50),AND(G58=6,G127=60),AND(G58=7,G136=70),AND(G58=8,G145=80),AND(G58=9,G154=90),AND(G58=10,G163=100))),VLOOKUP(J58-1,SortLookup!$A$13:$B$16,2,FALSE),"")</f>
      </c>
      <c r="I58" s="58" t="str">
        <f>IF(ISNA(VLOOKUP(E58,SortLookup!$A$1:$B$5,2,FALSE))," ",VLOOKUP(E58,SortLookup!$A$1:$B$5,2,FALSE))</f>
        <v> </v>
      </c>
      <c r="J58" s="29" t="str">
        <f>IF(ISNA(VLOOKUP(F58,SortLookup!$A$7:$B$11,2,FALSE))," ",VLOOKUP(F58,SortLookup!$A$7:$B$11,2,FALSE))</f>
        <v> </v>
      </c>
      <c r="K58" s="72">
        <f t="shared" si="132"/>
        <v>0</v>
      </c>
      <c r="L58" s="59">
        <f t="shared" si="133"/>
        <v>0</v>
      </c>
      <c r="M58" s="31">
        <f t="shared" si="134"/>
        <v>0</v>
      </c>
      <c r="N58" s="32">
        <f t="shared" si="135"/>
        <v>0</v>
      </c>
      <c r="O58" s="74">
        <f t="shared" si="136"/>
        <v>0</v>
      </c>
      <c r="P58" s="52"/>
      <c r="Q58" s="48"/>
      <c r="R58" s="48"/>
      <c r="S58" s="48"/>
      <c r="T58" s="48"/>
      <c r="U58" s="48"/>
      <c r="V58" s="48"/>
      <c r="W58" s="49"/>
      <c r="X58" s="49"/>
      <c r="Y58" s="49"/>
      <c r="Z58" s="49"/>
      <c r="AA58" s="50"/>
      <c r="AB58" s="45">
        <f t="shared" si="137"/>
        <v>0</v>
      </c>
      <c r="AC58" s="44">
        <f t="shared" si="138"/>
        <v>0</v>
      </c>
      <c r="AD58" s="54">
        <f t="shared" si="139"/>
        <v>0</v>
      </c>
      <c r="AE58" s="34">
        <f t="shared" si="140"/>
        <v>0</v>
      </c>
      <c r="AF58" s="52"/>
      <c r="AG58" s="48"/>
      <c r="AH58" s="48"/>
      <c r="AI58" s="48"/>
      <c r="AJ58" s="49"/>
      <c r="AK58" s="49"/>
      <c r="AL58" s="49"/>
      <c r="AM58" s="49"/>
      <c r="AN58" s="50"/>
      <c r="AO58" s="45">
        <f t="shared" si="141"/>
        <v>0</v>
      </c>
      <c r="AP58" s="44">
        <f t="shared" si="142"/>
        <v>0</v>
      </c>
      <c r="AQ58" s="54">
        <f t="shared" si="143"/>
        <v>0</v>
      </c>
      <c r="AR58" s="34">
        <f t="shared" si="144"/>
        <v>0</v>
      </c>
      <c r="AS58" s="52"/>
      <c r="AT58" s="48"/>
      <c r="AU58" s="48"/>
      <c r="AV58" s="49"/>
      <c r="AW58" s="49"/>
      <c r="AX58" s="49"/>
      <c r="AY58" s="49"/>
      <c r="AZ58" s="50"/>
      <c r="BA58" s="45">
        <f t="shared" si="145"/>
        <v>0</v>
      </c>
      <c r="BB58" s="44">
        <f t="shared" si="146"/>
        <v>0</v>
      </c>
      <c r="BC58" s="54">
        <f t="shared" si="147"/>
        <v>0</v>
      </c>
      <c r="BD58" s="34">
        <f t="shared" si="148"/>
        <v>0</v>
      </c>
      <c r="BE58" s="52"/>
      <c r="BF58" s="48"/>
      <c r="BG58" s="48"/>
      <c r="BH58" s="49"/>
      <c r="BI58" s="49"/>
      <c r="BJ58" s="49"/>
      <c r="BK58" s="49"/>
      <c r="BL58" s="50"/>
      <c r="BM58" s="45">
        <f t="shared" si="149"/>
        <v>0</v>
      </c>
      <c r="BN58" s="44">
        <f t="shared" si="150"/>
        <v>0</v>
      </c>
      <c r="BO58" s="54">
        <f t="shared" si="151"/>
        <v>0</v>
      </c>
      <c r="BP58" s="76">
        <f t="shared" si="152"/>
        <v>0</v>
      </c>
      <c r="BQ58" s="1"/>
      <c r="BR58" s="1"/>
      <c r="BS58" s="1"/>
      <c r="BT58" s="2"/>
      <c r="BU58" s="2"/>
      <c r="BV58" s="2"/>
      <c r="BW58" s="2"/>
      <c r="BX58" s="2"/>
      <c r="BY58" s="7">
        <f t="shared" si="153"/>
        <v>0</v>
      </c>
      <c r="BZ58" s="14">
        <f t="shared" si="154"/>
        <v>0</v>
      </c>
      <c r="CA58" s="6">
        <f t="shared" si="155"/>
        <v>0</v>
      </c>
      <c r="CB58" s="15">
        <f t="shared" si="156"/>
        <v>0</v>
      </c>
      <c r="CC58" s="16"/>
      <c r="CD58" s="1"/>
      <c r="CE58" s="2"/>
      <c r="CF58" s="2"/>
      <c r="CG58" s="2"/>
      <c r="CH58" s="2"/>
      <c r="CI58" s="2"/>
      <c r="CJ58" s="7">
        <f t="shared" si="157"/>
        <v>0</v>
      </c>
      <c r="CK58" s="14">
        <f t="shared" si="158"/>
        <v>0</v>
      </c>
      <c r="CL58" s="6">
        <f t="shared" si="159"/>
        <v>0</v>
      </c>
      <c r="CM58" s="15">
        <f t="shared" si="160"/>
        <v>0</v>
      </c>
      <c r="CN58" s="16"/>
      <c r="CO58" s="1"/>
      <c r="CP58" s="2"/>
      <c r="CQ58" s="2"/>
      <c r="CR58" s="2"/>
      <c r="CS58" s="2"/>
      <c r="CT58" s="2"/>
      <c r="CU58" s="7">
        <f t="shared" si="161"/>
        <v>0</v>
      </c>
      <c r="CV58" s="14">
        <f t="shared" si="162"/>
        <v>0</v>
      </c>
      <c r="CW58" s="6">
        <f t="shared" si="163"/>
        <v>0</v>
      </c>
      <c r="CX58" s="15">
        <f t="shared" si="164"/>
        <v>0</v>
      </c>
      <c r="CY58" s="16"/>
      <c r="CZ58" s="1"/>
      <c r="DA58" s="2"/>
      <c r="DB58" s="2"/>
      <c r="DC58" s="2"/>
      <c r="DD58" s="2"/>
      <c r="DE58" s="2"/>
      <c r="DF58" s="7">
        <f t="shared" si="165"/>
        <v>0</v>
      </c>
      <c r="DG58" s="14">
        <f t="shared" si="166"/>
        <v>0</v>
      </c>
      <c r="DH58" s="6">
        <f t="shared" si="167"/>
        <v>0</v>
      </c>
      <c r="DI58" s="15">
        <f t="shared" si="168"/>
        <v>0</v>
      </c>
      <c r="DJ58" s="16"/>
      <c r="DK58" s="1"/>
      <c r="DL58" s="2"/>
      <c r="DM58" s="2"/>
      <c r="DN58" s="2"/>
      <c r="DO58" s="2"/>
      <c r="DP58" s="2"/>
      <c r="DQ58" s="7">
        <f t="shared" si="169"/>
        <v>0</v>
      </c>
      <c r="DR58" s="14">
        <f t="shared" si="170"/>
        <v>0</v>
      </c>
      <c r="DS58" s="6">
        <f t="shared" si="171"/>
        <v>0</v>
      </c>
      <c r="DT58" s="15">
        <f t="shared" si="172"/>
        <v>0</v>
      </c>
      <c r="DU58" s="16"/>
      <c r="DV58" s="1"/>
      <c r="DW58" s="2"/>
      <c r="DX58" s="2"/>
      <c r="DY58" s="2"/>
      <c r="DZ58" s="2"/>
      <c r="EA58" s="2"/>
      <c r="EB58" s="7">
        <f t="shared" si="173"/>
        <v>0</v>
      </c>
      <c r="EC58" s="14">
        <f t="shared" si="174"/>
        <v>0</v>
      </c>
      <c r="ED58" s="6">
        <f t="shared" si="175"/>
        <v>0</v>
      </c>
      <c r="EE58" s="15">
        <f t="shared" si="176"/>
        <v>0</v>
      </c>
      <c r="EF58" s="16"/>
      <c r="EG58" s="1"/>
      <c r="EH58" s="2"/>
      <c r="EI58" s="2"/>
      <c r="EJ58" s="2"/>
      <c r="EK58" s="2"/>
      <c r="EL58" s="2"/>
      <c r="EM58" s="7">
        <f t="shared" si="177"/>
        <v>0</v>
      </c>
      <c r="EN58" s="14">
        <f t="shared" si="178"/>
        <v>0</v>
      </c>
      <c r="EO58" s="6">
        <f t="shared" si="179"/>
        <v>0</v>
      </c>
      <c r="EP58" s="15">
        <f t="shared" si="180"/>
        <v>0</v>
      </c>
      <c r="EQ58" s="16"/>
      <c r="ER58" s="1"/>
      <c r="ES58" s="2"/>
      <c r="ET58" s="2"/>
      <c r="EU58" s="2"/>
      <c r="EV58" s="2"/>
      <c r="EW58" s="2"/>
      <c r="EX58" s="7">
        <f t="shared" si="181"/>
        <v>0</v>
      </c>
      <c r="EY58" s="14">
        <f t="shared" si="182"/>
        <v>0</v>
      </c>
      <c r="EZ58" s="6">
        <f t="shared" si="183"/>
        <v>0</v>
      </c>
      <c r="FA58" s="15">
        <f t="shared" si="184"/>
        <v>0</v>
      </c>
      <c r="FB58" s="16"/>
      <c r="FC58" s="1"/>
      <c r="FD58" s="2"/>
      <c r="FE58" s="2"/>
      <c r="FF58" s="2"/>
      <c r="FG58" s="2"/>
      <c r="FH58" s="2"/>
      <c r="FI58" s="7">
        <f t="shared" si="185"/>
        <v>0</v>
      </c>
      <c r="FJ58" s="14">
        <f t="shared" si="186"/>
        <v>0</v>
      </c>
      <c r="FK58" s="6">
        <f t="shared" si="187"/>
        <v>0</v>
      </c>
      <c r="FL58" s="15">
        <f t="shared" si="188"/>
        <v>0</v>
      </c>
      <c r="FM58" s="16"/>
      <c r="FN58" s="1"/>
      <c r="FO58" s="2"/>
      <c r="FP58" s="2"/>
      <c r="FQ58" s="2"/>
      <c r="FR58" s="2"/>
      <c r="FS58" s="2"/>
      <c r="FT58" s="7">
        <f t="shared" si="189"/>
        <v>0</v>
      </c>
      <c r="FU58" s="14">
        <f t="shared" si="190"/>
        <v>0</v>
      </c>
      <c r="FV58" s="6">
        <f t="shared" si="191"/>
        <v>0</v>
      </c>
      <c r="FW58" s="15">
        <f t="shared" si="192"/>
        <v>0</v>
      </c>
      <c r="FX58" s="16"/>
      <c r="FY58" s="1"/>
      <c r="FZ58" s="2"/>
      <c r="GA58" s="2"/>
      <c r="GB58" s="2"/>
      <c r="GC58" s="2"/>
      <c r="GD58" s="2"/>
      <c r="GE58" s="7">
        <f t="shared" si="193"/>
        <v>0</v>
      </c>
      <c r="GF58" s="14">
        <f t="shared" si="194"/>
        <v>0</v>
      </c>
      <c r="GG58" s="6">
        <f t="shared" si="195"/>
        <v>0</v>
      </c>
      <c r="GH58" s="15">
        <f t="shared" si="196"/>
        <v>0</v>
      </c>
      <c r="GI58" s="16"/>
      <c r="GJ58" s="1"/>
      <c r="GK58" s="2"/>
      <c r="GL58" s="2"/>
      <c r="GM58" s="2"/>
      <c r="GN58" s="2"/>
      <c r="GO58" s="2"/>
      <c r="GP58" s="7">
        <f t="shared" si="197"/>
        <v>0</v>
      </c>
      <c r="GQ58" s="14">
        <f t="shared" si="198"/>
        <v>0</v>
      </c>
      <c r="GR58" s="6">
        <f t="shared" si="199"/>
        <v>0</v>
      </c>
      <c r="GS58" s="15">
        <f t="shared" si="200"/>
        <v>0</v>
      </c>
      <c r="GT58" s="16"/>
      <c r="GU58" s="1"/>
      <c r="GV58" s="2"/>
      <c r="GW58" s="2"/>
      <c r="GX58" s="2"/>
      <c r="GY58" s="2"/>
      <c r="GZ58" s="2"/>
      <c r="HA58" s="7">
        <f t="shared" si="201"/>
        <v>0</v>
      </c>
      <c r="HB58" s="14">
        <f t="shared" si="202"/>
        <v>0</v>
      </c>
      <c r="HC58" s="6">
        <f t="shared" si="203"/>
        <v>0</v>
      </c>
      <c r="HD58" s="15">
        <f t="shared" si="204"/>
        <v>0</v>
      </c>
      <c r="HE58" s="16"/>
      <c r="HF58" s="1"/>
      <c r="HG58" s="2"/>
      <c r="HH58" s="2"/>
      <c r="HI58" s="2"/>
      <c r="HJ58" s="2"/>
      <c r="HK58" s="2"/>
      <c r="HL58" s="7">
        <f t="shared" si="205"/>
        <v>0</v>
      </c>
      <c r="HM58" s="14">
        <f t="shared" si="206"/>
        <v>0</v>
      </c>
      <c r="HN58" s="6">
        <f t="shared" si="207"/>
        <v>0</v>
      </c>
      <c r="HO58" s="15">
        <f t="shared" si="208"/>
        <v>0</v>
      </c>
      <c r="HP58" s="16"/>
      <c r="HQ58" s="1"/>
      <c r="HR58" s="2"/>
      <c r="HS58" s="2"/>
      <c r="HT58" s="2"/>
      <c r="HU58" s="2"/>
      <c r="HV58" s="2"/>
      <c r="HW58" s="7">
        <f t="shared" si="209"/>
        <v>0</v>
      </c>
      <c r="HX58" s="14">
        <f t="shared" si="210"/>
        <v>0</v>
      </c>
      <c r="HY58" s="6">
        <f t="shared" si="211"/>
        <v>0</v>
      </c>
      <c r="HZ58" s="15">
        <f t="shared" si="212"/>
        <v>0</v>
      </c>
      <c r="IA58" s="16"/>
      <c r="IB58" s="1"/>
      <c r="IC58" s="2"/>
      <c r="ID58" s="2"/>
      <c r="IE58" s="2"/>
      <c r="IF58" s="2"/>
      <c r="IG58" s="2"/>
      <c r="IH58" s="7">
        <f t="shared" si="213"/>
        <v>0</v>
      </c>
      <c r="II58" s="14">
        <f t="shared" si="214"/>
        <v>0</v>
      </c>
      <c r="IJ58" s="6">
        <f t="shared" si="215"/>
        <v>0</v>
      </c>
      <c r="IK58" s="79">
        <f t="shared" si="216"/>
        <v>0</v>
      </c>
      <c r="IL58" s="80"/>
    </row>
    <row r="59" spans="1:246" ht="12.75" hidden="1">
      <c r="A59" s="38"/>
      <c r="B59" s="36"/>
      <c r="C59" s="36"/>
      <c r="D59" s="37"/>
      <c r="E59" s="37"/>
      <c r="F59" s="37"/>
      <c r="G59" s="28">
        <f t="shared" si="217"/>
      </c>
      <c r="H59" s="28">
        <f>IF(AND($H$2="Y",J59&gt;0,OR(AND(G59=1,G83=10),AND(G59=2,G92=20),AND(G59=3,G101=30),AND(G59=4,G110=40),AND(G59=5,G119=50),AND(G59=6,G128=60),AND(G59=7,G137=70),AND(G59=8,G146=80),AND(G59=9,G155=90),AND(G59=10,G164=100))),VLOOKUP(J59-1,SortLookup!$A$13:$B$16,2,FALSE),"")</f>
      </c>
      <c r="I59" s="58" t="str">
        <f>IF(ISNA(VLOOKUP(E59,SortLookup!$A$1:$B$5,2,FALSE))," ",VLOOKUP(E59,SortLookup!$A$1:$B$5,2,FALSE))</f>
        <v> </v>
      </c>
      <c r="J59" s="29" t="str">
        <f>IF(ISNA(VLOOKUP(F59,SortLookup!$A$7:$B$11,2,FALSE))," ",VLOOKUP(F59,SortLookup!$A$7:$B$11,2,FALSE))</f>
        <v> </v>
      </c>
      <c r="K59" s="72">
        <f t="shared" si="132"/>
        <v>0</v>
      </c>
      <c r="L59" s="59">
        <f t="shared" si="133"/>
        <v>0</v>
      </c>
      <c r="M59" s="31">
        <f t="shared" si="134"/>
        <v>0</v>
      </c>
      <c r="N59" s="32">
        <f t="shared" si="135"/>
        <v>0</v>
      </c>
      <c r="O59" s="74">
        <f t="shared" si="136"/>
        <v>0</v>
      </c>
      <c r="P59" s="52"/>
      <c r="Q59" s="48"/>
      <c r="R59" s="48"/>
      <c r="S59" s="48"/>
      <c r="T59" s="48"/>
      <c r="U59" s="48"/>
      <c r="V59" s="48"/>
      <c r="W59" s="49"/>
      <c r="X59" s="49"/>
      <c r="Y59" s="49"/>
      <c r="Z59" s="49"/>
      <c r="AA59" s="50"/>
      <c r="AB59" s="45">
        <f t="shared" si="137"/>
        <v>0</v>
      </c>
      <c r="AC59" s="44">
        <f t="shared" si="138"/>
        <v>0</v>
      </c>
      <c r="AD59" s="54">
        <f t="shared" si="139"/>
        <v>0</v>
      </c>
      <c r="AE59" s="34">
        <f t="shared" si="140"/>
        <v>0</v>
      </c>
      <c r="AF59" s="52"/>
      <c r="AG59" s="48"/>
      <c r="AH59" s="48"/>
      <c r="AI59" s="48"/>
      <c r="AJ59" s="49"/>
      <c r="AK59" s="49"/>
      <c r="AL59" s="49"/>
      <c r="AM59" s="49"/>
      <c r="AN59" s="50"/>
      <c r="AO59" s="45">
        <f t="shared" si="141"/>
        <v>0</v>
      </c>
      <c r="AP59" s="44">
        <f t="shared" si="142"/>
        <v>0</v>
      </c>
      <c r="AQ59" s="54">
        <f t="shared" si="143"/>
        <v>0</v>
      </c>
      <c r="AR59" s="34">
        <f t="shared" si="144"/>
        <v>0</v>
      </c>
      <c r="AS59" s="52"/>
      <c r="AT59" s="48"/>
      <c r="AU59" s="48"/>
      <c r="AV59" s="49"/>
      <c r="AW59" s="49"/>
      <c r="AX59" s="49"/>
      <c r="AY59" s="49"/>
      <c r="AZ59" s="50"/>
      <c r="BA59" s="45">
        <f t="shared" si="145"/>
        <v>0</v>
      </c>
      <c r="BB59" s="44">
        <f t="shared" si="146"/>
        <v>0</v>
      </c>
      <c r="BC59" s="54">
        <f t="shared" si="147"/>
        <v>0</v>
      </c>
      <c r="BD59" s="34">
        <f t="shared" si="148"/>
        <v>0</v>
      </c>
      <c r="BE59" s="52"/>
      <c r="BF59" s="48"/>
      <c r="BG59" s="48"/>
      <c r="BH59" s="49"/>
      <c r="BI59" s="49"/>
      <c r="BJ59" s="49"/>
      <c r="BK59" s="49"/>
      <c r="BL59" s="50"/>
      <c r="BM59" s="45">
        <f t="shared" si="149"/>
        <v>0</v>
      </c>
      <c r="BN59" s="44">
        <f t="shared" si="150"/>
        <v>0</v>
      </c>
      <c r="BO59" s="54">
        <f t="shared" si="151"/>
        <v>0</v>
      </c>
      <c r="BP59" s="76">
        <f t="shared" si="152"/>
        <v>0</v>
      </c>
      <c r="BQ59" s="1"/>
      <c r="BR59" s="1"/>
      <c r="BS59" s="1"/>
      <c r="BT59" s="2"/>
      <c r="BU59" s="2"/>
      <c r="BV59" s="2"/>
      <c r="BW59" s="2"/>
      <c r="BX59" s="2"/>
      <c r="BY59" s="7">
        <f t="shared" si="153"/>
        <v>0</v>
      </c>
      <c r="BZ59" s="14">
        <f t="shared" si="154"/>
        <v>0</v>
      </c>
      <c r="CA59" s="6">
        <f t="shared" si="155"/>
        <v>0</v>
      </c>
      <c r="CB59" s="15">
        <f t="shared" si="156"/>
        <v>0</v>
      </c>
      <c r="CC59" s="16"/>
      <c r="CD59" s="1"/>
      <c r="CE59" s="2"/>
      <c r="CF59" s="2"/>
      <c r="CG59" s="2"/>
      <c r="CH59" s="2"/>
      <c r="CI59" s="2"/>
      <c r="CJ59" s="7">
        <f t="shared" si="157"/>
        <v>0</v>
      </c>
      <c r="CK59" s="14">
        <f t="shared" si="158"/>
        <v>0</v>
      </c>
      <c r="CL59" s="6">
        <f t="shared" si="159"/>
        <v>0</v>
      </c>
      <c r="CM59" s="15">
        <f t="shared" si="160"/>
        <v>0</v>
      </c>
      <c r="CN59" s="16"/>
      <c r="CO59" s="1"/>
      <c r="CP59" s="2"/>
      <c r="CQ59" s="2"/>
      <c r="CR59" s="2"/>
      <c r="CS59" s="2"/>
      <c r="CT59" s="2"/>
      <c r="CU59" s="7">
        <f t="shared" si="161"/>
        <v>0</v>
      </c>
      <c r="CV59" s="14">
        <f t="shared" si="162"/>
        <v>0</v>
      </c>
      <c r="CW59" s="6">
        <f t="shared" si="163"/>
        <v>0</v>
      </c>
      <c r="CX59" s="15">
        <f t="shared" si="164"/>
        <v>0</v>
      </c>
      <c r="CY59" s="16"/>
      <c r="CZ59" s="1"/>
      <c r="DA59" s="2"/>
      <c r="DB59" s="2"/>
      <c r="DC59" s="2"/>
      <c r="DD59" s="2"/>
      <c r="DE59" s="2"/>
      <c r="DF59" s="7">
        <f t="shared" si="165"/>
        <v>0</v>
      </c>
      <c r="DG59" s="14">
        <f t="shared" si="166"/>
        <v>0</v>
      </c>
      <c r="DH59" s="6">
        <f t="shared" si="167"/>
        <v>0</v>
      </c>
      <c r="DI59" s="15">
        <f t="shared" si="168"/>
        <v>0</v>
      </c>
      <c r="DJ59" s="16"/>
      <c r="DK59" s="1"/>
      <c r="DL59" s="2"/>
      <c r="DM59" s="2"/>
      <c r="DN59" s="2"/>
      <c r="DO59" s="2"/>
      <c r="DP59" s="2"/>
      <c r="DQ59" s="7">
        <f t="shared" si="169"/>
        <v>0</v>
      </c>
      <c r="DR59" s="14">
        <f t="shared" si="170"/>
        <v>0</v>
      </c>
      <c r="DS59" s="6">
        <f t="shared" si="171"/>
        <v>0</v>
      </c>
      <c r="DT59" s="15">
        <f t="shared" si="172"/>
        <v>0</v>
      </c>
      <c r="DU59" s="16"/>
      <c r="DV59" s="1"/>
      <c r="DW59" s="2"/>
      <c r="DX59" s="2"/>
      <c r="DY59" s="2"/>
      <c r="DZ59" s="2"/>
      <c r="EA59" s="2"/>
      <c r="EB59" s="7">
        <f t="shared" si="173"/>
        <v>0</v>
      </c>
      <c r="EC59" s="14">
        <f t="shared" si="174"/>
        <v>0</v>
      </c>
      <c r="ED59" s="6">
        <f t="shared" si="175"/>
        <v>0</v>
      </c>
      <c r="EE59" s="15">
        <f t="shared" si="176"/>
        <v>0</v>
      </c>
      <c r="EF59" s="16"/>
      <c r="EG59" s="1"/>
      <c r="EH59" s="2"/>
      <c r="EI59" s="2"/>
      <c r="EJ59" s="2"/>
      <c r="EK59" s="2"/>
      <c r="EL59" s="2"/>
      <c r="EM59" s="7">
        <f t="shared" si="177"/>
        <v>0</v>
      </c>
      <c r="EN59" s="14">
        <f t="shared" si="178"/>
        <v>0</v>
      </c>
      <c r="EO59" s="6">
        <f t="shared" si="179"/>
        <v>0</v>
      </c>
      <c r="EP59" s="15">
        <f t="shared" si="180"/>
        <v>0</v>
      </c>
      <c r="EQ59" s="16"/>
      <c r="ER59" s="1"/>
      <c r="ES59" s="2"/>
      <c r="ET59" s="2"/>
      <c r="EU59" s="2"/>
      <c r="EV59" s="2"/>
      <c r="EW59" s="2"/>
      <c r="EX59" s="7">
        <f t="shared" si="181"/>
        <v>0</v>
      </c>
      <c r="EY59" s="14">
        <f t="shared" si="182"/>
        <v>0</v>
      </c>
      <c r="EZ59" s="6">
        <f t="shared" si="183"/>
        <v>0</v>
      </c>
      <c r="FA59" s="15">
        <f t="shared" si="184"/>
        <v>0</v>
      </c>
      <c r="FB59" s="16"/>
      <c r="FC59" s="1"/>
      <c r="FD59" s="2"/>
      <c r="FE59" s="2"/>
      <c r="FF59" s="2"/>
      <c r="FG59" s="2"/>
      <c r="FH59" s="2"/>
      <c r="FI59" s="7">
        <f t="shared" si="185"/>
        <v>0</v>
      </c>
      <c r="FJ59" s="14">
        <f t="shared" si="186"/>
        <v>0</v>
      </c>
      <c r="FK59" s="6">
        <f t="shared" si="187"/>
        <v>0</v>
      </c>
      <c r="FL59" s="15">
        <f t="shared" si="188"/>
        <v>0</v>
      </c>
      <c r="FM59" s="16"/>
      <c r="FN59" s="1"/>
      <c r="FO59" s="2"/>
      <c r="FP59" s="2"/>
      <c r="FQ59" s="2"/>
      <c r="FR59" s="2"/>
      <c r="FS59" s="2"/>
      <c r="FT59" s="7">
        <f t="shared" si="189"/>
        <v>0</v>
      </c>
      <c r="FU59" s="14">
        <f t="shared" si="190"/>
        <v>0</v>
      </c>
      <c r="FV59" s="6">
        <f t="shared" si="191"/>
        <v>0</v>
      </c>
      <c r="FW59" s="15">
        <f t="shared" si="192"/>
        <v>0</v>
      </c>
      <c r="FX59" s="16"/>
      <c r="FY59" s="1"/>
      <c r="FZ59" s="2"/>
      <c r="GA59" s="2"/>
      <c r="GB59" s="2"/>
      <c r="GC59" s="2"/>
      <c r="GD59" s="2"/>
      <c r="GE59" s="7">
        <f t="shared" si="193"/>
        <v>0</v>
      </c>
      <c r="GF59" s="14">
        <f t="shared" si="194"/>
        <v>0</v>
      </c>
      <c r="GG59" s="6">
        <f t="shared" si="195"/>
        <v>0</v>
      </c>
      <c r="GH59" s="15">
        <f t="shared" si="196"/>
        <v>0</v>
      </c>
      <c r="GI59" s="16"/>
      <c r="GJ59" s="1"/>
      <c r="GK59" s="2"/>
      <c r="GL59" s="2"/>
      <c r="GM59" s="2"/>
      <c r="GN59" s="2"/>
      <c r="GO59" s="2"/>
      <c r="GP59" s="7">
        <f t="shared" si="197"/>
        <v>0</v>
      </c>
      <c r="GQ59" s="14">
        <f t="shared" si="198"/>
        <v>0</v>
      </c>
      <c r="GR59" s="6">
        <f t="shared" si="199"/>
        <v>0</v>
      </c>
      <c r="GS59" s="15">
        <f t="shared" si="200"/>
        <v>0</v>
      </c>
      <c r="GT59" s="16"/>
      <c r="GU59" s="1"/>
      <c r="GV59" s="2"/>
      <c r="GW59" s="2"/>
      <c r="GX59" s="2"/>
      <c r="GY59" s="2"/>
      <c r="GZ59" s="2"/>
      <c r="HA59" s="7">
        <f t="shared" si="201"/>
        <v>0</v>
      </c>
      <c r="HB59" s="14">
        <f t="shared" si="202"/>
        <v>0</v>
      </c>
      <c r="HC59" s="6">
        <f t="shared" si="203"/>
        <v>0</v>
      </c>
      <c r="HD59" s="15">
        <f t="shared" si="204"/>
        <v>0</v>
      </c>
      <c r="HE59" s="16"/>
      <c r="HF59" s="1"/>
      <c r="HG59" s="2"/>
      <c r="HH59" s="2"/>
      <c r="HI59" s="2"/>
      <c r="HJ59" s="2"/>
      <c r="HK59" s="2"/>
      <c r="HL59" s="7">
        <f t="shared" si="205"/>
        <v>0</v>
      </c>
      <c r="HM59" s="14">
        <f t="shared" si="206"/>
        <v>0</v>
      </c>
      <c r="HN59" s="6">
        <f t="shared" si="207"/>
        <v>0</v>
      </c>
      <c r="HO59" s="15">
        <f t="shared" si="208"/>
        <v>0</v>
      </c>
      <c r="HP59" s="16"/>
      <c r="HQ59" s="1"/>
      <c r="HR59" s="2"/>
      <c r="HS59" s="2"/>
      <c r="HT59" s="2"/>
      <c r="HU59" s="2"/>
      <c r="HV59" s="2"/>
      <c r="HW59" s="7">
        <f t="shared" si="209"/>
        <v>0</v>
      </c>
      <c r="HX59" s="14">
        <f t="shared" si="210"/>
        <v>0</v>
      </c>
      <c r="HY59" s="6">
        <f t="shared" si="211"/>
        <v>0</v>
      </c>
      <c r="HZ59" s="15">
        <f t="shared" si="212"/>
        <v>0</v>
      </c>
      <c r="IA59" s="16"/>
      <c r="IB59" s="1"/>
      <c r="IC59" s="2"/>
      <c r="ID59" s="2"/>
      <c r="IE59" s="2"/>
      <c r="IF59" s="2"/>
      <c r="IG59" s="2"/>
      <c r="IH59" s="7">
        <f t="shared" si="213"/>
        <v>0</v>
      </c>
      <c r="II59" s="14">
        <f t="shared" si="214"/>
        <v>0</v>
      </c>
      <c r="IJ59" s="6">
        <f t="shared" si="215"/>
        <v>0</v>
      </c>
      <c r="IK59" s="79">
        <f t="shared" si="216"/>
        <v>0</v>
      </c>
      <c r="IL59" s="80"/>
    </row>
    <row r="60" spans="1:246" ht="12.75" hidden="1">
      <c r="A60" s="38"/>
      <c r="B60" s="36"/>
      <c r="C60" s="36"/>
      <c r="D60" s="37"/>
      <c r="E60" s="37"/>
      <c r="F60" s="37"/>
      <c r="G60" s="28">
        <f t="shared" si="217"/>
      </c>
      <c r="H60" s="28">
        <f>IF(AND($H$2="Y",J60&gt;0,OR(AND(G60=1,G69=10),AND(G60=2,G93=20),AND(G60=3,G102=30),AND(G60=4,G111=40),AND(G60=5,G120=50),AND(G60=6,G129=60),AND(G60=7,G138=70),AND(G60=8,G147=80),AND(G60=9,G156=90),AND(G60=10,G165=100))),VLOOKUP(J60-1,SortLookup!$A$13:$B$16,2,FALSE),"")</f>
      </c>
      <c r="I60" s="58" t="str">
        <f>IF(ISNA(VLOOKUP(E60,SortLookup!$A$1:$B$5,2,FALSE))," ",VLOOKUP(E60,SortLookup!$A$1:$B$5,2,FALSE))</f>
        <v> </v>
      </c>
      <c r="J60" s="29" t="str">
        <f>IF(ISNA(VLOOKUP(F60,SortLookup!$A$7:$B$11,2,FALSE))," ",VLOOKUP(F60,SortLookup!$A$7:$B$11,2,FALSE))</f>
        <v> </v>
      </c>
      <c r="K60" s="72">
        <f t="shared" si="132"/>
        <v>0</v>
      </c>
      <c r="L60" s="59">
        <f t="shared" si="133"/>
        <v>0</v>
      </c>
      <c r="M60" s="31">
        <f t="shared" si="134"/>
        <v>0</v>
      </c>
      <c r="N60" s="32">
        <f t="shared" si="135"/>
        <v>0</v>
      </c>
      <c r="O60" s="74">
        <f t="shared" si="136"/>
        <v>0</v>
      </c>
      <c r="P60" s="52"/>
      <c r="Q60" s="48"/>
      <c r="R60" s="48"/>
      <c r="S60" s="48"/>
      <c r="T60" s="48"/>
      <c r="U60" s="48"/>
      <c r="V60" s="48"/>
      <c r="W60" s="49"/>
      <c r="X60" s="49"/>
      <c r="Y60" s="49"/>
      <c r="Z60" s="49"/>
      <c r="AA60" s="50"/>
      <c r="AB60" s="45">
        <f t="shared" si="137"/>
        <v>0</v>
      </c>
      <c r="AC60" s="44">
        <f t="shared" si="138"/>
        <v>0</v>
      </c>
      <c r="AD60" s="54">
        <f t="shared" si="139"/>
        <v>0</v>
      </c>
      <c r="AE60" s="34">
        <f t="shared" si="140"/>
        <v>0</v>
      </c>
      <c r="AF60" s="52"/>
      <c r="AG60" s="48"/>
      <c r="AH60" s="48"/>
      <c r="AI60" s="48"/>
      <c r="AJ60" s="49"/>
      <c r="AK60" s="49"/>
      <c r="AL60" s="49"/>
      <c r="AM60" s="49"/>
      <c r="AN60" s="50"/>
      <c r="AO60" s="45">
        <f t="shared" si="141"/>
        <v>0</v>
      </c>
      <c r="AP60" s="44">
        <f t="shared" si="142"/>
        <v>0</v>
      </c>
      <c r="AQ60" s="54">
        <f t="shared" si="143"/>
        <v>0</v>
      </c>
      <c r="AR60" s="34">
        <f t="shared" si="144"/>
        <v>0</v>
      </c>
      <c r="AS60" s="52"/>
      <c r="AT60" s="48"/>
      <c r="AU60" s="48"/>
      <c r="AV60" s="49"/>
      <c r="AW60" s="49"/>
      <c r="AX60" s="49"/>
      <c r="AY60" s="49"/>
      <c r="AZ60" s="50"/>
      <c r="BA60" s="45">
        <f t="shared" si="145"/>
        <v>0</v>
      </c>
      <c r="BB60" s="44">
        <f t="shared" si="146"/>
        <v>0</v>
      </c>
      <c r="BC60" s="54">
        <f t="shared" si="147"/>
        <v>0</v>
      </c>
      <c r="BD60" s="34">
        <f t="shared" si="148"/>
        <v>0</v>
      </c>
      <c r="BE60" s="52"/>
      <c r="BF60" s="48"/>
      <c r="BG60" s="48"/>
      <c r="BH60" s="49"/>
      <c r="BI60" s="49"/>
      <c r="BJ60" s="49"/>
      <c r="BK60" s="49"/>
      <c r="BL60" s="50"/>
      <c r="BM60" s="45">
        <f t="shared" si="149"/>
        <v>0</v>
      </c>
      <c r="BN60" s="44">
        <f t="shared" si="150"/>
        <v>0</v>
      </c>
      <c r="BO60" s="54">
        <f t="shared" si="151"/>
        <v>0</v>
      </c>
      <c r="BP60" s="76">
        <f t="shared" si="152"/>
        <v>0</v>
      </c>
      <c r="BQ60" s="1"/>
      <c r="BR60" s="1"/>
      <c r="BS60" s="1"/>
      <c r="BT60" s="2"/>
      <c r="BU60" s="2"/>
      <c r="BV60" s="2"/>
      <c r="BW60" s="2"/>
      <c r="BX60" s="2"/>
      <c r="BY60" s="7">
        <f t="shared" si="153"/>
        <v>0</v>
      </c>
      <c r="BZ60" s="14">
        <f t="shared" si="154"/>
        <v>0</v>
      </c>
      <c r="CA60" s="6">
        <f t="shared" si="155"/>
        <v>0</v>
      </c>
      <c r="CB60" s="15">
        <f t="shared" si="156"/>
        <v>0</v>
      </c>
      <c r="CC60" s="16"/>
      <c r="CD60" s="1"/>
      <c r="CE60" s="2"/>
      <c r="CF60" s="2"/>
      <c r="CG60" s="2"/>
      <c r="CH60" s="2"/>
      <c r="CI60" s="2"/>
      <c r="CJ60" s="7">
        <f t="shared" si="157"/>
        <v>0</v>
      </c>
      <c r="CK60" s="14">
        <f t="shared" si="158"/>
        <v>0</v>
      </c>
      <c r="CL60" s="6">
        <f t="shared" si="159"/>
        <v>0</v>
      </c>
      <c r="CM60" s="15">
        <f t="shared" si="160"/>
        <v>0</v>
      </c>
      <c r="CN60" s="16"/>
      <c r="CO60" s="1"/>
      <c r="CP60" s="2"/>
      <c r="CQ60" s="2"/>
      <c r="CR60" s="2"/>
      <c r="CS60" s="2"/>
      <c r="CT60" s="2"/>
      <c r="CU60" s="7">
        <f t="shared" si="161"/>
        <v>0</v>
      </c>
      <c r="CV60" s="14">
        <f t="shared" si="162"/>
        <v>0</v>
      </c>
      <c r="CW60" s="6">
        <f t="shared" si="163"/>
        <v>0</v>
      </c>
      <c r="CX60" s="15">
        <f t="shared" si="164"/>
        <v>0</v>
      </c>
      <c r="CY60" s="16"/>
      <c r="CZ60" s="1"/>
      <c r="DA60" s="2"/>
      <c r="DB60" s="2"/>
      <c r="DC60" s="2"/>
      <c r="DD60" s="2"/>
      <c r="DE60" s="2"/>
      <c r="DF60" s="7">
        <f t="shared" si="165"/>
        <v>0</v>
      </c>
      <c r="DG60" s="14">
        <f t="shared" si="166"/>
        <v>0</v>
      </c>
      <c r="DH60" s="6">
        <f t="shared" si="167"/>
        <v>0</v>
      </c>
      <c r="DI60" s="15">
        <f t="shared" si="168"/>
        <v>0</v>
      </c>
      <c r="DJ60" s="16"/>
      <c r="DK60" s="1"/>
      <c r="DL60" s="2"/>
      <c r="DM60" s="2"/>
      <c r="DN60" s="2"/>
      <c r="DO60" s="2"/>
      <c r="DP60" s="2"/>
      <c r="DQ60" s="7">
        <f t="shared" si="169"/>
        <v>0</v>
      </c>
      <c r="DR60" s="14">
        <f t="shared" si="170"/>
        <v>0</v>
      </c>
      <c r="DS60" s="6">
        <f t="shared" si="171"/>
        <v>0</v>
      </c>
      <c r="DT60" s="15">
        <f t="shared" si="172"/>
        <v>0</v>
      </c>
      <c r="DU60" s="16"/>
      <c r="DV60" s="1"/>
      <c r="DW60" s="2"/>
      <c r="DX60" s="2"/>
      <c r="DY60" s="2"/>
      <c r="DZ60" s="2"/>
      <c r="EA60" s="2"/>
      <c r="EB60" s="7">
        <f t="shared" si="173"/>
        <v>0</v>
      </c>
      <c r="EC60" s="14">
        <f t="shared" si="174"/>
        <v>0</v>
      </c>
      <c r="ED60" s="6">
        <f t="shared" si="175"/>
        <v>0</v>
      </c>
      <c r="EE60" s="15">
        <f t="shared" si="176"/>
        <v>0</v>
      </c>
      <c r="EF60" s="16"/>
      <c r="EG60" s="1"/>
      <c r="EH60" s="2"/>
      <c r="EI60" s="2"/>
      <c r="EJ60" s="2"/>
      <c r="EK60" s="2"/>
      <c r="EL60" s="2"/>
      <c r="EM60" s="7">
        <f t="shared" si="177"/>
        <v>0</v>
      </c>
      <c r="EN60" s="14">
        <f t="shared" si="178"/>
        <v>0</v>
      </c>
      <c r="EO60" s="6">
        <f t="shared" si="179"/>
        <v>0</v>
      </c>
      <c r="EP60" s="15">
        <f t="shared" si="180"/>
        <v>0</v>
      </c>
      <c r="EQ60" s="16"/>
      <c r="ER60" s="1"/>
      <c r="ES60" s="2"/>
      <c r="ET60" s="2"/>
      <c r="EU60" s="2"/>
      <c r="EV60" s="2"/>
      <c r="EW60" s="2"/>
      <c r="EX60" s="7">
        <f t="shared" si="181"/>
        <v>0</v>
      </c>
      <c r="EY60" s="14">
        <f t="shared" si="182"/>
        <v>0</v>
      </c>
      <c r="EZ60" s="6">
        <f t="shared" si="183"/>
        <v>0</v>
      </c>
      <c r="FA60" s="15">
        <f t="shared" si="184"/>
        <v>0</v>
      </c>
      <c r="FB60" s="16"/>
      <c r="FC60" s="1"/>
      <c r="FD60" s="2"/>
      <c r="FE60" s="2"/>
      <c r="FF60" s="2"/>
      <c r="FG60" s="2"/>
      <c r="FH60" s="2"/>
      <c r="FI60" s="7">
        <f t="shared" si="185"/>
        <v>0</v>
      </c>
      <c r="FJ60" s="14">
        <f t="shared" si="186"/>
        <v>0</v>
      </c>
      <c r="FK60" s="6">
        <f t="shared" si="187"/>
        <v>0</v>
      </c>
      <c r="FL60" s="15">
        <f t="shared" si="188"/>
        <v>0</v>
      </c>
      <c r="FM60" s="16"/>
      <c r="FN60" s="1"/>
      <c r="FO60" s="2"/>
      <c r="FP60" s="2"/>
      <c r="FQ60" s="2"/>
      <c r="FR60" s="2"/>
      <c r="FS60" s="2"/>
      <c r="FT60" s="7">
        <f t="shared" si="189"/>
        <v>0</v>
      </c>
      <c r="FU60" s="14">
        <f t="shared" si="190"/>
        <v>0</v>
      </c>
      <c r="FV60" s="6">
        <f t="shared" si="191"/>
        <v>0</v>
      </c>
      <c r="FW60" s="15">
        <f t="shared" si="192"/>
        <v>0</v>
      </c>
      <c r="FX60" s="16"/>
      <c r="FY60" s="1"/>
      <c r="FZ60" s="2"/>
      <c r="GA60" s="2"/>
      <c r="GB60" s="2"/>
      <c r="GC60" s="2"/>
      <c r="GD60" s="2"/>
      <c r="GE60" s="7">
        <f t="shared" si="193"/>
        <v>0</v>
      </c>
      <c r="GF60" s="14">
        <f t="shared" si="194"/>
        <v>0</v>
      </c>
      <c r="GG60" s="6">
        <f t="shared" si="195"/>
        <v>0</v>
      </c>
      <c r="GH60" s="15">
        <f t="shared" si="196"/>
        <v>0</v>
      </c>
      <c r="GI60" s="16"/>
      <c r="GJ60" s="1"/>
      <c r="GK60" s="2"/>
      <c r="GL60" s="2"/>
      <c r="GM60" s="2"/>
      <c r="GN60" s="2"/>
      <c r="GO60" s="2"/>
      <c r="GP60" s="7">
        <f t="shared" si="197"/>
        <v>0</v>
      </c>
      <c r="GQ60" s="14">
        <f t="shared" si="198"/>
        <v>0</v>
      </c>
      <c r="GR60" s="6">
        <f t="shared" si="199"/>
        <v>0</v>
      </c>
      <c r="GS60" s="15">
        <f t="shared" si="200"/>
        <v>0</v>
      </c>
      <c r="GT60" s="16"/>
      <c r="GU60" s="1"/>
      <c r="GV60" s="2"/>
      <c r="GW60" s="2"/>
      <c r="GX60" s="2"/>
      <c r="GY60" s="2"/>
      <c r="GZ60" s="2"/>
      <c r="HA60" s="7">
        <f t="shared" si="201"/>
        <v>0</v>
      </c>
      <c r="HB60" s="14">
        <f t="shared" si="202"/>
        <v>0</v>
      </c>
      <c r="HC60" s="6">
        <f t="shared" si="203"/>
        <v>0</v>
      </c>
      <c r="HD60" s="15">
        <f t="shared" si="204"/>
        <v>0</v>
      </c>
      <c r="HE60" s="16"/>
      <c r="HF60" s="1"/>
      <c r="HG60" s="2"/>
      <c r="HH60" s="2"/>
      <c r="HI60" s="2"/>
      <c r="HJ60" s="2"/>
      <c r="HK60" s="2"/>
      <c r="HL60" s="7">
        <f t="shared" si="205"/>
        <v>0</v>
      </c>
      <c r="HM60" s="14">
        <f t="shared" si="206"/>
        <v>0</v>
      </c>
      <c r="HN60" s="6">
        <f t="shared" si="207"/>
        <v>0</v>
      </c>
      <c r="HO60" s="15">
        <f t="shared" si="208"/>
        <v>0</v>
      </c>
      <c r="HP60" s="16"/>
      <c r="HQ60" s="1"/>
      <c r="HR60" s="2"/>
      <c r="HS60" s="2"/>
      <c r="HT60" s="2"/>
      <c r="HU60" s="2"/>
      <c r="HV60" s="2"/>
      <c r="HW60" s="7">
        <f t="shared" si="209"/>
        <v>0</v>
      </c>
      <c r="HX60" s="14">
        <f t="shared" si="210"/>
        <v>0</v>
      </c>
      <c r="HY60" s="6">
        <f t="shared" si="211"/>
        <v>0</v>
      </c>
      <c r="HZ60" s="15">
        <f t="shared" si="212"/>
        <v>0</v>
      </c>
      <c r="IA60" s="16"/>
      <c r="IB60" s="1"/>
      <c r="IC60" s="2"/>
      <c r="ID60" s="2"/>
      <c r="IE60" s="2"/>
      <c r="IF60" s="2"/>
      <c r="IG60" s="2"/>
      <c r="IH60" s="7">
        <f t="shared" si="213"/>
        <v>0</v>
      </c>
      <c r="II60" s="14">
        <f t="shared" si="214"/>
        <v>0</v>
      </c>
      <c r="IJ60" s="6">
        <f t="shared" si="215"/>
        <v>0</v>
      </c>
      <c r="IK60" s="79">
        <f t="shared" si="216"/>
        <v>0</v>
      </c>
      <c r="IL60" s="80"/>
    </row>
    <row r="61" spans="1:246" ht="12.75" hidden="1">
      <c r="A61" s="38"/>
      <c r="B61" s="36"/>
      <c r="C61" s="36"/>
      <c r="D61" s="37"/>
      <c r="E61" s="37"/>
      <c r="F61" s="37"/>
      <c r="G61" s="28">
        <f t="shared" si="217"/>
      </c>
      <c r="H61" s="28">
        <f>IF(AND($H$2="Y",J61&gt;0,OR(AND(G61=1,G70=10),AND(G61=2,G94=20),AND(G61=3,G103=30),AND(G61=4,G112=40),AND(G61=5,G121=50),AND(G61=6,G130=60),AND(G61=7,G139=70),AND(G61=8,G148=80),AND(G61=9,G157=90),AND(G61=10,G166=100))),VLOOKUP(J61-1,SortLookup!$A$13:$B$16,2,FALSE),"")</f>
      </c>
      <c r="I61" s="58" t="str">
        <f>IF(ISNA(VLOOKUP(E61,SortLookup!$A$1:$B$5,2,FALSE))," ",VLOOKUP(E61,SortLookup!$A$1:$B$5,2,FALSE))</f>
        <v> </v>
      </c>
      <c r="J61" s="29" t="str">
        <f>IF(ISNA(VLOOKUP(F61,SortLookup!$A$7:$B$11,2,FALSE))," ",VLOOKUP(F61,SortLookup!$A$7:$B$11,2,FALSE))</f>
        <v> </v>
      </c>
      <c r="K61" s="72">
        <f t="shared" si="132"/>
        <v>0</v>
      </c>
      <c r="L61" s="59">
        <f t="shared" si="133"/>
        <v>0</v>
      </c>
      <c r="M61" s="31">
        <f t="shared" si="134"/>
        <v>0</v>
      </c>
      <c r="N61" s="32">
        <f t="shared" si="135"/>
        <v>0</v>
      </c>
      <c r="O61" s="74">
        <f t="shared" si="136"/>
        <v>0</v>
      </c>
      <c r="P61" s="52"/>
      <c r="Q61" s="48"/>
      <c r="R61" s="48"/>
      <c r="S61" s="48"/>
      <c r="T61" s="48"/>
      <c r="U61" s="48"/>
      <c r="V61" s="48"/>
      <c r="W61" s="49"/>
      <c r="X61" s="49"/>
      <c r="Y61" s="49"/>
      <c r="Z61" s="49"/>
      <c r="AA61" s="50"/>
      <c r="AB61" s="45">
        <f t="shared" si="137"/>
        <v>0</v>
      </c>
      <c r="AC61" s="44">
        <f t="shared" si="138"/>
        <v>0</v>
      </c>
      <c r="AD61" s="54">
        <f t="shared" si="139"/>
        <v>0</v>
      </c>
      <c r="AE61" s="34">
        <f t="shared" si="140"/>
        <v>0</v>
      </c>
      <c r="AF61" s="52"/>
      <c r="AG61" s="48"/>
      <c r="AH61" s="48"/>
      <c r="AI61" s="48"/>
      <c r="AJ61" s="49"/>
      <c r="AK61" s="49"/>
      <c r="AL61" s="49"/>
      <c r="AM61" s="49"/>
      <c r="AN61" s="50"/>
      <c r="AO61" s="45">
        <f t="shared" si="141"/>
        <v>0</v>
      </c>
      <c r="AP61" s="44">
        <f t="shared" si="142"/>
        <v>0</v>
      </c>
      <c r="AQ61" s="54">
        <f t="shared" si="143"/>
        <v>0</v>
      </c>
      <c r="AR61" s="34">
        <f t="shared" si="144"/>
        <v>0</v>
      </c>
      <c r="AS61" s="52"/>
      <c r="AT61" s="48"/>
      <c r="AU61" s="48"/>
      <c r="AV61" s="49"/>
      <c r="AW61" s="49"/>
      <c r="AX61" s="49"/>
      <c r="AY61" s="49"/>
      <c r="AZ61" s="50"/>
      <c r="BA61" s="45">
        <f t="shared" si="145"/>
        <v>0</v>
      </c>
      <c r="BB61" s="44">
        <f t="shared" si="146"/>
        <v>0</v>
      </c>
      <c r="BC61" s="54">
        <f t="shared" si="147"/>
        <v>0</v>
      </c>
      <c r="BD61" s="34">
        <f t="shared" si="148"/>
        <v>0</v>
      </c>
      <c r="BE61" s="52"/>
      <c r="BF61" s="48"/>
      <c r="BG61" s="48"/>
      <c r="BH61" s="49"/>
      <c r="BI61" s="49"/>
      <c r="BJ61" s="49"/>
      <c r="BK61" s="49"/>
      <c r="BL61" s="50"/>
      <c r="BM61" s="45">
        <f t="shared" si="149"/>
        <v>0</v>
      </c>
      <c r="BN61" s="44">
        <f t="shared" si="150"/>
        <v>0</v>
      </c>
      <c r="BO61" s="54">
        <f t="shared" si="151"/>
        <v>0</v>
      </c>
      <c r="BP61" s="76">
        <f t="shared" si="152"/>
        <v>0</v>
      </c>
      <c r="BQ61" s="1"/>
      <c r="BR61" s="1"/>
      <c r="BS61" s="1"/>
      <c r="BT61" s="2"/>
      <c r="BU61" s="2"/>
      <c r="BV61" s="2"/>
      <c r="BW61" s="2"/>
      <c r="BX61" s="2"/>
      <c r="BY61" s="7">
        <f t="shared" si="153"/>
        <v>0</v>
      </c>
      <c r="BZ61" s="14">
        <f t="shared" si="154"/>
        <v>0</v>
      </c>
      <c r="CA61" s="6">
        <f t="shared" si="155"/>
        <v>0</v>
      </c>
      <c r="CB61" s="15">
        <f t="shared" si="156"/>
        <v>0</v>
      </c>
      <c r="CC61" s="16"/>
      <c r="CD61" s="1"/>
      <c r="CE61" s="2"/>
      <c r="CF61" s="2"/>
      <c r="CG61" s="2"/>
      <c r="CH61" s="2"/>
      <c r="CI61" s="2"/>
      <c r="CJ61" s="7">
        <f t="shared" si="157"/>
        <v>0</v>
      </c>
      <c r="CK61" s="14">
        <f t="shared" si="158"/>
        <v>0</v>
      </c>
      <c r="CL61" s="6">
        <f t="shared" si="159"/>
        <v>0</v>
      </c>
      <c r="CM61" s="15">
        <f t="shared" si="160"/>
        <v>0</v>
      </c>
      <c r="CN61" s="16"/>
      <c r="CO61" s="1"/>
      <c r="CP61" s="2"/>
      <c r="CQ61" s="2"/>
      <c r="CR61" s="2"/>
      <c r="CS61" s="2"/>
      <c r="CT61" s="2"/>
      <c r="CU61" s="7">
        <f t="shared" si="161"/>
        <v>0</v>
      </c>
      <c r="CV61" s="14">
        <f t="shared" si="162"/>
        <v>0</v>
      </c>
      <c r="CW61" s="6">
        <f t="shared" si="163"/>
        <v>0</v>
      </c>
      <c r="CX61" s="15">
        <f t="shared" si="164"/>
        <v>0</v>
      </c>
      <c r="CY61" s="16"/>
      <c r="CZ61" s="1"/>
      <c r="DA61" s="2"/>
      <c r="DB61" s="2"/>
      <c r="DC61" s="2"/>
      <c r="DD61" s="2"/>
      <c r="DE61" s="2"/>
      <c r="DF61" s="7">
        <f t="shared" si="165"/>
        <v>0</v>
      </c>
      <c r="DG61" s="14">
        <f t="shared" si="166"/>
        <v>0</v>
      </c>
      <c r="DH61" s="6">
        <f t="shared" si="167"/>
        <v>0</v>
      </c>
      <c r="DI61" s="15">
        <f t="shared" si="168"/>
        <v>0</v>
      </c>
      <c r="DJ61" s="16"/>
      <c r="DK61" s="1"/>
      <c r="DL61" s="2"/>
      <c r="DM61" s="2"/>
      <c r="DN61" s="2"/>
      <c r="DO61" s="2"/>
      <c r="DP61" s="2"/>
      <c r="DQ61" s="7">
        <f t="shared" si="169"/>
        <v>0</v>
      </c>
      <c r="DR61" s="14">
        <f t="shared" si="170"/>
        <v>0</v>
      </c>
      <c r="DS61" s="6">
        <f t="shared" si="171"/>
        <v>0</v>
      </c>
      <c r="DT61" s="15">
        <f t="shared" si="172"/>
        <v>0</v>
      </c>
      <c r="DU61" s="16"/>
      <c r="DV61" s="1"/>
      <c r="DW61" s="2"/>
      <c r="DX61" s="2"/>
      <c r="DY61" s="2"/>
      <c r="DZ61" s="2"/>
      <c r="EA61" s="2"/>
      <c r="EB61" s="7">
        <f t="shared" si="173"/>
        <v>0</v>
      </c>
      <c r="EC61" s="14">
        <f t="shared" si="174"/>
        <v>0</v>
      </c>
      <c r="ED61" s="6">
        <f t="shared" si="175"/>
        <v>0</v>
      </c>
      <c r="EE61" s="15">
        <f t="shared" si="176"/>
        <v>0</v>
      </c>
      <c r="EF61" s="16"/>
      <c r="EG61" s="1"/>
      <c r="EH61" s="2"/>
      <c r="EI61" s="2"/>
      <c r="EJ61" s="2"/>
      <c r="EK61" s="2"/>
      <c r="EL61" s="2"/>
      <c r="EM61" s="7">
        <f t="shared" si="177"/>
        <v>0</v>
      </c>
      <c r="EN61" s="14">
        <f t="shared" si="178"/>
        <v>0</v>
      </c>
      <c r="EO61" s="6">
        <f t="shared" si="179"/>
        <v>0</v>
      </c>
      <c r="EP61" s="15">
        <f t="shared" si="180"/>
        <v>0</v>
      </c>
      <c r="EQ61" s="16"/>
      <c r="ER61" s="1"/>
      <c r="ES61" s="2"/>
      <c r="ET61" s="2"/>
      <c r="EU61" s="2"/>
      <c r="EV61" s="2"/>
      <c r="EW61" s="2"/>
      <c r="EX61" s="7">
        <f t="shared" si="181"/>
        <v>0</v>
      </c>
      <c r="EY61" s="14">
        <f t="shared" si="182"/>
        <v>0</v>
      </c>
      <c r="EZ61" s="6">
        <f t="shared" si="183"/>
        <v>0</v>
      </c>
      <c r="FA61" s="15">
        <f t="shared" si="184"/>
        <v>0</v>
      </c>
      <c r="FB61" s="16"/>
      <c r="FC61" s="1"/>
      <c r="FD61" s="2"/>
      <c r="FE61" s="2"/>
      <c r="FF61" s="2"/>
      <c r="FG61" s="2"/>
      <c r="FH61" s="2"/>
      <c r="FI61" s="7">
        <f t="shared" si="185"/>
        <v>0</v>
      </c>
      <c r="FJ61" s="14">
        <f t="shared" si="186"/>
        <v>0</v>
      </c>
      <c r="FK61" s="6">
        <f t="shared" si="187"/>
        <v>0</v>
      </c>
      <c r="FL61" s="15">
        <f t="shared" si="188"/>
        <v>0</v>
      </c>
      <c r="FM61" s="16"/>
      <c r="FN61" s="1"/>
      <c r="FO61" s="2"/>
      <c r="FP61" s="2"/>
      <c r="FQ61" s="2"/>
      <c r="FR61" s="2"/>
      <c r="FS61" s="2"/>
      <c r="FT61" s="7">
        <f t="shared" si="189"/>
        <v>0</v>
      </c>
      <c r="FU61" s="14">
        <f t="shared" si="190"/>
        <v>0</v>
      </c>
      <c r="FV61" s="6">
        <f t="shared" si="191"/>
        <v>0</v>
      </c>
      <c r="FW61" s="15">
        <f t="shared" si="192"/>
        <v>0</v>
      </c>
      <c r="FX61" s="16"/>
      <c r="FY61" s="1"/>
      <c r="FZ61" s="2"/>
      <c r="GA61" s="2"/>
      <c r="GB61" s="2"/>
      <c r="GC61" s="2"/>
      <c r="GD61" s="2"/>
      <c r="GE61" s="7">
        <f t="shared" si="193"/>
        <v>0</v>
      </c>
      <c r="GF61" s="14">
        <f t="shared" si="194"/>
        <v>0</v>
      </c>
      <c r="GG61" s="6">
        <f t="shared" si="195"/>
        <v>0</v>
      </c>
      <c r="GH61" s="15">
        <f t="shared" si="196"/>
        <v>0</v>
      </c>
      <c r="GI61" s="16"/>
      <c r="GJ61" s="1"/>
      <c r="GK61" s="2"/>
      <c r="GL61" s="2"/>
      <c r="GM61" s="2"/>
      <c r="GN61" s="2"/>
      <c r="GO61" s="2"/>
      <c r="GP61" s="7">
        <f t="shared" si="197"/>
        <v>0</v>
      </c>
      <c r="GQ61" s="14">
        <f t="shared" si="198"/>
        <v>0</v>
      </c>
      <c r="GR61" s="6">
        <f t="shared" si="199"/>
        <v>0</v>
      </c>
      <c r="GS61" s="15">
        <f t="shared" si="200"/>
        <v>0</v>
      </c>
      <c r="GT61" s="16"/>
      <c r="GU61" s="1"/>
      <c r="GV61" s="2"/>
      <c r="GW61" s="2"/>
      <c r="GX61" s="2"/>
      <c r="GY61" s="2"/>
      <c r="GZ61" s="2"/>
      <c r="HA61" s="7">
        <f t="shared" si="201"/>
        <v>0</v>
      </c>
      <c r="HB61" s="14">
        <f t="shared" si="202"/>
        <v>0</v>
      </c>
      <c r="HC61" s="6">
        <f t="shared" si="203"/>
        <v>0</v>
      </c>
      <c r="HD61" s="15">
        <f t="shared" si="204"/>
        <v>0</v>
      </c>
      <c r="HE61" s="16"/>
      <c r="HF61" s="1"/>
      <c r="HG61" s="2"/>
      <c r="HH61" s="2"/>
      <c r="HI61" s="2"/>
      <c r="HJ61" s="2"/>
      <c r="HK61" s="2"/>
      <c r="HL61" s="7">
        <f t="shared" si="205"/>
        <v>0</v>
      </c>
      <c r="HM61" s="14">
        <f t="shared" si="206"/>
        <v>0</v>
      </c>
      <c r="HN61" s="6">
        <f t="shared" si="207"/>
        <v>0</v>
      </c>
      <c r="HO61" s="15">
        <f t="shared" si="208"/>
        <v>0</v>
      </c>
      <c r="HP61" s="16"/>
      <c r="HQ61" s="1"/>
      <c r="HR61" s="2"/>
      <c r="HS61" s="2"/>
      <c r="HT61" s="2"/>
      <c r="HU61" s="2"/>
      <c r="HV61" s="2"/>
      <c r="HW61" s="7">
        <f t="shared" si="209"/>
        <v>0</v>
      </c>
      <c r="HX61" s="14">
        <f t="shared" si="210"/>
        <v>0</v>
      </c>
      <c r="HY61" s="6">
        <f t="shared" si="211"/>
        <v>0</v>
      </c>
      <c r="HZ61" s="15">
        <f t="shared" si="212"/>
        <v>0</v>
      </c>
      <c r="IA61" s="16"/>
      <c r="IB61" s="1"/>
      <c r="IC61" s="2"/>
      <c r="ID61" s="2"/>
      <c r="IE61" s="2"/>
      <c r="IF61" s="2"/>
      <c r="IG61" s="2"/>
      <c r="IH61" s="7">
        <f t="shared" si="213"/>
        <v>0</v>
      </c>
      <c r="II61" s="14">
        <f t="shared" si="214"/>
        <v>0</v>
      </c>
      <c r="IJ61" s="6">
        <f t="shared" si="215"/>
        <v>0</v>
      </c>
      <c r="IK61" s="79">
        <f t="shared" si="216"/>
        <v>0</v>
      </c>
      <c r="IL61" s="80"/>
    </row>
    <row r="62" spans="1:246" ht="12.75" hidden="1">
      <c r="A62" s="38"/>
      <c r="B62" s="36"/>
      <c r="C62" s="36"/>
      <c r="D62" s="37"/>
      <c r="E62" s="37"/>
      <c r="F62" s="37"/>
      <c r="G62" s="28">
        <f t="shared" si="217"/>
      </c>
      <c r="H62" s="28">
        <f>IF(AND($H$2="Y",J62&gt;0,OR(AND(G62=1,G86=10),AND(G62=2,G95=20),AND(G62=3,G104=30),AND(G62=4,G113=40),AND(G62=5,G122=50),AND(G62=6,G131=60),AND(G62=7,G140=70),AND(G62=8,G149=80),AND(G62=9,G158=90),AND(G62=10,G167=100))),VLOOKUP(J62-1,SortLookup!$A$13:$B$16,2,FALSE),"")</f>
      </c>
      <c r="I62" s="58" t="str">
        <f>IF(ISNA(VLOOKUP(E62,SortLookup!$A$1:$B$5,2,FALSE))," ",VLOOKUP(E62,SortLookup!$A$1:$B$5,2,FALSE))</f>
        <v> </v>
      </c>
      <c r="J62" s="29" t="str">
        <f>IF(ISNA(VLOOKUP(F62,SortLookup!$A$7:$B$11,2,FALSE))," ",VLOOKUP(F62,SortLookup!$A$7:$B$11,2,FALSE))</f>
        <v> </v>
      </c>
      <c r="K62" s="72">
        <f t="shared" si="132"/>
        <v>0</v>
      </c>
      <c r="L62" s="59">
        <f t="shared" si="133"/>
        <v>0</v>
      </c>
      <c r="M62" s="31">
        <f t="shared" si="134"/>
        <v>0</v>
      </c>
      <c r="N62" s="32">
        <f t="shared" si="135"/>
        <v>0</v>
      </c>
      <c r="O62" s="74">
        <f t="shared" si="136"/>
        <v>0</v>
      </c>
      <c r="P62" s="52"/>
      <c r="Q62" s="48"/>
      <c r="R62" s="48"/>
      <c r="S62" s="48"/>
      <c r="T62" s="48"/>
      <c r="U62" s="48"/>
      <c r="V62" s="48"/>
      <c r="W62" s="49"/>
      <c r="X62" s="49"/>
      <c r="Y62" s="49"/>
      <c r="Z62" s="49"/>
      <c r="AA62" s="50"/>
      <c r="AB62" s="45">
        <f t="shared" si="137"/>
        <v>0</v>
      </c>
      <c r="AC62" s="44">
        <f t="shared" si="138"/>
        <v>0</v>
      </c>
      <c r="AD62" s="54">
        <f t="shared" si="139"/>
        <v>0</v>
      </c>
      <c r="AE62" s="34">
        <f t="shared" si="140"/>
        <v>0</v>
      </c>
      <c r="AF62" s="52"/>
      <c r="AG62" s="48"/>
      <c r="AH62" s="48"/>
      <c r="AI62" s="48"/>
      <c r="AJ62" s="49"/>
      <c r="AK62" s="49"/>
      <c r="AL62" s="49"/>
      <c r="AM62" s="49"/>
      <c r="AN62" s="50"/>
      <c r="AO62" s="45">
        <f t="shared" si="141"/>
        <v>0</v>
      </c>
      <c r="AP62" s="44">
        <f t="shared" si="142"/>
        <v>0</v>
      </c>
      <c r="AQ62" s="54">
        <f t="shared" si="143"/>
        <v>0</v>
      </c>
      <c r="AR62" s="34">
        <f t="shared" si="144"/>
        <v>0</v>
      </c>
      <c r="AS62" s="52"/>
      <c r="AT62" s="48"/>
      <c r="AU62" s="48"/>
      <c r="AV62" s="49"/>
      <c r="AW62" s="49"/>
      <c r="AX62" s="49"/>
      <c r="AY62" s="49"/>
      <c r="AZ62" s="50"/>
      <c r="BA62" s="45">
        <f t="shared" si="145"/>
        <v>0</v>
      </c>
      <c r="BB62" s="44">
        <f t="shared" si="146"/>
        <v>0</v>
      </c>
      <c r="BC62" s="54">
        <f t="shared" si="147"/>
        <v>0</v>
      </c>
      <c r="BD62" s="34">
        <f t="shared" si="148"/>
        <v>0</v>
      </c>
      <c r="BE62" s="52"/>
      <c r="BF62" s="48"/>
      <c r="BG62" s="48"/>
      <c r="BH62" s="49"/>
      <c r="BI62" s="49"/>
      <c r="BJ62" s="49"/>
      <c r="BK62" s="49"/>
      <c r="BL62" s="50"/>
      <c r="BM62" s="45">
        <f t="shared" si="149"/>
        <v>0</v>
      </c>
      <c r="BN62" s="44">
        <f t="shared" si="150"/>
        <v>0</v>
      </c>
      <c r="BO62" s="54">
        <f t="shared" si="151"/>
        <v>0</v>
      </c>
      <c r="BP62" s="76">
        <f t="shared" si="152"/>
        <v>0</v>
      </c>
      <c r="BQ62" s="1"/>
      <c r="BR62" s="1"/>
      <c r="BS62" s="1"/>
      <c r="BT62" s="2"/>
      <c r="BU62" s="2"/>
      <c r="BV62" s="2"/>
      <c r="BW62" s="2"/>
      <c r="BX62" s="2"/>
      <c r="BY62" s="7">
        <f t="shared" si="153"/>
        <v>0</v>
      </c>
      <c r="BZ62" s="14">
        <f t="shared" si="154"/>
        <v>0</v>
      </c>
      <c r="CA62" s="6">
        <f t="shared" si="155"/>
        <v>0</v>
      </c>
      <c r="CB62" s="15">
        <f t="shared" si="156"/>
        <v>0</v>
      </c>
      <c r="CC62" s="16"/>
      <c r="CD62" s="1"/>
      <c r="CE62" s="2"/>
      <c r="CF62" s="2"/>
      <c r="CG62" s="2"/>
      <c r="CH62" s="2"/>
      <c r="CI62" s="2"/>
      <c r="CJ62" s="7">
        <f t="shared" si="157"/>
        <v>0</v>
      </c>
      <c r="CK62" s="14">
        <f t="shared" si="158"/>
        <v>0</v>
      </c>
      <c r="CL62" s="6">
        <f t="shared" si="159"/>
        <v>0</v>
      </c>
      <c r="CM62" s="15">
        <f t="shared" si="160"/>
        <v>0</v>
      </c>
      <c r="CN62" s="16"/>
      <c r="CO62" s="1"/>
      <c r="CP62" s="2"/>
      <c r="CQ62" s="2"/>
      <c r="CR62" s="2"/>
      <c r="CS62" s="2"/>
      <c r="CT62" s="2"/>
      <c r="CU62" s="7">
        <f t="shared" si="161"/>
        <v>0</v>
      </c>
      <c r="CV62" s="14">
        <f t="shared" si="162"/>
        <v>0</v>
      </c>
      <c r="CW62" s="6">
        <f t="shared" si="163"/>
        <v>0</v>
      </c>
      <c r="CX62" s="15">
        <f t="shared" si="164"/>
        <v>0</v>
      </c>
      <c r="CY62" s="16"/>
      <c r="CZ62" s="1"/>
      <c r="DA62" s="2"/>
      <c r="DB62" s="2"/>
      <c r="DC62" s="2"/>
      <c r="DD62" s="2"/>
      <c r="DE62" s="2"/>
      <c r="DF62" s="7">
        <f t="shared" si="165"/>
        <v>0</v>
      </c>
      <c r="DG62" s="14">
        <f t="shared" si="166"/>
        <v>0</v>
      </c>
      <c r="DH62" s="6">
        <f t="shared" si="167"/>
        <v>0</v>
      </c>
      <c r="DI62" s="15">
        <f t="shared" si="168"/>
        <v>0</v>
      </c>
      <c r="DJ62" s="16"/>
      <c r="DK62" s="1"/>
      <c r="DL62" s="2"/>
      <c r="DM62" s="2"/>
      <c r="DN62" s="2"/>
      <c r="DO62" s="2"/>
      <c r="DP62" s="2"/>
      <c r="DQ62" s="7">
        <f t="shared" si="169"/>
        <v>0</v>
      </c>
      <c r="DR62" s="14">
        <f t="shared" si="170"/>
        <v>0</v>
      </c>
      <c r="DS62" s="6">
        <f t="shared" si="171"/>
        <v>0</v>
      </c>
      <c r="DT62" s="15">
        <f t="shared" si="172"/>
        <v>0</v>
      </c>
      <c r="DU62" s="16"/>
      <c r="DV62" s="1"/>
      <c r="DW62" s="2"/>
      <c r="DX62" s="2"/>
      <c r="DY62" s="2"/>
      <c r="DZ62" s="2"/>
      <c r="EA62" s="2"/>
      <c r="EB62" s="7">
        <f t="shared" si="173"/>
        <v>0</v>
      </c>
      <c r="EC62" s="14">
        <f t="shared" si="174"/>
        <v>0</v>
      </c>
      <c r="ED62" s="6">
        <f t="shared" si="175"/>
        <v>0</v>
      </c>
      <c r="EE62" s="15">
        <f t="shared" si="176"/>
        <v>0</v>
      </c>
      <c r="EF62" s="16"/>
      <c r="EG62" s="1"/>
      <c r="EH62" s="2"/>
      <c r="EI62" s="2"/>
      <c r="EJ62" s="2"/>
      <c r="EK62" s="2"/>
      <c r="EL62" s="2"/>
      <c r="EM62" s="7">
        <f t="shared" si="177"/>
        <v>0</v>
      </c>
      <c r="EN62" s="14">
        <f t="shared" si="178"/>
        <v>0</v>
      </c>
      <c r="EO62" s="6">
        <f t="shared" si="179"/>
        <v>0</v>
      </c>
      <c r="EP62" s="15">
        <f t="shared" si="180"/>
        <v>0</v>
      </c>
      <c r="EQ62" s="16"/>
      <c r="ER62" s="1"/>
      <c r="ES62" s="2"/>
      <c r="ET62" s="2"/>
      <c r="EU62" s="2"/>
      <c r="EV62" s="2"/>
      <c r="EW62" s="2"/>
      <c r="EX62" s="7">
        <f t="shared" si="181"/>
        <v>0</v>
      </c>
      <c r="EY62" s="14">
        <f t="shared" si="182"/>
        <v>0</v>
      </c>
      <c r="EZ62" s="6">
        <f t="shared" si="183"/>
        <v>0</v>
      </c>
      <c r="FA62" s="15">
        <f t="shared" si="184"/>
        <v>0</v>
      </c>
      <c r="FB62" s="16"/>
      <c r="FC62" s="1"/>
      <c r="FD62" s="2"/>
      <c r="FE62" s="2"/>
      <c r="FF62" s="2"/>
      <c r="FG62" s="2"/>
      <c r="FH62" s="2"/>
      <c r="FI62" s="7">
        <f t="shared" si="185"/>
        <v>0</v>
      </c>
      <c r="FJ62" s="14">
        <f t="shared" si="186"/>
        <v>0</v>
      </c>
      <c r="FK62" s="6">
        <f t="shared" si="187"/>
        <v>0</v>
      </c>
      <c r="FL62" s="15">
        <f t="shared" si="188"/>
        <v>0</v>
      </c>
      <c r="FM62" s="16"/>
      <c r="FN62" s="1"/>
      <c r="FO62" s="2"/>
      <c r="FP62" s="2"/>
      <c r="FQ62" s="2"/>
      <c r="FR62" s="2"/>
      <c r="FS62" s="2"/>
      <c r="FT62" s="7">
        <f t="shared" si="189"/>
        <v>0</v>
      </c>
      <c r="FU62" s="14">
        <f t="shared" si="190"/>
        <v>0</v>
      </c>
      <c r="FV62" s="6">
        <f t="shared" si="191"/>
        <v>0</v>
      </c>
      <c r="FW62" s="15">
        <f t="shared" si="192"/>
        <v>0</v>
      </c>
      <c r="FX62" s="16"/>
      <c r="FY62" s="1"/>
      <c r="FZ62" s="2"/>
      <c r="GA62" s="2"/>
      <c r="GB62" s="2"/>
      <c r="GC62" s="2"/>
      <c r="GD62" s="2"/>
      <c r="GE62" s="7">
        <f t="shared" si="193"/>
        <v>0</v>
      </c>
      <c r="GF62" s="14">
        <f t="shared" si="194"/>
        <v>0</v>
      </c>
      <c r="GG62" s="6">
        <f t="shared" si="195"/>
        <v>0</v>
      </c>
      <c r="GH62" s="15">
        <f t="shared" si="196"/>
        <v>0</v>
      </c>
      <c r="GI62" s="16"/>
      <c r="GJ62" s="1"/>
      <c r="GK62" s="2"/>
      <c r="GL62" s="2"/>
      <c r="GM62" s="2"/>
      <c r="GN62" s="2"/>
      <c r="GO62" s="2"/>
      <c r="GP62" s="7">
        <f t="shared" si="197"/>
        <v>0</v>
      </c>
      <c r="GQ62" s="14">
        <f t="shared" si="198"/>
        <v>0</v>
      </c>
      <c r="GR62" s="6">
        <f t="shared" si="199"/>
        <v>0</v>
      </c>
      <c r="GS62" s="15">
        <f t="shared" si="200"/>
        <v>0</v>
      </c>
      <c r="GT62" s="16"/>
      <c r="GU62" s="1"/>
      <c r="GV62" s="2"/>
      <c r="GW62" s="2"/>
      <c r="GX62" s="2"/>
      <c r="GY62" s="2"/>
      <c r="GZ62" s="2"/>
      <c r="HA62" s="7">
        <f t="shared" si="201"/>
        <v>0</v>
      </c>
      <c r="HB62" s="14">
        <f t="shared" si="202"/>
        <v>0</v>
      </c>
      <c r="HC62" s="6">
        <f t="shared" si="203"/>
        <v>0</v>
      </c>
      <c r="HD62" s="15">
        <f t="shared" si="204"/>
        <v>0</v>
      </c>
      <c r="HE62" s="16"/>
      <c r="HF62" s="1"/>
      <c r="HG62" s="2"/>
      <c r="HH62" s="2"/>
      <c r="HI62" s="2"/>
      <c r="HJ62" s="2"/>
      <c r="HK62" s="2"/>
      <c r="HL62" s="7">
        <f t="shared" si="205"/>
        <v>0</v>
      </c>
      <c r="HM62" s="14">
        <f t="shared" si="206"/>
        <v>0</v>
      </c>
      <c r="HN62" s="6">
        <f t="shared" si="207"/>
        <v>0</v>
      </c>
      <c r="HO62" s="15">
        <f t="shared" si="208"/>
        <v>0</v>
      </c>
      <c r="HP62" s="16"/>
      <c r="HQ62" s="1"/>
      <c r="HR62" s="2"/>
      <c r="HS62" s="2"/>
      <c r="HT62" s="2"/>
      <c r="HU62" s="2"/>
      <c r="HV62" s="2"/>
      <c r="HW62" s="7">
        <f t="shared" si="209"/>
        <v>0</v>
      </c>
      <c r="HX62" s="14">
        <f t="shared" si="210"/>
        <v>0</v>
      </c>
      <c r="HY62" s="6">
        <f t="shared" si="211"/>
        <v>0</v>
      </c>
      <c r="HZ62" s="15">
        <f t="shared" si="212"/>
        <v>0</v>
      </c>
      <c r="IA62" s="16"/>
      <c r="IB62" s="1"/>
      <c r="IC62" s="2"/>
      <c r="ID62" s="2"/>
      <c r="IE62" s="2"/>
      <c r="IF62" s="2"/>
      <c r="IG62" s="2"/>
      <c r="IH62" s="7">
        <f t="shared" si="213"/>
        <v>0</v>
      </c>
      <c r="II62" s="14">
        <f t="shared" si="214"/>
        <v>0</v>
      </c>
      <c r="IJ62" s="6">
        <f t="shared" si="215"/>
        <v>0</v>
      </c>
      <c r="IK62" s="79">
        <f t="shared" si="216"/>
        <v>0</v>
      </c>
      <c r="IL62" s="80"/>
    </row>
    <row r="63" spans="1:246" ht="12.75" hidden="1">
      <c r="A63" s="38"/>
      <c r="B63" s="36"/>
      <c r="C63" s="36"/>
      <c r="D63" s="37"/>
      <c r="E63" s="37"/>
      <c r="F63" s="37"/>
      <c r="G63" s="28">
        <f t="shared" si="217"/>
      </c>
      <c r="H63" s="28">
        <f>IF(AND($H$2="Y",J63&gt;0,OR(AND(G63=1,G87=10),AND(G63=2,G96=20),AND(G63=3,G105=30),AND(G63=4,G114=40),AND(G63=5,G123=50),AND(G63=6,G132=60),AND(G63=7,G141=70),AND(G63=8,G150=80),AND(G63=9,G159=90),AND(G63=10,G168=100))),VLOOKUP(J63-1,SortLookup!$A$13:$B$16,2,FALSE),"")</f>
      </c>
      <c r="I63" s="58" t="str">
        <f>IF(ISNA(VLOOKUP(E63,SortLookup!$A$1:$B$5,2,FALSE))," ",VLOOKUP(E63,SortLookup!$A$1:$B$5,2,FALSE))</f>
        <v> </v>
      </c>
      <c r="J63" s="29" t="str">
        <f>IF(ISNA(VLOOKUP(F63,SortLookup!$A$7:$B$11,2,FALSE))," ",VLOOKUP(F63,SortLookup!$A$7:$B$11,2,FALSE))</f>
        <v> </v>
      </c>
      <c r="K63" s="72">
        <f t="shared" si="132"/>
        <v>0</v>
      </c>
      <c r="L63" s="59">
        <f t="shared" si="133"/>
        <v>0</v>
      </c>
      <c r="M63" s="31">
        <f t="shared" si="134"/>
        <v>0</v>
      </c>
      <c r="N63" s="32">
        <f t="shared" si="135"/>
        <v>0</v>
      </c>
      <c r="O63" s="74">
        <f t="shared" si="136"/>
        <v>0</v>
      </c>
      <c r="P63" s="52"/>
      <c r="Q63" s="48"/>
      <c r="R63" s="48"/>
      <c r="S63" s="48"/>
      <c r="T63" s="48"/>
      <c r="U63" s="48"/>
      <c r="V63" s="48"/>
      <c r="W63" s="49"/>
      <c r="X63" s="49"/>
      <c r="Y63" s="49"/>
      <c r="Z63" s="49"/>
      <c r="AA63" s="50"/>
      <c r="AB63" s="45">
        <f t="shared" si="137"/>
        <v>0</v>
      </c>
      <c r="AC63" s="44">
        <f t="shared" si="138"/>
        <v>0</v>
      </c>
      <c r="AD63" s="54">
        <f t="shared" si="139"/>
        <v>0</v>
      </c>
      <c r="AE63" s="34">
        <f t="shared" si="140"/>
        <v>0</v>
      </c>
      <c r="AF63" s="52"/>
      <c r="AG63" s="48"/>
      <c r="AH63" s="48"/>
      <c r="AI63" s="48"/>
      <c r="AJ63" s="49"/>
      <c r="AK63" s="49"/>
      <c r="AL63" s="49"/>
      <c r="AM63" s="49"/>
      <c r="AN63" s="50"/>
      <c r="AO63" s="45">
        <f t="shared" si="141"/>
        <v>0</v>
      </c>
      <c r="AP63" s="44">
        <f t="shared" si="142"/>
        <v>0</v>
      </c>
      <c r="AQ63" s="54">
        <f t="shared" si="143"/>
        <v>0</v>
      </c>
      <c r="AR63" s="34">
        <f t="shared" si="144"/>
        <v>0</v>
      </c>
      <c r="AS63" s="52"/>
      <c r="AT63" s="48"/>
      <c r="AU63" s="48"/>
      <c r="AV63" s="49"/>
      <c r="AW63" s="49"/>
      <c r="AX63" s="49"/>
      <c r="AY63" s="49"/>
      <c r="AZ63" s="50"/>
      <c r="BA63" s="45">
        <f t="shared" si="145"/>
        <v>0</v>
      </c>
      <c r="BB63" s="44">
        <f t="shared" si="146"/>
        <v>0</v>
      </c>
      <c r="BC63" s="54">
        <f t="shared" si="147"/>
        <v>0</v>
      </c>
      <c r="BD63" s="34">
        <f t="shared" si="148"/>
        <v>0</v>
      </c>
      <c r="BE63" s="52"/>
      <c r="BF63" s="48"/>
      <c r="BG63" s="48"/>
      <c r="BH63" s="49"/>
      <c r="BI63" s="49"/>
      <c r="BJ63" s="49"/>
      <c r="BK63" s="49"/>
      <c r="BL63" s="50"/>
      <c r="BM63" s="45">
        <f t="shared" si="149"/>
        <v>0</v>
      </c>
      <c r="BN63" s="44">
        <f t="shared" si="150"/>
        <v>0</v>
      </c>
      <c r="BO63" s="54">
        <f t="shared" si="151"/>
        <v>0</v>
      </c>
      <c r="BP63" s="76">
        <f t="shared" si="152"/>
        <v>0</v>
      </c>
      <c r="BQ63" s="1"/>
      <c r="BR63" s="1"/>
      <c r="BS63" s="1"/>
      <c r="BT63" s="2"/>
      <c r="BU63" s="2"/>
      <c r="BV63" s="2"/>
      <c r="BW63" s="2"/>
      <c r="BX63" s="2"/>
      <c r="BY63" s="7">
        <f t="shared" si="153"/>
        <v>0</v>
      </c>
      <c r="BZ63" s="14">
        <f t="shared" si="154"/>
        <v>0</v>
      </c>
      <c r="CA63" s="6">
        <f t="shared" si="155"/>
        <v>0</v>
      </c>
      <c r="CB63" s="15">
        <f t="shared" si="156"/>
        <v>0</v>
      </c>
      <c r="CC63" s="16"/>
      <c r="CD63" s="1"/>
      <c r="CE63" s="2"/>
      <c r="CF63" s="2"/>
      <c r="CG63" s="2"/>
      <c r="CH63" s="2"/>
      <c r="CI63" s="2"/>
      <c r="CJ63" s="7">
        <f t="shared" si="157"/>
        <v>0</v>
      </c>
      <c r="CK63" s="14">
        <f t="shared" si="158"/>
        <v>0</v>
      </c>
      <c r="CL63" s="6">
        <f t="shared" si="159"/>
        <v>0</v>
      </c>
      <c r="CM63" s="15">
        <f t="shared" si="160"/>
        <v>0</v>
      </c>
      <c r="CN63" s="16"/>
      <c r="CO63" s="1"/>
      <c r="CP63" s="2"/>
      <c r="CQ63" s="2"/>
      <c r="CR63" s="2"/>
      <c r="CS63" s="2"/>
      <c r="CT63" s="2"/>
      <c r="CU63" s="7">
        <f t="shared" si="161"/>
        <v>0</v>
      </c>
      <c r="CV63" s="14">
        <f t="shared" si="162"/>
        <v>0</v>
      </c>
      <c r="CW63" s="6">
        <f t="shared" si="163"/>
        <v>0</v>
      </c>
      <c r="CX63" s="15">
        <f t="shared" si="164"/>
        <v>0</v>
      </c>
      <c r="CY63" s="16"/>
      <c r="CZ63" s="1"/>
      <c r="DA63" s="2"/>
      <c r="DB63" s="2"/>
      <c r="DC63" s="2"/>
      <c r="DD63" s="2"/>
      <c r="DE63" s="2"/>
      <c r="DF63" s="7">
        <f t="shared" si="165"/>
        <v>0</v>
      </c>
      <c r="DG63" s="14">
        <f t="shared" si="166"/>
        <v>0</v>
      </c>
      <c r="DH63" s="6">
        <f t="shared" si="167"/>
        <v>0</v>
      </c>
      <c r="DI63" s="15">
        <f t="shared" si="168"/>
        <v>0</v>
      </c>
      <c r="DJ63" s="16"/>
      <c r="DK63" s="1"/>
      <c r="DL63" s="2"/>
      <c r="DM63" s="2"/>
      <c r="DN63" s="2"/>
      <c r="DO63" s="2"/>
      <c r="DP63" s="2"/>
      <c r="DQ63" s="7">
        <f t="shared" si="169"/>
        <v>0</v>
      </c>
      <c r="DR63" s="14">
        <f t="shared" si="170"/>
        <v>0</v>
      </c>
      <c r="DS63" s="6">
        <f t="shared" si="171"/>
        <v>0</v>
      </c>
      <c r="DT63" s="15">
        <f t="shared" si="172"/>
        <v>0</v>
      </c>
      <c r="DU63" s="16"/>
      <c r="DV63" s="1"/>
      <c r="DW63" s="2"/>
      <c r="DX63" s="2"/>
      <c r="DY63" s="2"/>
      <c r="DZ63" s="2"/>
      <c r="EA63" s="2"/>
      <c r="EB63" s="7">
        <f t="shared" si="173"/>
        <v>0</v>
      </c>
      <c r="EC63" s="14">
        <f t="shared" si="174"/>
        <v>0</v>
      </c>
      <c r="ED63" s="6">
        <f t="shared" si="175"/>
        <v>0</v>
      </c>
      <c r="EE63" s="15">
        <f t="shared" si="176"/>
        <v>0</v>
      </c>
      <c r="EF63" s="16"/>
      <c r="EG63" s="1"/>
      <c r="EH63" s="2"/>
      <c r="EI63" s="2"/>
      <c r="EJ63" s="2"/>
      <c r="EK63" s="2"/>
      <c r="EL63" s="2"/>
      <c r="EM63" s="7">
        <f t="shared" si="177"/>
        <v>0</v>
      </c>
      <c r="EN63" s="14">
        <f t="shared" si="178"/>
        <v>0</v>
      </c>
      <c r="EO63" s="6">
        <f t="shared" si="179"/>
        <v>0</v>
      </c>
      <c r="EP63" s="15">
        <f t="shared" si="180"/>
        <v>0</v>
      </c>
      <c r="EQ63" s="16"/>
      <c r="ER63" s="1"/>
      <c r="ES63" s="2"/>
      <c r="ET63" s="2"/>
      <c r="EU63" s="2"/>
      <c r="EV63" s="2"/>
      <c r="EW63" s="2"/>
      <c r="EX63" s="7">
        <f t="shared" si="181"/>
        <v>0</v>
      </c>
      <c r="EY63" s="14">
        <f t="shared" si="182"/>
        <v>0</v>
      </c>
      <c r="EZ63" s="6">
        <f t="shared" si="183"/>
        <v>0</v>
      </c>
      <c r="FA63" s="15">
        <f t="shared" si="184"/>
        <v>0</v>
      </c>
      <c r="FB63" s="16"/>
      <c r="FC63" s="1"/>
      <c r="FD63" s="2"/>
      <c r="FE63" s="2"/>
      <c r="FF63" s="2"/>
      <c r="FG63" s="2"/>
      <c r="FH63" s="2"/>
      <c r="FI63" s="7">
        <f t="shared" si="185"/>
        <v>0</v>
      </c>
      <c r="FJ63" s="14">
        <f t="shared" si="186"/>
        <v>0</v>
      </c>
      <c r="FK63" s="6">
        <f t="shared" si="187"/>
        <v>0</v>
      </c>
      <c r="FL63" s="15">
        <f t="shared" si="188"/>
        <v>0</v>
      </c>
      <c r="FM63" s="16"/>
      <c r="FN63" s="1"/>
      <c r="FO63" s="2"/>
      <c r="FP63" s="2"/>
      <c r="FQ63" s="2"/>
      <c r="FR63" s="2"/>
      <c r="FS63" s="2"/>
      <c r="FT63" s="7">
        <f t="shared" si="189"/>
        <v>0</v>
      </c>
      <c r="FU63" s="14">
        <f t="shared" si="190"/>
        <v>0</v>
      </c>
      <c r="FV63" s="6">
        <f t="shared" si="191"/>
        <v>0</v>
      </c>
      <c r="FW63" s="15">
        <f t="shared" si="192"/>
        <v>0</v>
      </c>
      <c r="FX63" s="16"/>
      <c r="FY63" s="1"/>
      <c r="FZ63" s="2"/>
      <c r="GA63" s="2"/>
      <c r="GB63" s="2"/>
      <c r="GC63" s="2"/>
      <c r="GD63" s="2"/>
      <c r="GE63" s="7">
        <f t="shared" si="193"/>
        <v>0</v>
      </c>
      <c r="GF63" s="14">
        <f t="shared" si="194"/>
        <v>0</v>
      </c>
      <c r="GG63" s="6">
        <f t="shared" si="195"/>
        <v>0</v>
      </c>
      <c r="GH63" s="15">
        <f t="shared" si="196"/>
        <v>0</v>
      </c>
      <c r="GI63" s="16"/>
      <c r="GJ63" s="1"/>
      <c r="GK63" s="2"/>
      <c r="GL63" s="2"/>
      <c r="GM63" s="2"/>
      <c r="GN63" s="2"/>
      <c r="GO63" s="2"/>
      <c r="GP63" s="7">
        <f t="shared" si="197"/>
        <v>0</v>
      </c>
      <c r="GQ63" s="14">
        <f t="shared" si="198"/>
        <v>0</v>
      </c>
      <c r="GR63" s="6">
        <f t="shared" si="199"/>
        <v>0</v>
      </c>
      <c r="GS63" s="15">
        <f t="shared" si="200"/>
        <v>0</v>
      </c>
      <c r="GT63" s="16"/>
      <c r="GU63" s="1"/>
      <c r="GV63" s="2"/>
      <c r="GW63" s="2"/>
      <c r="GX63" s="2"/>
      <c r="GY63" s="2"/>
      <c r="GZ63" s="2"/>
      <c r="HA63" s="7">
        <f t="shared" si="201"/>
        <v>0</v>
      </c>
      <c r="HB63" s="14">
        <f t="shared" si="202"/>
        <v>0</v>
      </c>
      <c r="HC63" s="6">
        <f t="shared" si="203"/>
        <v>0</v>
      </c>
      <c r="HD63" s="15">
        <f t="shared" si="204"/>
        <v>0</v>
      </c>
      <c r="HE63" s="16"/>
      <c r="HF63" s="1"/>
      <c r="HG63" s="2"/>
      <c r="HH63" s="2"/>
      <c r="HI63" s="2"/>
      <c r="HJ63" s="2"/>
      <c r="HK63" s="2"/>
      <c r="HL63" s="7">
        <f t="shared" si="205"/>
        <v>0</v>
      </c>
      <c r="HM63" s="14">
        <f t="shared" si="206"/>
        <v>0</v>
      </c>
      <c r="HN63" s="6">
        <f t="shared" si="207"/>
        <v>0</v>
      </c>
      <c r="HO63" s="15">
        <f t="shared" si="208"/>
        <v>0</v>
      </c>
      <c r="HP63" s="16"/>
      <c r="HQ63" s="1"/>
      <c r="HR63" s="2"/>
      <c r="HS63" s="2"/>
      <c r="HT63" s="2"/>
      <c r="HU63" s="2"/>
      <c r="HV63" s="2"/>
      <c r="HW63" s="7">
        <f t="shared" si="209"/>
        <v>0</v>
      </c>
      <c r="HX63" s="14">
        <f t="shared" si="210"/>
        <v>0</v>
      </c>
      <c r="HY63" s="6">
        <f t="shared" si="211"/>
        <v>0</v>
      </c>
      <c r="HZ63" s="15">
        <f t="shared" si="212"/>
        <v>0</v>
      </c>
      <c r="IA63" s="16"/>
      <c r="IB63" s="1"/>
      <c r="IC63" s="2"/>
      <c r="ID63" s="2"/>
      <c r="IE63" s="2"/>
      <c r="IF63" s="2"/>
      <c r="IG63" s="2"/>
      <c r="IH63" s="7">
        <f t="shared" si="213"/>
        <v>0</v>
      </c>
      <c r="II63" s="14">
        <f t="shared" si="214"/>
        <v>0</v>
      </c>
      <c r="IJ63" s="6">
        <f t="shared" si="215"/>
        <v>0</v>
      </c>
      <c r="IK63" s="79">
        <f t="shared" si="216"/>
        <v>0</v>
      </c>
      <c r="IL63" s="80"/>
    </row>
    <row r="64" spans="1:246" ht="12.75" hidden="1">
      <c r="A64" s="38"/>
      <c r="B64" s="36"/>
      <c r="C64" s="36"/>
      <c r="D64" s="37"/>
      <c r="E64" s="37"/>
      <c r="F64" s="37"/>
      <c r="G64" s="28">
        <f t="shared" si="217"/>
      </c>
      <c r="H64" s="28">
        <f>IF(AND($H$2="Y",J64&gt;0,OR(AND(G64=1,G73=10),AND(G64=2,G97=20),AND(G64=3,G106=30),AND(G64=4,G115=40),AND(G64=5,G124=50),AND(G64=6,G133=60),AND(G64=7,G142=70),AND(G64=8,G151=80),AND(G64=9,G160=90),AND(G64=10,G169=100))),VLOOKUP(J64-1,SortLookup!$A$13:$B$16,2,FALSE),"")</f>
      </c>
      <c r="I64" s="58" t="str">
        <f>IF(ISNA(VLOOKUP(E64,SortLookup!$A$1:$B$5,2,FALSE))," ",VLOOKUP(E64,SortLookup!$A$1:$B$5,2,FALSE))</f>
        <v> </v>
      </c>
      <c r="J64" s="29" t="str">
        <f>IF(ISNA(VLOOKUP(F64,SortLookup!$A$7:$B$11,2,FALSE))," ",VLOOKUP(F64,SortLookup!$A$7:$B$11,2,FALSE))</f>
        <v> </v>
      </c>
      <c r="K64" s="72">
        <f t="shared" si="132"/>
        <v>0</v>
      </c>
      <c r="L64" s="59">
        <f t="shared" si="133"/>
        <v>0</v>
      </c>
      <c r="M64" s="31">
        <f t="shared" si="134"/>
        <v>0</v>
      </c>
      <c r="N64" s="32">
        <f t="shared" si="135"/>
        <v>0</v>
      </c>
      <c r="O64" s="74">
        <f t="shared" si="136"/>
        <v>0</v>
      </c>
      <c r="P64" s="52"/>
      <c r="Q64" s="48"/>
      <c r="R64" s="48"/>
      <c r="S64" s="48"/>
      <c r="T64" s="48"/>
      <c r="U64" s="48"/>
      <c r="V64" s="48"/>
      <c r="W64" s="49"/>
      <c r="X64" s="49"/>
      <c r="Y64" s="49"/>
      <c r="Z64" s="49"/>
      <c r="AA64" s="50"/>
      <c r="AB64" s="45">
        <f t="shared" si="137"/>
        <v>0</v>
      </c>
      <c r="AC64" s="44">
        <f t="shared" si="138"/>
        <v>0</v>
      </c>
      <c r="AD64" s="54">
        <f t="shared" si="139"/>
        <v>0</v>
      </c>
      <c r="AE64" s="34">
        <f t="shared" si="140"/>
        <v>0</v>
      </c>
      <c r="AF64" s="52"/>
      <c r="AG64" s="48"/>
      <c r="AH64" s="48"/>
      <c r="AI64" s="48"/>
      <c r="AJ64" s="49"/>
      <c r="AK64" s="49"/>
      <c r="AL64" s="49"/>
      <c r="AM64" s="49"/>
      <c r="AN64" s="50"/>
      <c r="AO64" s="45">
        <f t="shared" si="141"/>
        <v>0</v>
      </c>
      <c r="AP64" s="44">
        <f t="shared" si="142"/>
        <v>0</v>
      </c>
      <c r="AQ64" s="54">
        <f t="shared" si="143"/>
        <v>0</v>
      </c>
      <c r="AR64" s="34">
        <f t="shared" si="144"/>
        <v>0</v>
      </c>
      <c r="AS64" s="52"/>
      <c r="AT64" s="48"/>
      <c r="AU64" s="48"/>
      <c r="AV64" s="49"/>
      <c r="AW64" s="49"/>
      <c r="AX64" s="49"/>
      <c r="AY64" s="49"/>
      <c r="AZ64" s="50"/>
      <c r="BA64" s="45">
        <f t="shared" si="145"/>
        <v>0</v>
      </c>
      <c r="BB64" s="44">
        <f t="shared" si="146"/>
        <v>0</v>
      </c>
      <c r="BC64" s="54">
        <f t="shared" si="147"/>
        <v>0</v>
      </c>
      <c r="BD64" s="34">
        <f t="shared" si="148"/>
        <v>0</v>
      </c>
      <c r="BE64" s="52"/>
      <c r="BF64" s="48"/>
      <c r="BG64" s="48"/>
      <c r="BH64" s="49"/>
      <c r="BI64" s="49"/>
      <c r="BJ64" s="49"/>
      <c r="BK64" s="49"/>
      <c r="BL64" s="50"/>
      <c r="BM64" s="45">
        <f t="shared" si="149"/>
        <v>0</v>
      </c>
      <c r="BN64" s="44">
        <f t="shared" si="150"/>
        <v>0</v>
      </c>
      <c r="BO64" s="54">
        <f t="shared" si="151"/>
        <v>0</v>
      </c>
      <c r="BP64" s="76">
        <f t="shared" si="152"/>
        <v>0</v>
      </c>
      <c r="BQ64" s="1"/>
      <c r="BR64" s="1"/>
      <c r="BS64" s="1"/>
      <c r="BT64" s="2"/>
      <c r="BU64" s="2"/>
      <c r="BV64" s="2"/>
      <c r="BW64" s="2"/>
      <c r="BX64" s="2"/>
      <c r="BY64" s="7">
        <f t="shared" si="153"/>
        <v>0</v>
      </c>
      <c r="BZ64" s="14">
        <f t="shared" si="154"/>
        <v>0</v>
      </c>
      <c r="CA64" s="6">
        <f t="shared" si="155"/>
        <v>0</v>
      </c>
      <c r="CB64" s="15">
        <f t="shared" si="156"/>
        <v>0</v>
      </c>
      <c r="CC64" s="16"/>
      <c r="CD64" s="1"/>
      <c r="CE64" s="2"/>
      <c r="CF64" s="2"/>
      <c r="CG64" s="2"/>
      <c r="CH64" s="2"/>
      <c r="CI64" s="2"/>
      <c r="CJ64" s="7">
        <f t="shared" si="157"/>
        <v>0</v>
      </c>
      <c r="CK64" s="14">
        <f t="shared" si="158"/>
        <v>0</v>
      </c>
      <c r="CL64" s="6">
        <f t="shared" si="159"/>
        <v>0</v>
      </c>
      <c r="CM64" s="15">
        <f t="shared" si="160"/>
        <v>0</v>
      </c>
      <c r="CN64" s="16"/>
      <c r="CO64" s="1"/>
      <c r="CP64" s="2"/>
      <c r="CQ64" s="2"/>
      <c r="CR64" s="2"/>
      <c r="CS64" s="2"/>
      <c r="CT64" s="2"/>
      <c r="CU64" s="7">
        <f t="shared" si="161"/>
        <v>0</v>
      </c>
      <c r="CV64" s="14">
        <f t="shared" si="162"/>
        <v>0</v>
      </c>
      <c r="CW64" s="6">
        <f t="shared" si="163"/>
        <v>0</v>
      </c>
      <c r="CX64" s="15">
        <f t="shared" si="164"/>
        <v>0</v>
      </c>
      <c r="CY64" s="16"/>
      <c r="CZ64" s="1"/>
      <c r="DA64" s="2"/>
      <c r="DB64" s="2"/>
      <c r="DC64" s="2"/>
      <c r="DD64" s="2"/>
      <c r="DE64" s="2"/>
      <c r="DF64" s="7">
        <f t="shared" si="165"/>
        <v>0</v>
      </c>
      <c r="DG64" s="14">
        <f t="shared" si="166"/>
        <v>0</v>
      </c>
      <c r="DH64" s="6">
        <f t="shared" si="167"/>
        <v>0</v>
      </c>
      <c r="DI64" s="15">
        <f t="shared" si="168"/>
        <v>0</v>
      </c>
      <c r="DJ64" s="16"/>
      <c r="DK64" s="1"/>
      <c r="DL64" s="2"/>
      <c r="DM64" s="2"/>
      <c r="DN64" s="2"/>
      <c r="DO64" s="2"/>
      <c r="DP64" s="2"/>
      <c r="DQ64" s="7">
        <f t="shared" si="169"/>
        <v>0</v>
      </c>
      <c r="DR64" s="14">
        <f t="shared" si="170"/>
        <v>0</v>
      </c>
      <c r="DS64" s="6">
        <f t="shared" si="171"/>
        <v>0</v>
      </c>
      <c r="DT64" s="15">
        <f t="shared" si="172"/>
        <v>0</v>
      </c>
      <c r="DU64" s="16"/>
      <c r="DV64" s="1"/>
      <c r="DW64" s="2"/>
      <c r="DX64" s="2"/>
      <c r="DY64" s="2"/>
      <c r="DZ64" s="2"/>
      <c r="EA64" s="2"/>
      <c r="EB64" s="7">
        <f t="shared" si="173"/>
        <v>0</v>
      </c>
      <c r="EC64" s="14">
        <f t="shared" si="174"/>
        <v>0</v>
      </c>
      <c r="ED64" s="6">
        <f t="shared" si="175"/>
        <v>0</v>
      </c>
      <c r="EE64" s="15">
        <f t="shared" si="176"/>
        <v>0</v>
      </c>
      <c r="EF64" s="16"/>
      <c r="EG64" s="1"/>
      <c r="EH64" s="2"/>
      <c r="EI64" s="2"/>
      <c r="EJ64" s="2"/>
      <c r="EK64" s="2"/>
      <c r="EL64" s="2"/>
      <c r="EM64" s="7">
        <f t="shared" si="177"/>
        <v>0</v>
      </c>
      <c r="EN64" s="14">
        <f t="shared" si="178"/>
        <v>0</v>
      </c>
      <c r="EO64" s="6">
        <f t="shared" si="179"/>
        <v>0</v>
      </c>
      <c r="EP64" s="15">
        <f t="shared" si="180"/>
        <v>0</v>
      </c>
      <c r="EQ64" s="16"/>
      <c r="ER64" s="1"/>
      <c r="ES64" s="2"/>
      <c r="ET64" s="2"/>
      <c r="EU64" s="2"/>
      <c r="EV64" s="2"/>
      <c r="EW64" s="2"/>
      <c r="EX64" s="7">
        <f t="shared" si="181"/>
        <v>0</v>
      </c>
      <c r="EY64" s="14">
        <f t="shared" si="182"/>
        <v>0</v>
      </c>
      <c r="EZ64" s="6">
        <f t="shared" si="183"/>
        <v>0</v>
      </c>
      <c r="FA64" s="15">
        <f t="shared" si="184"/>
        <v>0</v>
      </c>
      <c r="FB64" s="16"/>
      <c r="FC64" s="1"/>
      <c r="FD64" s="2"/>
      <c r="FE64" s="2"/>
      <c r="FF64" s="2"/>
      <c r="FG64" s="2"/>
      <c r="FH64" s="2"/>
      <c r="FI64" s="7">
        <f t="shared" si="185"/>
        <v>0</v>
      </c>
      <c r="FJ64" s="14">
        <f t="shared" si="186"/>
        <v>0</v>
      </c>
      <c r="FK64" s="6">
        <f t="shared" si="187"/>
        <v>0</v>
      </c>
      <c r="FL64" s="15">
        <f t="shared" si="188"/>
        <v>0</v>
      </c>
      <c r="FM64" s="16"/>
      <c r="FN64" s="1"/>
      <c r="FO64" s="2"/>
      <c r="FP64" s="2"/>
      <c r="FQ64" s="2"/>
      <c r="FR64" s="2"/>
      <c r="FS64" s="2"/>
      <c r="FT64" s="7">
        <f t="shared" si="189"/>
        <v>0</v>
      </c>
      <c r="FU64" s="14">
        <f t="shared" si="190"/>
        <v>0</v>
      </c>
      <c r="FV64" s="6">
        <f t="shared" si="191"/>
        <v>0</v>
      </c>
      <c r="FW64" s="15">
        <f t="shared" si="192"/>
        <v>0</v>
      </c>
      <c r="FX64" s="16"/>
      <c r="FY64" s="1"/>
      <c r="FZ64" s="2"/>
      <c r="GA64" s="2"/>
      <c r="GB64" s="2"/>
      <c r="GC64" s="2"/>
      <c r="GD64" s="2"/>
      <c r="GE64" s="7">
        <f t="shared" si="193"/>
        <v>0</v>
      </c>
      <c r="GF64" s="14">
        <f t="shared" si="194"/>
        <v>0</v>
      </c>
      <c r="GG64" s="6">
        <f t="shared" si="195"/>
        <v>0</v>
      </c>
      <c r="GH64" s="15">
        <f t="shared" si="196"/>
        <v>0</v>
      </c>
      <c r="GI64" s="16"/>
      <c r="GJ64" s="1"/>
      <c r="GK64" s="2"/>
      <c r="GL64" s="2"/>
      <c r="GM64" s="2"/>
      <c r="GN64" s="2"/>
      <c r="GO64" s="2"/>
      <c r="GP64" s="7">
        <f t="shared" si="197"/>
        <v>0</v>
      </c>
      <c r="GQ64" s="14">
        <f t="shared" si="198"/>
        <v>0</v>
      </c>
      <c r="GR64" s="6">
        <f t="shared" si="199"/>
        <v>0</v>
      </c>
      <c r="GS64" s="15">
        <f t="shared" si="200"/>
        <v>0</v>
      </c>
      <c r="GT64" s="16"/>
      <c r="GU64" s="1"/>
      <c r="GV64" s="2"/>
      <c r="GW64" s="2"/>
      <c r="GX64" s="2"/>
      <c r="GY64" s="2"/>
      <c r="GZ64" s="2"/>
      <c r="HA64" s="7">
        <f t="shared" si="201"/>
        <v>0</v>
      </c>
      <c r="HB64" s="14">
        <f t="shared" si="202"/>
        <v>0</v>
      </c>
      <c r="HC64" s="6">
        <f t="shared" si="203"/>
        <v>0</v>
      </c>
      <c r="HD64" s="15">
        <f t="shared" si="204"/>
        <v>0</v>
      </c>
      <c r="HE64" s="16"/>
      <c r="HF64" s="1"/>
      <c r="HG64" s="2"/>
      <c r="HH64" s="2"/>
      <c r="HI64" s="2"/>
      <c r="HJ64" s="2"/>
      <c r="HK64" s="2"/>
      <c r="HL64" s="7">
        <f t="shared" si="205"/>
        <v>0</v>
      </c>
      <c r="HM64" s="14">
        <f t="shared" si="206"/>
        <v>0</v>
      </c>
      <c r="HN64" s="6">
        <f t="shared" si="207"/>
        <v>0</v>
      </c>
      <c r="HO64" s="15">
        <f t="shared" si="208"/>
        <v>0</v>
      </c>
      <c r="HP64" s="16"/>
      <c r="HQ64" s="1"/>
      <c r="HR64" s="2"/>
      <c r="HS64" s="2"/>
      <c r="HT64" s="2"/>
      <c r="HU64" s="2"/>
      <c r="HV64" s="2"/>
      <c r="HW64" s="7">
        <f t="shared" si="209"/>
        <v>0</v>
      </c>
      <c r="HX64" s="14">
        <f t="shared" si="210"/>
        <v>0</v>
      </c>
      <c r="HY64" s="6">
        <f t="shared" si="211"/>
        <v>0</v>
      </c>
      <c r="HZ64" s="15">
        <f t="shared" si="212"/>
        <v>0</v>
      </c>
      <c r="IA64" s="16"/>
      <c r="IB64" s="1"/>
      <c r="IC64" s="2"/>
      <c r="ID64" s="2"/>
      <c r="IE64" s="2"/>
      <c r="IF64" s="2"/>
      <c r="IG64" s="2"/>
      <c r="IH64" s="7">
        <f t="shared" si="213"/>
        <v>0</v>
      </c>
      <c r="II64" s="14">
        <f t="shared" si="214"/>
        <v>0</v>
      </c>
      <c r="IJ64" s="6">
        <f t="shared" si="215"/>
        <v>0</v>
      </c>
      <c r="IK64" s="79">
        <f t="shared" si="216"/>
        <v>0</v>
      </c>
      <c r="IL64" s="80"/>
    </row>
    <row r="65" spans="1:246" ht="12.75" hidden="1">
      <c r="A65" s="38"/>
      <c r="B65" s="36"/>
      <c r="C65" s="36"/>
      <c r="D65" s="37"/>
      <c r="E65" s="37"/>
      <c r="F65" s="37"/>
      <c r="G65" s="28">
        <f t="shared" si="217"/>
      </c>
      <c r="H65" s="28">
        <f>IF(AND($H$2="Y",J65&gt;0,OR(AND(G65=1,G89=10),AND(G65=2,G98=20),AND(G65=3,G107=30),AND(G65=4,G116=40),AND(G65=5,G125=50),AND(G65=6,G134=60),AND(G65=7,G143=70),AND(G65=8,G152=80),AND(G65=9,G161=90),AND(G65=10,G170=100))),VLOOKUP(J65-1,SortLookup!$A$13:$B$16,2,FALSE),"")</f>
      </c>
      <c r="I65" s="58" t="str">
        <f>IF(ISNA(VLOOKUP(E65,SortLookup!$A$1:$B$5,2,FALSE))," ",VLOOKUP(E65,SortLookup!$A$1:$B$5,2,FALSE))</f>
        <v> </v>
      </c>
      <c r="J65" s="29" t="str">
        <f>IF(ISNA(VLOOKUP(F65,SortLookup!$A$7:$B$11,2,FALSE))," ",VLOOKUP(F65,SortLookup!$A$7:$B$11,2,FALSE))</f>
        <v> </v>
      </c>
      <c r="K65" s="72">
        <f t="shared" si="132"/>
        <v>0</v>
      </c>
      <c r="L65" s="59">
        <f t="shared" si="133"/>
        <v>0</v>
      </c>
      <c r="M65" s="31">
        <f t="shared" si="134"/>
        <v>0</v>
      </c>
      <c r="N65" s="32">
        <f t="shared" si="135"/>
        <v>0</v>
      </c>
      <c r="O65" s="74">
        <f t="shared" si="136"/>
        <v>0</v>
      </c>
      <c r="P65" s="52"/>
      <c r="Q65" s="48"/>
      <c r="R65" s="48"/>
      <c r="S65" s="48"/>
      <c r="T65" s="48"/>
      <c r="U65" s="48"/>
      <c r="V65" s="48"/>
      <c r="W65" s="49"/>
      <c r="X65" s="49"/>
      <c r="Y65" s="49"/>
      <c r="Z65" s="49"/>
      <c r="AA65" s="50"/>
      <c r="AB65" s="45">
        <f t="shared" si="137"/>
        <v>0</v>
      </c>
      <c r="AC65" s="44">
        <f t="shared" si="138"/>
        <v>0</v>
      </c>
      <c r="AD65" s="54">
        <f t="shared" si="139"/>
        <v>0</v>
      </c>
      <c r="AE65" s="34">
        <f t="shared" si="140"/>
        <v>0</v>
      </c>
      <c r="AF65" s="52"/>
      <c r="AG65" s="48"/>
      <c r="AH65" s="48"/>
      <c r="AI65" s="48"/>
      <c r="AJ65" s="49"/>
      <c r="AK65" s="49"/>
      <c r="AL65" s="49"/>
      <c r="AM65" s="49"/>
      <c r="AN65" s="50"/>
      <c r="AO65" s="45">
        <f t="shared" si="141"/>
        <v>0</v>
      </c>
      <c r="AP65" s="44">
        <f t="shared" si="142"/>
        <v>0</v>
      </c>
      <c r="AQ65" s="54">
        <f t="shared" si="143"/>
        <v>0</v>
      </c>
      <c r="AR65" s="34">
        <f t="shared" si="144"/>
        <v>0</v>
      </c>
      <c r="AS65" s="52"/>
      <c r="AT65" s="48"/>
      <c r="AU65" s="48"/>
      <c r="AV65" s="49"/>
      <c r="AW65" s="49"/>
      <c r="AX65" s="49"/>
      <c r="AY65" s="49"/>
      <c r="AZ65" s="50"/>
      <c r="BA65" s="45">
        <f t="shared" si="145"/>
        <v>0</v>
      </c>
      <c r="BB65" s="44">
        <f t="shared" si="146"/>
        <v>0</v>
      </c>
      <c r="BC65" s="54">
        <f t="shared" si="147"/>
        <v>0</v>
      </c>
      <c r="BD65" s="34">
        <f t="shared" si="148"/>
        <v>0</v>
      </c>
      <c r="BE65" s="52"/>
      <c r="BF65" s="48"/>
      <c r="BG65" s="48"/>
      <c r="BH65" s="49"/>
      <c r="BI65" s="49"/>
      <c r="BJ65" s="49"/>
      <c r="BK65" s="49"/>
      <c r="BL65" s="50"/>
      <c r="BM65" s="45">
        <f t="shared" si="149"/>
        <v>0</v>
      </c>
      <c r="BN65" s="44">
        <f t="shared" si="150"/>
        <v>0</v>
      </c>
      <c r="BO65" s="54">
        <f t="shared" si="151"/>
        <v>0</v>
      </c>
      <c r="BP65" s="76">
        <f t="shared" si="152"/>
        <v>0</v>
      </c>
      <c r="BQ65" s="1"/>
      <c r="BR65" s="1"/>
      <c r="BS65" s="1"/>
      <c r="BT65" s="2"/>
      <c r="BU65" s="2"/>
      <c r="BV65" s="2"/>
      <c r="BW65" s="2"/>
      <c r="BX65" s="2"/>
      <c r="BY65" s="7">
        <f t="shared" si="153"/>
        <v>0</v>
      </c>
      <c r="BZ65" s="14">
        <f t="shared" si="154"/>
        <v>0</v>
      </c>
      <c r="CA65" s="6">
        <f t="shared" si="155"/>
        <v>0</v>
      </c>
      <c r="CB65" s="15">
        <f t="shared" si="156"/>
        <v>0</v>
      </c>
      <c r="CC65" s="16"/>
      <c r="CD65" s="1"/>
      <c r="CE65" s="2"/>
      <c r="CF65" s="2"/>
      <c r="CG65" s="2"/>
      <c r="CH65" s="2"/>
      <c r="CI65" s="2"/>
      <c r="CJ65" s="7">
        <f t="shared" si="157"/>
        <v>0</v>
      </c>
      <c r="CK65" s="14">
        <f t="shared" si="158"/>
        <v>0</v>
      </c>
      <c r="CL65" s="6">
        <f t="shared" si="159"/>
        <v>0</v>
      </c>
      <c r="CM65" s="15">
        <f t="shared" si="160"/>
        <v>0</v>
      </c>
      <c r="CN65" s="16"/>
      <c r="CO65" s="1"/>
      <c r="CP65" s="2"/>
      <c r="CQ65" s="2"/>
      <c r="CR65" s="2"/>
      <c r="CS65" s="2"/>
      <c r="CT65" s="2"/>
      <c r="CU65" s="7">
        <f t="shared" si="161"/>
        <v>0</v>
      </c>
      <c r="CV65" s="14">
        <f t="shared" si="162"/>
        <v>0</v>
      </c>
      <c r="CW65" s="6">
        <f t="shared" si="163"/>
        <v>0</v>
      </c>
      <c r="CX65" s="15">
        <f t="shared" si="164"/>
        <v>0</v>
      </c>
      <c r="CY65" s="16"/>
      <c r="CZ65" s="1"/>
      <c r="DA65" s="2"/>
      <c r="DB65" s="2"/>
      <c r="DC65" s="2"/>
      <c r="DD65" s="2"/>
      <c r="DE65" s="2"/>
      <c r="DF65" s="7">
        <f t="shared" si="165"/>
        <v>0</v>
      </c>
      <c r="DG65" s="14">
        <f t="shared" si="166"/>
        <v>0</v>
      </c>
      <c r="DH65" s="6">
        <f t="shared" si="167"/>
        <v>0</v>
      </c>
      <c r="DI65" s="15">
        <f t="shared" si="168"/>
        <v>0</v>
      </c>
      <c r="DJ65" s="16"/>
      <c r="DK65" s="1"/>
      <c r="DL65" s="2"/>
      <c r="DM65" s="2"/>
      <c r="DN65" s="2"/>
      <c r="DO65" s="2"/>
      <c r="DP65" s="2"/>
      <c r="DQ65" s="7">
        <f t="shared" si="169"/>
        <v>0</v>
      </c>
      <c r="DR65" s="14">
        <f t="shared" si="170"/>
        <v>0</v>
      </c>
      <c r="DS65" s="6">
        <f t="shared" si="171"/>
        <v>0</v>
      </c>
      <c r="DT65" s="15">
        <f t="shared" si="172"/>
        <v>0</v>
      </c>
      <c r="DU65" s="16"/>
      <c r="DV65" s="1"/>
      <c r="DW65" s="2"/>
      <c r="DX65" s="2"/>
      <c r="DY65" s="2"/>
      <c r="DZ65" s="2"/>
      <c r="EA65" s="2"/>
      <c r="EB65" s="7">
        <f t="shared" si="173"/>
        <v>0</v>
      </c>
      <c r="EC65" s="14">
        <f t="shared" si="174"/>
        <v>0</v>
      </c>
      <c r="ED65" s="6">
        <f t="shared" si="175"/>
        <v>0</v>
      </c>
      <c r="EE65" s="15">
        <f t="shared" si="176"/>
        <v>0</v>
      </c>
      <c r="EF65" s="16"/>
      <c r="EG65" s="1"/>
      <c r="EH65" s="2"/>
      <c r="EI65" s="2"/>
      <c r="EJ65" s="2"/>
      <c r="EK65" s="2"/>
      <c r="EL65" s="2"/>
      <c r="EM65" s="7">
        <f t="shared" si="177"/>
        <v>0</v>
      </c>
      <c r="EN65" s="14">
        <f t="shared" si="178"/>
        <v>0</v>
      </c>
      <c r="EO65" s="6">
        <f t="shared" si="179"/>
        <v>0</v>
      </c>
      <c r="EP65" s="15">
        <f t="shared" si="180"/>
        <v>0</v>
      </c>
      <c r="EQ65" s="16"/>
      <c r="ER65" s="1"/>
      <c r="ES65" s="2"/>
      <c r="ET65" s="2"/>
      <c r="EU65" s="2"/>
      <c r="EV65" s="2"/>
      <c r="EW65" s="2"/>
      <c r="EX65" s="7">
        <f t="shared" si="181"/>
        <v>0</v>
      </c>
      <c r="EY65" s="14">
        <f t="shared" si="182"/>
        <v>0</v>
      </c>
      <c r="EZ65" s="6">
        <f t="shared" si="183"/>
        <v>0</v>
      </c>
      <c r="FA65" s="15">
        <f t="shared" si="184"/>
        <v>0</v>
      </c>
      <c r="FB65" s="16"/>
      <c r="FC65" s="1"/>
      <c r="FD65" s="2"/>
      <c r="FE65" s="2"/>
      <c r="FF65" s="2"/>
      <c r="FG65" s="2"/>
      <c r="FH65" s="2"/>
      <c r="FI65" s="7">
        <f t="shared" si="185"/>
        <v>0</v>
      </c>
      <c r="FJ65" s="14">
        <f t="shared" si="186"/>
        <v>0</v>
      </c>
      <c r="FK65" s="6">
        <f t="shared" si="187"/>
        <v>0</v>
      </c>
      <c r="FL65" s="15">
        <f t="shared" si="188"/>
        <v>0</v>
      </c>
      <c r="FM65" s="16"/>
      <c r="FN65" s="1"/>
      <c r="FO65" s="2"/>
      <c r="FP65" s="2"/>
      <c r="FQ65" s="2"/>
      <c r="FR65" s="2"/>
      <c r="FS65" s="2"/>
      <c r="FT65" s="7">
        <f t="shared" si="189"/>
        <v>0</v>
      </c>
      <c r="FU65" s="14">
        <f t="shared" si="190"/>
        <v>0</v>
      </c>
      <c r="FV65" s="6">
        <f t="shared" si="191"/>
        <v>0</v>
      </c>
      <c r="FW65" s="15">
        <f t="shared" si="192"/>
        <v>0</v>
      </c>
      <c r="FX65" s="16"/>
      <c r="FY65" s="1"/>
      <c r="FZ65" s="2"/>
      <c r="GA65" s="2"/>
      <c r="GB65" s="2"/>
      <c r="GC65" s="2"/>
      <c r="GD65" s="2"/>
      <c r="GE65" s="7">
        <f t="shared" si="193"/>
        <v>0</v>
      </c>
      <c r="GF65" s="14">
        <f t="shared" si="194"/>
        <v>0</v>
      </c>
      <c r="GG65" s="6">
        <f t="shared" si="195"/>
        <v>0</v>
      </c>
      <c r="GH65" s="15">
        <f t="shared" si="196"/>
        <v>0</v>
      </c>
      <c r="GI65" s="16"/>
      <c r="GJ65" s="1"/>
      <c r="GK65" s="2"/>
      <c r="GL65" s="2"/>
      <c r="GM65" s="2"/>
      <c r="GN65" s="2"/>
      <c r="GO65" s="2"/>
      <c r="GP65" s="7">
        <f t="shared" si="197"/>
        <v>0</v>
      </c>
      <c r="GQ65" s="14">
        <f t="shared" si="198"/>
        <v>0</v>
      </c>
      <c r="GR65" s="6">
        <f t="shared" si="199"/>
        <v>0</v>
      </c>
      <c r="GS65" s="15">
        <f t="shared" si="200"/>
        <v>0</v>
      </c>
      <c r="GT65" s="16"/>
      <c r="GU65" s="1"/>
      <c r="GV65" s="2"/>
      <c r="GW65" s="2"/>
      <c r="GX65" s="2"/>
      <c r="GY65" s="2"/>
      <c r="GZ65" s="2"/>
      <c r="HA65" s="7">
        <f t="shared" si="201"/>
        <v>0</v>
      </c>
      <c r="HB65" s="14">
        <f t="shared" si="202"/>
        <v>0</v>
      </c>
      <c r="HC65" s="6">
        <f t="shared" si="203"/>
        <v>0</v>
      </c>
      <c r="HD65" s="15">
        <f t="shared" si="204"/>
        <v>0</v>
      </c>
      <c r="HE65" s="16"/>
      <c r="HF65" s="1"/>
      <c r="HG65" s="2"/>
      <c r="HH65" s="2"/>
      <c r="HI65" s="2"/>
      <c r="HJ65" s="2"/>
      <c r="HK65" s="2"/>
      <c r="HL65" s="7">
        <f t="shared" si="205"/>
        <v>0</v>
      </c>
      <c r="HM65" s="14">
        <f t="shared" si="206"/>
        <v>0</v>
      </c>
      <c r="HN65" s="6">
        <f t="shared" si="207"/>
        <v>0</v>
      </c>
      <c r="HO65" s="15">
        <f t="shared" si="208"/>
        <v>0</v>
      </c>
      <c r="HP65" s="16"/>
      <c r="HQ65" s="1"/>
      <c r="HR65" s="2"/>
      <c r="HS65" s="2"/>
      <c r="HT65" s="2"/>
      <c r="HU65" s="2"/>
      <c r="HV65" s="2"/>
      <c r="HW65" s="7">
        <f t="shared" si="209"/>
        <v>0</v>
      </c>
      <c r="HX65" s="14">
        <f t="shared" si="210"/>
        <v>0</v>
      </c>
      <c r="HY65" s="6">
        <f t="shared" si="211"/>
        <v>0</v>
      </c>
      <c r="HZ65" s="15">
        <f t="shared" si="212"/>
        <v>0</v>
      </c>
      <c r="IA65" s="16"/>
      <c r="IB65" s="1"/>
      <c r="IC65" s="2"/>
      <c r="ID65" s="2"/>
      <c r="IE65" s="2"/>
      <c r="IF65" s="2"/>
      <c r="IG65" s="2"/>
      <c r="IH65" s="7">
        <f t="shared" si="213"/>
        <v>0</v>
      </c>
      <c r="II65" s="14">
        <f t="shared" si="214"/>
        <v>0</v>
      </c>
      <c r="IJ65" s="6">
        <f t="shared" si="215"/>
        <v>0</v>
      </c>
      <c r="IK65" s="79">
        <f t="shared" si="216"/>
        <v>0</v>
      </c>
      <c r="IL65" s="80"/>
    </row>
    <row r="66" spans="1:246" ht="12.75" hidden="1">
      <c r="A66" s="38"/>
      <c r="B66" s="36"/>
      <c r="C66" s="36"/>
      <c r="D66" s="37"/>
      <c r="E66" s="37"/>
      <c r="F66" s="37"/>
      <c r="G66" s="28">
        <f t="shared" si="217"/>
      </c>
      <c r="H66" s="28">
        <f>IF(AND($H$2="Y",J66&gt;0,OR(AND(G66=1,G75=10),AND(G66=2,G99=20),AND(G66=3,G108=30),AND(G66=4,G117=40),AND(G66=5,G126=50),AND(G66=6,G135=60),AND(G66=7,G144=70),AND(G66=8,G153=80),AND(G66=9,G162=90),AND(G66=10,G171=100))),VLOOKUP(J66-1,SortLookup!$A$13:$B$16,2,FALSE),"")</f>
      </c>
      <c r="I66" s="58" t="str">
        <f>IF(ISNA(VLOOKUP(E66,SortLookup!$A$1:$B$5,2,FALSE))," ",VLOOKUP(E66,SortLookup!$A$1:$B$5,2,FALSE))</f>
        <v> </v>
      </c>
      <c r="J66" s="29" t="str">
        <f>IF(ISNA(VLOOKUP(F66,SortLookup!$A$7:$B$11,2,FALSE))," ",VLOOKUP(F66,SortLookup!$A$7:$B$11,2,FALSE))</f>
        <v> </v>
      </c>
      <c r="K66" s="72">
        <f t="shared" si="132"/>
        <v>0</v>
      </c>
      <c r="L66" s="59">
        <f t="shared" si="133"/>
        <v>0</v>
      </c>
      <c r="M66" s="31">
        <f t="shared" si="134"/>
        <v>0</v>
      </c>
      <c r="N66" s="32">
        <f t="shared" si="135"/>
        <v>0</v>
      </c>
      <c r="O66" s="74">
        <f t="shared" si="136"/>
        <v>0</v>
      </c>
      <c r="P66" s="52"/>
      <c r="Q66" s="48"/>
      <c r="R66" s="48"/>
      <c r="S66" s="48"/>
      <c r="T66" s="48"/>
      <c r="U66" s="48"/>
      <c r="V66" s="48"/>
      <c r="W66" s="49"/>
      <c r="X66" s="49"/>
      <c r="Y66" s="49"/>
      <c r="Z66" s="49"/>
      <c r="AA66" s="50"/>
      <c r="AB66" s="45">
        <f t="shared" si="137"/>
        <v>0</v>
      </c>
      <c r="AC66" s="44">
        <f t="shared" si="138"/>
        <v>0</v>
      </c>
      <c r="AD66" s="54">
        <f t="shared" si="139"/>
        <v>0</v>
      </c>
      <c r="AE66" s="34">
        <f t="shared" si="140"/>
        <v>0</v>
      </c>
      <c r="AF66" s="52"/>
      <c r="AG66" s="48"/>
      <c r="AH66" s="48"/>
      <c r="AI66" s="48"/>
      <c r="AJ66" s="49"/>
      <c r="AK66" s="49"/>
      <c r="AL66" s="49"/>
      <c r="AM66" s="49"/>
      <c r="AN66" s="50"/>
      <c r="AO66" s="45">
        <f t="shared" si="141"/>
        <v>0</v>
      </c>
      <c r="AP66" s="44">
        <f t="shared" si="142"/>
        <v>0</v>
      </c>
      <c r="AQ66" s="54">
        <f t="shared" si="143"/>
        <v>0</v>
      </c>
      <c r="AR66" s="34">
        <f t="shared" si="144"/>
        <v>0</v>
      </c>
      <c r="AS66" s="52"/>
      <c r="AT66" s="48"/>
      <c r="AU66" s="48"/>
      <c r="AV66" s="49"/>
      <c r="AW66" s="49"/>
      <c r="AX66" s="49"/>
      <c r="AY66" s="49"/>
      <c r="AZ66" s="50"/>
      <c r="BA66" s="45">
        <f t="shared" si="145"/>
        <v>0</v>
      </c>
      <c r="BB66" s="44">
        <f t="shared" si="146"/>
        <v>0</v>
      </c>
      <c r="BC66" s="54">
        <f t="shared" si="147"/>
        <v>0</v>
      </c>
      <c r="BD66" s="34">
        <f t="shared" si="148"/>
        <v>0</v>
      </c>
      <c r="BE66" s="52"/>
      <c r="BF66" s="48"/>
      <c r="BG66" s="48"/>
      <c r="BH66" s="49"/>
      <c r="BI66" s="49"/>
      <c r="BJ66" s="49"/>
      <c r="BK66" s="49"/>
      <c r="BL66" s="50"/>
      <c r="BM66" s="45">
        <f t="shared" si="149"/>
        <v>0</v>
      </c>
      <c r="BN66" s="44">
        <f t="shared" si="150"/>
        <v>0</v>
      </c>
      <c r="BO66" s="54">
        <f t="shared" si="151"/>
        <v>0</v>
      </c>
      <c r="BP66" s="76">
        <f t="shared" si="152"/>
        <v>0</v>
      </c>
      <c r="BQ66" s="1"/>
      <c r="BR66" s="1"/>
      <c r="BS66" s="1"/>
      <c r="BT66" s="2"/>
      <c r="BU66" s="2"/>
      <c r="BV66" s="2"/>
      <c r="BW66" s="2"/>
      <c r="BX66" s="2"/>
      <c r="BY66" s="7">
        <f t="shared" si="153"/>
        <v>0</v>
      </c>
      <c r="BZ66" s="14">
        <f t="shared" si="154"/>
        <v>0</v>
      </c>
      <c r="CA66" s="6">
        <f t="shared" si="155"/>
        <v>0</v>
      </c>
      <c r="CB66" s="15">
        <f t="shared" si="156"/>
        <v>0</v>
      </c>
      <c r="CC66" s="16"/>
      <c r="CD66" s="1"/>
      <c r="CE66" s="2"/>
      <c r="CF66" s="2"/>
      <c r="CG66" s="2"/>
      <c r="CH66" s="2"/>
      <c r="CI66" s="2"/>
      <c r="CJ66" s="7">
        <f t="shared" si="157"/>
        <v>0</v>
      </c>
      <c r="CK66" s="14">
        <f t="shared" si="158"/>
        <v>0</v>
      </c>
      <c r="CL66" s="6">
        <f t="shared" si="159"/>
        <v>0</v>
      </c>
      <c r="CM66" s="15">
        <f t="shared" si="160"/>
        <v>0</v>
      </c>
      <c r="CN66" s="16"/>
      <c r="CO66" s="1"/>
      <c r="CP66" s="2"/>
      <c r="CQ66" s="2"/>
      <c r="CR66" s="2"/>
      <c r="CS66" s="2"/>
      <c r="CT66" s="2"/>
      <c r="CU66" s="7">
        <f t="shared" si="161"/>
        <v>0</v>
      </c>
      <c r="CV66" s="14">
        <f t="shared" si="162"/>
        <v>0</v>
      </c>
      <c r="CW66" s="6">
        <f t="shared" si="163"/>
        <v>0</v>
      </c>
      <c r="CX66" s="15">
        <f t="shared" si="164"/>
        <v>0</v>
      </c>
      <c r="CY66" s="16"/>
      <c r="CZ66" s="1"/>
      <c r="DA66" s="2"/>
      <c r="DB66" s="2"/>
      <c r="DC66" s="2"/>
      <c r="DD66" s="2"/>
      <c r="DE66" s="2"/>
      <c r="DF66" s="7">
        <f t="shared" si="165"/>
        <v>0</v>
      </c>
      <c r="DG66" s="14">
        <f t="shared" si="166"/>
        <v>0</v>
      </c>
      <c r="DH66" s="6">
        <f t="shared" si="167"/>
        <v>0</v>
      </c>
      <c r="DI66" s="15">
        <f t="shared" si="168"/>
        <v>0</v>
      </c>
      <c r="DJ66" s="16"/>
      <c r="DK66" s="1"/>
      <c r="DL66" s="2"/>
      <c r="DM66" s="2"/>
      <c r="DN66" s="2"/>
      <c r="DO66" s="2"/>
      <c r="DP66" s="2"/>
      <c r="DQ66" s="7">
        <f t="shared" si="169"/>
        <v>0</v>
      </c>
      <c r="DR66" s="14">
        <f t="shared" si="170"/>
        <v>0</v>
      </c>
      <c r="DS66" s="6">
        <f t="shared" si="171"/>
        <v>0</v>
      </c>
      <c r="DT66" s="15">
        <f t="shared" si="172"/>
        <v>0</v>
      </c>
      <c r="DU66" s="16"/>
      <c r="DV66" s="1"/>
      <c r="DW66" s="2"/>
      <c r="DX66" s="2"/>
      <c r="DY66" s="2"/>
      <c r="DZ66" s="2"/>
      <c r="EA66" s="2"/>
      <c r="EB66" s="7">
        <f t="shared" si="173"/>
        <v>0</v>
      </c>
      <c r="EC66" s="14">
        <f t="shared" si="174"/>
        <v>0</v>
      </c>
      <c r="ED66" s="6">
        <f t="shared" si="175"/>
        <v>0</v>
      </c>
      <c r="EE66" s="15">
        <f t="shared" si="176"/>
        <v>0</v>
      </c>
      <c r="EF66" s="16"/>
      <c r="EG66" s="1"/>
      <c r="EH66" s="2"/>
      <c r="EI66" s="2"/>
      <c r="EJ66" s="2"/>
      <c r="EK66" s="2"/>
      <c r="EL66" s="2"/>
      <c r="EM66" s="7">
        <f t="shared" si="177"/>
        <v>0</v>
      </c>
      <c r="EN66" s="14">
        <f t="shared" si="178"/>
        <v>0</v>
      </c>
      <c r="EO66" s="6">
        <f t="shared" si="179"/>
        <v>0</v>
      </c>
      <c r="EP66" s="15">
        <f t="shared" si="180"/>
        <v>0</v>
      </c>
      <c r="EQ66" s="16"/>
      <c r="ER66" s="1"/>
      <c r="ES66" s="2"/>
      <c r="ET66" s="2"/>
      <c r="EU66" s="2"/>
      <c r="EV66" s="2"/>
      <c r="EW66" s="2"/>
      <c r="EX66" s="7">
        <f t="shared" si="181"/>
        <v>0</v>
      </c>
      <c r="EY66" s="14">
        <f t="shared" si="182"/>
        <v>0</v>
      </c>
      <c r="EZ66" s="6">
        <f t="shared" si="183"/>
        <v>0</v>
      </c>
      <c r="FA66" s="15">
        <f t="shared" si="184"/>
        <v>0</v>
      </c>
      <c r="FB66" s="16"/>
      <c r="FC66" s="1"/>
      <c r="FD66" s="2"/>
      <c r="FE66" s="2"/>
      <c r="FF66" s="2"/>
      <c r="FG66" s="2"/>
      <c r="FH66" s="2"/>
      <c r="FI66" s="7">
        <f t="shared" si="185"/>
        <v>0</v>
      </c>
      <c r="FJ66" s="14">
        <f t="shared" si="186"/>
        <v>0</v>
      </c>
      <c r="FK66" s="6">
        <f t="shared" si="187"/>
        <v>0</v>
      </c>
      <c r="FL66" s="15">
        <f t="shared" si="188"/>
        <v>0</v>
      </c>
      <c r="FM66" s="16"/>
      <c r="FN66" s="1"/>
      <c r="FO66" s="2"/>
      <c r="FP66" s="2"/>
      <c r="FQ66" s="2"/>
      <c r="FR66" s="2"/>
      <c r="FS66" s="2"/>
      <c r="FT66" s="7">
        <f t="shared" si="189"/>
        <v>0</v>
      </c>
      <c r="FU66" s="14">
        <f t="shared" si="190"/>
        <v>0</v>
      </c>
      <c r="FV66" s="6">
        <f t="shared" si="191"/>
        <v>0</v>
      </c>
      <c r="FW66" s="15">
        <f t="shared" si="192"/>
        <v>0</v>
      </c>
      <c r="FX66" s="16"/>
      <c r="FY66" s="1"/>
      <c r="FZ66" s="2"/>
      <c r="GA66" s="2"/>
      <c r="GB66" s="2"/>
      <c r="GC66" s="2"/>
      <c r="GD66" s="2"/>
      <c r="GE66" s="7">
        <f t="shared" si="193"/>
        <v>0</v>
      </c>
      <c r="GF66" s="14">
        <f t="shared" si="194"/>
        <v>0</v>
      </c>
      <c r="GG66" s="6">
        <f t="shared" si="195"/>
        <v>0</v>
      </c>
      <c r="GH66" s="15">
        <f t="shared" si="196"/>
        <v>0</v>
      </c>
      <c r="GI66" s="16"/>
      <c r="GJ66" s="1"/>
      <c r="GK66" s="2"/>
      <c r="GL66" s="2"/>
      <c r="GM66" s="2"/>
      <c r="GN66" s="2"/>
      <c r="GO66" s="2"/>
      <c r="GP66" s="7">
        <f t="shared" si="197"/>
        <v>0</v>
      </c>
      <c r="GQ66" s="14">
        <f t="shared" si="198"/>
        <v>0</v>
      </c>
      <c r="GR66" s="6">
        <f t="shared" si="199"/>
        <v>0</v>
      </c>
      <c r="GS66" s="15">
        <f t="shared" si="200"/>
        <v>0</v>
      </c>
      <c r="GT66" s="16"/>
      <c r="GU66" s="1"/>
      <c r="GV66" s="2"/>
      <c r="GW66" s="2"/>
      <c r="GX66" s="2"/>
      <c r="GY66" s="2"/>
      <c r="GZ66" s="2"/>
      <c r="HA66" s="7">
        <f t="shared" si="201"/>
        <v>0</v>
      </c>
      <c r="HB66" s="14">
        <f t="shared" si="202"/>
        <v>0</v>
      </c>
      <c r="HC66" s="6">
        <f t="shared" si="203"/>
        <v>0</v>
      </c>
      <c r="HD66" s="15">
        <f t="shared" si="204"/>
        <v>0</v>
      </c>
      <c r="HE66" s="16"/>
      <c r="HF66" s="1"/>
      <c r="HG66" s="2"/>
      <c r="HH66" s="2"/>
      <c r="HI66" s="2"/>
      <c r="HJ66" s="2"/>
      <c r="HK66" s="2"/>
      <c r="HL66" s="7">
        <f t="shared" si="205"/>
        <v>0</v>
      </c>
      <c r="HM66" s="14">
        <f t="shared" si="206"/>
        <v>0</v>
      </c>
      <c r="HN66" s="6">
        <f t="shared" si="207"/>
        <v>0</v>
      </c>
      <c r="HO66" s="15">
        <f t="shared" si="208"/>
        <v>0</v>
      </c>
      <c r="HP66" s="16"/>
      <c r="HQ66" s="1"/>
      <c r="HR66" s="2"/>
      <c r="HS66" s="2"/>
      <c r="HT66" s="2"/>
      <c r="HU66" s="2"/>
      <c r="HV66" s="2"/>
      <c r="HW66" s="7">
        <f t="shared" si="209"/>
        <v>0</v>
      </c>
      <c r="HX66" s="14">
        <f t="shared" si="210"/>
        <v>0</v>
      </c>
      <c r="HY66" s="6">
        <f t="shared" si="211"/>
        <v>0</v>
      </c>
      <c r="HZ66" s="15">
        <f t="shared" si="212"/>
        <v>0</v>
      </c>
      <c r="IA66" s="16"/>
      <c r="IB66" s="1"/>
      <c r="IC66" s="2"/>
      <c r="ID66" s="2"/>
      <c r="IE66" s="2"/>
      <c r="IF66" s="2"/>
      <c r="IG66" s="2"/>
      <c r="IH66" s="7">
        <f t="shared" si="213"/>
        <v>0</v>
      </c>
      <c r="II66" s="14">
        <f t="shared" si="214"/>
        <v>0</v>
      </c>
      <c r="IJ66" s="6">
        <f t="shared" si="215"/>
        <v>0</v>
      </c>
      <c r="IK66" s="79">
        <f t="shared" si="216"/>
        <v>0</v>
      </c>
      <c r="IL66" s="80"/>
    </row>
    <row r="67" spans="1:246" ht="12.75" hidden="1">
      <c r="A67" s="38"/>
      <c r="B67" s="36"/>
      <c r="C67" s="36"/>
      <c r="D67" s="37"/>
      <c r="E67" s="37"/>
      <c r="F67" s="37"/>
      <c r="G67" s="28">
        <f t="shared" si="217"/>
      </c>
      <c r="H67" s="28">
        <f>IF(AND($H$2="Y",J67&gt;0,OR(AND(G67=1,G91=10),AND(G67=2,G100=20),AND(G67=3,G109=30),AND(G67=4,G118=40),AND(G67=5,G127=50),AND(G67=6,G136=60),AND(G67=7,G145=70),AND(G67=8,G154=80),AND(G67=9,G163=90),AND(G67=10,G172=100))),VLOOKUP(J67-1,SortLookup!$A$13:$B$16,2,FALSE),"")</f>
      </c>
      <c r="I67" s="58" t="str">
        <f>IF(ISNA(VLOOKUP(E67,SortLookup!$A$1:$B$5,2,FALSE))," ",VLOOKUP(E67,SortLookup!$A$1:$B$5,2,FALSE))</f>
        <v> </v>
      </c>
      <c r="J67" s="29" t="str">
        <f>IF(ISNA(VLOOKUP(F67,SortLookup!$A$7:$B$11,2,FALSE))," ",VLOOKUP(F67,SortLookup!$A$7:$B$11,2,FALSE))</f>
        <v> </v>
      </c>
      <c r="K67" s="72">
        <f t="shared" si="132"/>
        <v>0</v>
      </c>
      <c r="L67" s="59">
        <f t="shared" si="133"/>
        <v>0</v>
      </c>
      <c r="M67" s="31">
        <f t="shared" si="134"/>
        <v>0</v>
      </c>
      <c r="N67" s="32">
        <f t="shared" si="135"/>
        <v>0</v>
      </c>
      <c r="O67" s="74">
        <f t="shared" si="136"/>
        <v>0</v>
      </c>
      <c r="P67" s="52"/>
      <c r="Q67" s="48"/>
      <c r="R67" s="48"/>
      <c r="S67" s="48"/>
      <c r="T67" s="48"/>
      <c r="U67" s="48"/>
      <c r="V67" s="48"/>
      <c r="W67" s="49"/>
      <c r="X67" s="49"/>
      <c r="Y67" s="49"/>
      <c r="Z67" s="49"/>
      <c r="AA67" s="50"/>
      <c r="AB67" s="45">
        <f t="shared" si="137"/>
        <v>0</v>
      </c>
      <c r="AC67" s="44">
        <f t="shared" si="138"/>
        <v>0</v>
      </c>
      <c r="AD67" s="54">
        <f t="shared" si="139"/>
        <v>0</v>
      </c>
      <c r="AE67" s="34">
        <f t="shared" si="140"/>
        <v>0</v>
      </c>
      <c r="AF67" s="52"/>
      <c r="AG67" s="48"/>
      <c r="AH67" s="48"/>
      <c r="AI67" s="48"/>
      <c r="AJ67" s="49"/>
      <c r="AK67" s="49"/>
      <c r="AL67" s="49"/>
      <c r="AM67" s="49"/>
      <c r="AN67" s="50"/>
      <c r="AO67" s="45">
        <f t="shared" si="141"/>
        <v>0</v>
      </c>
      <c r="AP67" s="44">
        <f t="shared" si="142"/>
        <v>0</v>
      </c>
      <c r="AQ67" s="54">
        <f t="shared" si="143"/>
        <v>0</v>
      </c>
      <c r="AR67" s="34">
        <f t="shared" si="144"/>
        <v>0</v>
      </c>
      <c r="AS67" s="52"/>
      <c r="AT67" s="48"/>
      <c r="AU67" s="48"/>
      <c r="AV67" s="49"/>
      <c r="AW67" s="49"/>
      <c r="AX67" s="49"/>
      <c r="AY67" s="49"/>
      <c r="AZ67" s="50"/>
      <c r="BA67" s="45">
        <f t="shared" si="145"/>
        <v>0</v>
      </c>
      <c r="BB67" s="44">
        <f t="shared" si="146"/>
        <v>0</v>
      </c>
      <c r="BC67" s="54">
        <f t="shared" si="147"/>
        <v>0</v>
      </c>
      <c r="BD67" s="34">
        <f t="shared" si="148"/>
        <v>0</v>
      </c>
      <c r="BE67" s="52"/>
      <c r="BF67" s="48"/>
      <c r="BG67" s="48"/>
      <c r="BH67" s="49"/>
      <c r="BI67" s="49"/>
      <c r="BJ67" s="49"/>
      <c r="BK67" s="49"/>
      <c r="BL67" s="50"/>
      <c r="BM67" s="45">
        <f t="shared" si="149"/>
        <v>0</v>
      </c>
      <c r="BN67" s="44">
        <f t="shared" si="150"/>
        <v>0</v>
      </c>
      <c r="BO67" s="54">
        <f t="shared" si="151"/>
        <v>0</v>
      </c>
      <c r="BP67" s="76">
        <f t="shared" si="152"/>
        <v>0</v>
      </c>
      <c r="BQ67" s="1"/>
      <c r="BR67" s="1"/>
      <c r="BS67" s="1"/>
      <c r="BT67" s="2"/>
      <c r="BU67" s="2"/>
      <c r="BV67" s="2"/>
      <c r="BW67" s="2"/>
      <c r="BX67" s="2"/>
      <c r="BY67" s="7">
        <f t="shared" si="153"/>
        <v>0</v>
      </c>
      <c r="BZ67" s="14">
        <f t="shared" si="154"/>
        <v>0</v>
      </c>
      <c r="CA67" s="6">
        <f t="shared" si="155"/>
        <v>0</v>
      </c>
      <c r="CB67" s="15">
        <f t="shared" si="156"/>
        <v>0</v>
      </c>
      <c r="CC67" s="16"/>
      <c r="CD67" s="1"/>
      <c r="CE67" s="2"/>
      <c r="CF67" s="2"/>
      <c r="CG67" s="2"/>
      <c r="CH67" s="2"/>
      <c r="CI67" s="2"/>
      <c r="CJ67" s="7">
        <f t="shared" si="157"/>
        <v>0</v>
      </c>
      <c r="CK67" s="14">
        <f t="shared" si="158"/>
        <v>0</v>
      </c>
      <c r="CL67" s="6">
        <f t="shared" si="159"/>
        <v>0</v>
      </c>
      <c r="CM67" s="15">
        <f t="shared" si="160"/>
        <v>0</v>
      </c>
      <c r="CN67" s="16"/>
      <c r="CO67" s="1"/>
      <c r="CP67" s="2"/>
      <c r="CQ67" s="2"/>
      <c r="CR67" s="2"/>
      <c r="CS67" s="2"/>
      <c r="CT67" s="2"/>
      <c r="CU67" s="7">
        <f t="shared" si="161"/>
        <v>0</v>
      </c>
      <c r="CV67" s="14">
        <f t="shared" si="162"/>
        <v>0</v>
      </c>
      <c r="CW67" s="6">
        <f t="shared" si="163"/>
        <v>0</v>
      </c>
      <c r="CX67" s="15">
        <f t="shared" si="164"/>
        <v>0</v>
      </c>
      <c r="CY67" s="16"/>
      <c r="CZ67" s="1"/>
      <c r="DA67" s="2"/>
      <c r="DB67" s="2"/>
      <c r="DC67" s="2"/>
      <c r="DD67" s="2"/>
      <c r="DE67" s="2"/>
      <c r="DF67" s="7">
        <f t="shared" si="165"/>
        <v>0</v>
      </c>
      <c r="DG67" s="14">
        <f t="shared" si="166"/>
        <v>0</v>
      </c>
      <c r="DH67" s="6">
        <f t="shared" si="167"/>
        <v>0</v>
      </c>
      <c r="DI67" s="15">
        <f t="shared" si="168"/>
        <v>0</v>
      </c>
      <c r="DJ67" s="16"/>
      <c r="DK67" s="1"/>
      <c r="DL67" s="2"/>
      <c r="DM67" s="2"/>
      <c r="DN67" s="2"/>
      <c r="DO67" s="2"/>
      <c r="DP67" s="2"/>
      <c r="DQ67" s="7">
        <f t="shared" si="169"/>
        <v>0</v>
      </c>
      <c r="DR67" s="14">
        <f t="shared" si="170"/>
        <v>0</v>
      </c>
      <c r="DS67" s="6">
        <f t="shared" si="171"/>
        <v>0</v>
      </c>
      <c r="DT67" s="15">
        <f t="shared" si="172"/>
        <v>0</v>
      </c>
      <c r="DU67" s="16"/>
      <c r="DV67" s="1"/>
      <c r="DW67" s="2"/>
      <c r="DX67" s="2"/>
      <c r="DY67" s="2"/>
      <c r="DZ67" s="2"/>
      <c r="EA67" s="2"/>
      <c r="EB67" s="7">
        <f t="shared" si="173"/>
        <v>0</v>
      </c>
      <c r="EC67" s="14">
        <f t="shared" si="174"/>
        <v>0</v>
      </c>
      <c r="ED67" s="6">
        <f t="shared" si="175"/>
        <v>0</v>
      </c>
      <c r="EE67" s="15">
        <f t="shared" si="176"/>
        <v>0</v>
      </c>
      <c r="EF67" s="16"/>
      <c r="EG67" s="1"/>
      <c r="EH67" s="2"/>
      <c r="EI67" s="2"/>
      <c r="EJ67" s="2"/>
      <c r="EK67" s="2"/>
      <c r="EL67" s="2"/>
      <c r="EM67" s="7">
        <f t="shared" si="177"/>
        <v>0</v>
      </c>
      <c r="EN67" s="14">
        <f t="shared" si="178"/>
        <v>0</v>
      </c>
      <c r="EO67" s="6">
        <f t="shared" si="179"/>
        <v>0</v>
      </c>
      <c r="EP67" s="15">
        <f t="shared" si="180"/>
        <v>0</v>
      </c>
      <c r="EQ67" s="16"/>
      <c r="ER67" s="1"/>
      <c r="ES67" s="2"/>
      <c r="ET67" s="2"/>
      <c r="EU67" s="2"/>
      <c r="EV67" s="2"/>
      <c r="EW67" s="2"/>
      <c r="EX67" s="7">
        <f t="shared" si="181"/>
        <v>0</v>
      </c>
      <c r="EY67" s="14">
        <f t="shared" si="182"/>
        <v>0</v>
      </c>
      <c r="EZ67" s="6">
        <f t="shared" si="183"/>
        <v>0</v>
      </c>
      <c r="FA67" s="15">
        <f t="shared" si="184"/>
        <v>0</v>
      </c>
      <c r="FB67" s="16"/>
      <c r="FC67" s="1"/>
      <c r="FD67" s="2"/>
      <c r="FE67" s="2"/>
      <c r="FF67" s="2"/>
      <c r="FG67" s="2"/>
      <c r="FH67" s="2"/>
      <c r="FI67" s="7">
        <f t="shared" si="185"/>
        <v>0</v>
      </c>
      <c r="FJ67" s="14">
        <f t="shared" si="186"/>
        <v>0</v>
      </c>
      <c r="FK67" s="6">
        <f t="shared" si="187"/>
        <v>0</v>
      </c>
      <c r="FL67" s="15">
        <f t="shared" si="188"/>
        <v>0</v>
      </c>
      <c r="FM67" s="16"/>
      <c r="FN67" s="1"/>
      <c r="FO67" s="2"/>
      <c r="FP67" s="2"/>
      <c r="FQ67" s="2"/>
      <c r="FR67" s="2"/>
      <c r="FS67" s="2"/>
      <c r="FT67" s="7">
        <f t="shared" si="189"/>
        <v>0</v>
      </c>
      <c r="FU67" s="14">
        <f t="shared" si="190"/>
        <v>0</v>
      </c>
      <c r="FV67" s="6">
        <f t="shared" si="191"/>
        <v>0</v>
      </c>
      <c r="FW67" s="15">
        <f t="shared" si="192"/>
        <v>0</v>
      </c>
      <c r="FX67" s="16"/>
      <c r="FY67" s="1"/>
      <c r="FZ67" s="2"/>
      <c r="GA67" s="2"/>
      <c r="GB67" s="2"/>
      <c r="GC67" s="2"/>
      <c r="GD67" s="2"/>
      <c r="GE67" s="7">
        <f t="shared" si="193"/>
        <v>0</v>
      </c>
      <c r="GF67" s="14">
        <f t="shared" si="194"/>
        <v>0</v>
      </c>
      <c r="GG67" s="6">
        <f t="shared" si="195"/>
        <v>0</v>
      </c>
      <c r="GH67" s="15">
        <f t="shared" si="196"/>
        <v>0</v>
      </c>
      <c r="GI67" s="16"/>
      <c r="GJ67" s="1"/>
      <c r="GK67" s="2"/>
      <c r="GL67" s="2"/>
      <c r="GM67" s="2"/>
      <c r="GN67" s="2"/>
      <c r="GO67" s="2"/>
      <c r="GP67" s="7">
        <f t="shared" si="197"/>
        <v>0</v>
      </c>
      <c r="GQ67" s="14">
        <f t="shared" si="198"/>
        <v>0</v>
      </c>
      <c r="GR67" s="6">
        <f t="shared" si="199"/>
        <v>0</v>
      </c>
      <c r="GS67" s="15">
        <f t="shared" si="200"/>
        <v>0</v>
      </c>
      <c r="GT67" s="16"/>
      <c r="GU67" s="1"/>
      <c r="GV67" s="2"/>
      <c r="GW67" s="2"/>
      <c r="GX67" s="2"/>
      <c r="GY67" s="2"/>
      <c r="GZ67" s="2"/>
      <c r="HA67" s="7">
        <f t="shared" si="201"/>
        <v>0</v>
      </c>
      <c r="HB67" s="14">
        <f t="shared" si="202"/>
        <v>0</v>
      </c>
      <c r="HC67" s="6">
        <f t="shared" si="203"/>
        <v>0</v>
      </c>
      <c r="HD67" s="15">
        <f t="shared" si="204"/>
        <v>0</v>
      </c>
      <c r="HE67" s="16"/>
      <c r="HF67" s="1"/>
      <c r="HG67" s="2"/>
      <c r="HH67" s="2"/>
      <c r="HI67" s="2"/>
      <c r="HJ67" s="2"/>
      <c r="HK67" s="2"/>
      <c r="HL67" s="7">
        <f t="shared" si="205"/>
        <v>0</v>
      </c>
      <c r="HM67" s="14">
        <f t="shared" si="206"/>
        <v>0</v>
      </c>
      <c r="HN67" s="6">
        <f t="shared" si="207"/>
        <v>0</v>
      </c>
      <c r="HO67" s="15">
        <f t="shared" si="208"/>
        <v>0</v>
      </c>
      <c r="HP67" s="16"/>
      <c r="HQ67" s="1"/>
      <c r="HR67" s="2"/>
      <c r="HS67" s="2"/>
      <c r="HT67" s="2"/>
      <c r="HU67" s="2"/>
      <c r="HV67" s="2"/>
      <c r="HW67" s="7">
        <f t="shared" si="209"/>
        <v>0</v>
      </c>
      <c r="HX67" s="14">
        <f t="shared" si="210"/>
        <v>0</v>
      </c>
      <c r="HY67" s="6">
        <f t="shared" si="211"/>
        <v>0</v>
      </c>
      <c r="HZ67" s="15">
        <f t="shared" si="212"/>
        <v>0</v>
      </c>
      <c r="IA67" s="16"/>
      <c r="IB67" s="1"/>
      <c r="IC67" s="2"/>
      <c r="ID67" s="2"/>
      <c r="IE67" s="2"/>
      <c r="IF67" s="2"/>
      <c r="IG67" s="2"/>
      <c r="IH67" s="7">
        <f t="shared" si="213"/>
        <v>0</v>
      </c>
      <c r="II67" s="14">
        <f t="shared" si="214"/>
        <v>0</v>
      </c>
      <c r="IJ67" s="6">
        <f t="shared" si="215"/>
        <v>0</v>
      </c>
      <c r="IK67" s="79">
        <f t="shared" si="216"/>
        <v>0</v>
      </c>
      <c r="IL67" s="80"/>
    </row>
    <row r="68" spans="1:246" ht="12.75" hidden="1">
      <c r="A68" s="38"/>
      <c r="B68" s="36"/>
      <c r="C68" s="36"/>
      <c r="D68" s="37"/>
      <c r="E68" s="37"/>
      <c r="F68" s="37"/>
      <c r="G68" s="28">
        <f t="shared" si="217"/>
      </c>
      <c r="H68" s="28">
        <f>IF(AND($H$2="Y",J68&gt;0,OR(AND(G68=1,G77=10),AND(G68=2,G101=20),AND(G68=3,G110=30),AND(G68=4,G119=40),AND(G68=5,G128=50),AND(G68=6,G137=60),AND(G68=7,G146=70),AND(G68=8,G155=80),AND(G68=9,G164=90),AND(G68=10,G173=100))),VLOOKUP(J68-1,SortLookup!$A$13:$B$16,2,FALSE),"")</f>
      </c>
      <c r="I68" s="58" t="str">
        <f>IF(ISNA(VLOOKUP(E68,SortLookup!$A$1:$B$5,2,FALSE))," ",VLOOKUP(E68,SortLookup!$A$1:$B$5,2,FALSE))</f>
        <v> </v>
      </c>
      <c r="J68" s="29" t="str">
        <f>IF(ISNA(VLOOKUP(F68,SortLookup!$A$7:$B$11,2,FALSE))," ",VLOOKUP(F68,SortLookup!$A$7:$B$11,2,FALSE))</f>
        <v> </v>
      </c>
      <c r="K68" s="72">
        <f t="shared" si="132"/>
        <v>0</v>
      </c>
      <c r="L68" s="59">
        <f t="shared" si="133"/>
        <v>0</v>
      </c>
      <c r="M68" s="31">
        <f t="shared" si="134"/>
        <v>0</v>
      </c>
      <c r="N68" s="32">
        <f t="shared" si="135"/>
        <v>0</v>
      </c>
      <c r="O68" s="74">
        <f t="shared" si="136"/>
        <v>0</v>
      </c>
      <c r="P68" s="52"/>
      <c r="Q68" s="48"/>
      <c r="R68" s="48"/>
      <c r="S68" s="48"/>
      <c r="T68" s="48"/>
      <c r="U68" s="48"/>
      <c r="V68" s="48"/>
      <c r="W68" s="49"/>
      <c r="X68" s="49"/>
      <c r="Y68" s="49"/>
      <c r="Z68" s="49"/>
      <c r="AA68" s="50"/>
      <c r="AB68" s="45">
        <f t="shared" si="137"/>
        <v>0</v>
      </c>
      <c r="AC68" s="44">
        <f t="shared" si="138"/>
        <v>0</v>
      </c>
      <c r="AD68" s="54">
        <f t="shared" si="139"/>
        <v>0</v>
      </c>
      <c r="AE68" s="34">
        <f t="shared" si="140"/>
        <v>0</v>
      </c>
      <c r="AF68" s="52"/>
      <c r="AG68" s="48"/>
      <c r="AH68" s="48"/>
      <c r="AI68" s="48"/>
      <c r="AJ68" s="49"/>
      <c r="AK68" s="49"/>
      <c r="AL68" s="49"/>
      <c r="AM68" s="49"/>
      <c r="AN68" s="50"/>
      <c r="AO68" s="45">
        <f t="shared" si="141"/>
        <v>0</v>
      </c>
      <c r="AP68" s="44">
        <f t="shared" si="142"/>
        <v>0</v>
      </c>
      <c r="AQ68" s="54">
        <f t="shared" si="143"/>
        <v>0</v>
      </c>
      <c r="AR68" s="34">
        <f t="shared" si="144"/>
        <v>0</v>
      </c>
      <c r="AS68" s="52"/>
      <c r="AT68" s="48"/>
      <c r="AU68" s="48"/>
      <c r="AV68" s="49"/>
      <c r="AW68" s="49"/>
      <c r="AX68" s="49"/>
      <c r="AY68" s="49"/>
      <c r="AZ68" s="50"/>
      <c r="BA68" s="45">
        <f t="shared" si="145"/>
        <v>0</v>
      </c>
      <c r="BB68" s="44">
        <f t="shared" si="146"/>
        <v>0</v>
      </c>
      <c r="BC68" s="54">
        <f t="shared" si="147"/>
        <v>0</v>
      </c>
      <c r="BD68" s="34">
        <f t="shared" si="148"/>
        <v>0</v>
      </c>
      <c r="BE68" s="52"/>
      <c r="BF68" s="48"/>
      <c r="BG68" s="48"/>
      <c r="BH68" s="49"/>
      <c r="BI68" s="49"/>
      <c r="BJ68" s="49"/>
      <c r="BK68" s="49"/>
      <c r="BL68" s="50"/>
      <c r="BM68" s="45">
        <f t="shared" si="149"/>
        <v>0</v>
      </c>
      <c r="BN68" s="44">
        <f t="shared" si="150"/>
        <v>0</v>
      </c>
      <c r="BO68" s="54">
        <f t="shared" si="151"/>
        <v>0</v>
      </c>
      <c r="BP68" s="76">
        <f t="shared" si="152"/>
        <v>0</v>
      </c>
      <c r="BQ68" s="1"/>
      <c r="BR68" s="1"/>
      <c r="BS68" s="1"/>
      <c r="BT68" s="2"/>
      <c r="BU68" s="2"/>
      <c r="BV68" s="2"/>
      <c r="BW68" s="2"/>
      <c r="BX68" s="2"/>
      <c r="BY68" s="7">
        <f t="shared" si="153"/>
        <v>0</v>
      </c>
      <c r="BZ68" s="14">
        <f t="shared" si="154"/>
        <v>0</v>
      </c>
      <c r="CA68" s="6">
        <f t="shared" si="155"/>
        <v>0</v>
      </c>
      <c r="CB68" s="15">
        <f t="shared" si="156"/>
        <v>0</v>
      </c>
      <c r="CC68" s="16"/>
      <c r="CD68" s="1"/>
      <c r="CE68" s="2"/>
      <c r="CF68" s="2"/>
      <c r="CG68" s="2"/>
      <c r="CH68" s="2"/>
      <c r="CI68" s="2"/>
      <c r="CJ68" s="7">
        <f t="shared" si="157"/>
        <v>0</v>
      </c>
      <c r="CK68" s="14">
        <f t="shared" si="158"/>
        <v>0</v>
      </c>
      <c r="CL68" s="6">
        <f t="shared" si="159"/>
        <v>0</v>
      </c>
      <c r="CM68" s="15">
        <f t="shared" si="160"/>
        <v>0</v>
      </c>
      <c r="CN68" s="16"/>
      <c r="CO68" s="1"/>
      <c r="CP68" s="2"/>
      <c r="CQ68" s="2"/>
      <c r="CR68" s="2"/>
      <c r="CS68" s="2"/>
      <c r="CT68" s="2"/>
      <c r="CU68" s="7">
        <f t="shared" si="161"/>
        <v>0</v>
      </c>
      <c r="CV68" s="14">
        <f t="shared" si="162"/>
        <v>0</v>
      </c>
      <c r="CW68" s="6">
        <f t="shared" si="163"/>
        <v>0</v>
      </c>
      <c r="CX68" s="15">
        <f t="shared" si="164"/>
        <v>0</v>
      </c>
      <c r="CY68" s="16"/>
      <c r="CZ68" s="1"/>
      <c r="DA68" s="2"/>
      <c r="DB68" s="2"/>
      <c r="DC68" s="2"/>
      <c r="DD68" s="2"/>
      <c r="DE68" s="2"/>
      <c r="DF68" s="7">
        <f t="shared" si="165"/>
        <v>0</v>
      </c>
      <c r="DG68" s="14">
        <f t="shared" si="166"/>
        <v>0</v>
      </c>
      <c r="DH68" s="6">
        <f t="shared" si="167"/>
        <v>0</v>
      </c>
      <c r="DI68" s="15">
        <f t="shared" si="168"/>
        <v>0</v>
      </c>
      <c r="DJ68" s="16"/>
      <c r="DK68" s="1"/>
      <c r="DL68" s="2"/>
      <c r="DM68" s="2"/>
      <c r="DN68" s="2"/>
      <c r="DO68" s="2"/>
      <c r="DP68" s="2"/>
      <c r="DQ68" s="7">
        <f t="shared" si="169"/>
        <v>0</v>
      </c>
      <c r="DR68" s="14">
        <f t="shared" si="170"/>
        <v>0</v>
      </c>
      <c r="DS68" s="6">
        <f t="shared" si="171"/>
        <v>0</v>
      </c>
      <c r="DT68" s="15">
        <f t="shared" si="172"/>
        <v>0</v>
      </c>
      <c r="DU68" s="16"/>
      <c r="DV68" s="1"/>
      <c r="DW68" s="2"/>
      <c r="DX68" s="2"/>
      <c r="DY68" s="2"/>
      <c r="DZ68" s="2"/>
      <c r="EA68" s="2"/>
      <c r="EB68" s="7">
        <f t="shared" si="173"/>
        <v>0</v>
      </c>
      <c r="EC68" s="14">
        <f t="shared" si="174"/>
        <v>0</v>
      </c>
      <c r="ED68" s="6">
        <f t="shared" si="175"/>
        <v>0</v>
      </c>
      <c r="EE68" s="15">
        <f t="shared" si="176"/>
        <v>0</v>
      </c>
      <c r="EF68" s="16"/>
      <c r="EG68" s="1"/>
      <c r="EH68" s="2"/>
      <c r="EI68" s="2"/>
      <c r="EJ68" s="2"/>
      <c r="EK68" s="2"/>
      <c r="EL68" s="2"/>
      <c r="EM68" s="7">
        <f t="shared" si="177"/>
        <v>0</v>
      </c>
      <c r="EN68" s="14">
        <f t="shared" si="178"/>
        <v>0</v>
      </c>
      <c r="EO68" s="6">
        <f t="shared" si="179"/>
        <v>0</v>
      </c>
      <c r="EP68" s="15">
        <f t="shared" si="180"/>
        <v>0</v>
      </c>
      <c r="EQ68" s="16"/>
      <c r="ER68" s="1"/>
      <c r="ES68" s="2"/>
      <c r="ET68" s="2"/>
      <c r="EU68" s="2"/>
      <c r="EV68" s="2"/>
      <c r="EW68" s="2"/>
      <c r="EX68" s="7">
        <f t="shared" si="181"/>
        <v>0</v>
      </c>
      <c r="EY68" s="14">
        <f t="shared" si="182"/>
        <v>0</v>
      </c>
      <c r="EZ68" s="6">
        <f t="shared" si="183"/>
        <v>0</v>
      </c>
      <c r="FA68" s="15">
        <f t="shared" si="184"/>
        <v>0</v>
      </c>
      <c r="FB68" s="16"/>
      <c r="FC68" s="1"/>
      <c r="FD68" s="2"/>
      <c r="FE68" s="2"/>
      <c r="FF68" s="2"/>
      <c r="FG68" s="2"/>
      <c r="FH68" s="2"/>
      <c r="FI68" s="7">
        <f t="shared" si="185"/>
        <v>0</v>
      </c>
      <c r="FJ68" s="14">
        <f t="shared" si="186"/>
        <v>0</v>
      </c>
      <c r="FK68" s="6">
        <f t="shared" si="187"/>
        <v>0</v>
      </c>
      <c r="FL68" s="15">
        <f t="shared" si="188"/>
        <v>0</v>
      </c>
      <c r="FM68" s="16"/>
      <c r="FN68" s="1"/>
      <c r="FO68" s="2"/>
      <c r="FP68" s="2"/>
      <c r="FQ68" s="2"/>
      <c r="FR68" s="2"/>
      <c r="FS68" s="2"/>
      <c r="FT68" s="7">
        <f t="shared" si="189"/>
        <v>0</v>
      </c>
      <c r="FU68" s="14">
        <f t="shared" si="190"/>
        <v>0</v>
      </c>
      <c r="FV68" s="6">
        <f t="shared" si="191"/>
        <v>0</v>
      </c>
      <c r="FW68" s="15">
        <f t="shared" si="192"/>
        <v>0</v>
      </c>
      <c r="FX68" s="16"/>
      <c r="FY68" s="1"/>
      <c r="FZ68" s="2"/>
      <c r="GA68" s="2"/>
      <c r="GB68" s="2"/>
      <c r="GC68" s="2"/>
      <c r="GD68" s="2"/>
      <c r="GE68" s="7">
        <f t="shared" si="193"/>
        <v>0</v>
      </c>
      <c r="GF68" s="14">
        <f t="shared" si="194"/>
        <v>0</v>
      </c>
      <c r="GG68" s="6">
        <f t="shared" si="195"/>
        <v>0</v>
      </c>
      <c r="GH68" s="15">
        <f t="shared" si="196"/>
        <v>0</v>
      </c>
      <c r="GI68" s="16"/>
      <c r="GJ68" s="1"/>
      <c r="GK68" s="2"/>
      <c r="GL68" s="2"/>
      <c r="GM68" s="2"/>
      <c r="GN68" s="2"/>
      <c r="GO68" s="2"/>
      <c r="GP68" s="7">
        <f t="shared" si="197"/>
        <v>0</v>
      </c>
      <c r="GQ68" s="14">
        <f t="shared" si="198"/>
        <v>0</v>
      </c>
      <c r="GR68" s="6">
        <f t="shared" si="199"/>
        <v>0</v>
      </c>
      <c r="GS68" s="15">
        <f t="shared" si="200"/>
        <v>0</v>
      </c>
      <c r="GT68" s="16"/>
      <c r="GU68" s="1"/>
      <c r="GV68" s="2"/>
      <c r="GW68" s="2"/>
      <c r="GX68" s="2"/>
      <c r="GY68" s="2"/>
      <c r="GZ68" s="2"/>
      <c r="HA68" s="7">
        <f t="shared" si="201"/>
        <v>0</v>
      </c>
      <c r="HB68" s="14">
        <f t="shared" si="202"/>
        <v>0</v>
      </c>
      <c r="HC68" s="6">
        <f t="shared" si="203"/>
        <v>0</v>
      </c>
      <c r="HD68" s="15">
        <f t="shared" si="204"/>
        <v>0</v>
      </c>
      <c r="HE68" s="16"/>
      <c r="HF68" s="1"/>
      <c r="HG68" s="2"/>
      <c r="HH68" s="2"/>
      <c r="HI68" s="2"/>
      <c r="HJ68" s="2"/>
      <c r="HK68" s="2"/>
      <c r="HL68" s="7">
        <f t="shared" si="205"/>
        <v>0</v>
      </c>
      <c r="HM68" s="14">
        <f t="shared" si="206"/>
        <v>0</v>
      </c>
      <c r="HN68" s="6">
        <f t="shared" si="207"/>
        <v>0</v>
      </c>
      <c r="HO68" s="15">
        <f t="shared" si="208"/>
        <v>0</v>
      </c>
      <c r="HP68" s="16"/>
      <c r="HQ68" s="1"/>
      <c r="HR68" s="2"/>
      <c r="HS68" s="2"/>
      <c r="HT68" s="2"/>
      <c r="HU68" s="2"/>
      <c r="HV68" s="2"/>
      <c r="HW68" s="7">
        <f t="shared" si="209"/>
        <v>0</v>
      </c>
      <c r="HX68" s="14">
        <f t="shared" si="210"/>
        <v>0</v>
      </c>
      <c r="HY68" s="6">
        <f t="shared" si="211"/>
        <v>0</v>
      </c>
      <c r="HZ68" s="15">
        <f t="shared" si="212"/>
        <v>0</v>
      </c>
      <c r="IA68" s="16"/>
      <c r="IB68" s="1"/>
      <c r="IC68" s="2"/>
      <c r="ID68" s="2"/>
      <c r="IE68" s="2"/>
      <c r="IF68" s="2"/>
      <c r="IG68" s="2"/>
      <c r="IH68" s="7">
        <f t="shared" si="213"/>
        <v>0</v>
      </c>
      <c r="II68" s="14">
        <f t="shared" si="214"/>
        <v>0</v>
      </c>
      <c r="IJ68" s="6">
        <f t="shared" si="215"/>
        <v>0</v>
      </c>
      <c r="IK68" s="79">
        <f t="shared" si="216"/>
        <v>0</v>
      </c>
      <c r="IL68" s="80"/>
    </row>
    <row r="69" spans="1:246" ht="12.75" hidden="1">
      <c r="A69" s="38"/>
      <c r="B69" s="36"/>
      <c r="C69" s="36"/>
      <c r="D69" s="37"/>
      <c r="E69" s="37"/>
      <c r="F69" s="37"/>
      <c r="G69" s="28">
        <f t="shared" si="217"/>
      </c>
      <c r="H69" s="28">
        <f>IF(AND($H$2="Y",J69&gt;0,OR(AND(G69=1,G93=10),AND(G69=2,G102=20),AND(G69=3,G111=30),AND(G69=4,G120=40),AND(G69=5,G129=50),AND(G69=6,G138=60),AND(G69=7,G147=70),AND(G69=8,G156=80),AND(G69=9,G165=90),AND(G69=10,G174=100))),VLOOKUP(J69-1,SortLookup!$A$13:$B$16,2,FALSE),"")</f>
      </c>
      <c r="I69" s="58" t="str">
        <f>IF(ISNA(VLOOKUP(E69,SortLookup!$A$1:$B$5,2,FALSE))," ",VLOOKUP(E69,SortLookup!$A$1:$B$5,2,FALSE))</f>
        <v> </v>
      </c>
      <c r="J69" s="29" t="str">
        <f>IF(ISNA(VLOOKUP(F69,SortLookup!$A$7:$B$11,2,FALSE))," ",VLOOKUP(F69,SortLookup!$A$7:$B$11,2,FALSE))</f>
        <v> </v>
      </c>
      <c r="K69" s="72">
        <f t="shared" si="132"/>
        <v>0</v>
      </c>
      <c r="L69" s="59">
        <f t="shared" si="133"/>
        <v>0</v>
      </c>
      <c r="M69" s="31">
        <f t="shared" si="134"/>
        <v>0</v>
      </c>
      <c r="N69" s="32">
        <f t="shared" si="135"/>
        <v>0</v>
      </c>
      <c r="O69" s="74">
        <f t="shared" si="136"/>
        <v>0</v>
      </c>
      <c r="P69" s="52"/>
      <c r="Q69" s="48"/>
      <c r="R69" s="48"/>
      <c r="S69" s="48"/>
      <c r="T69" s="48"/>
      <c r="U69" s="48"/>
      <c r="V69" s="48"/>
      <c r="W69" s="49"/>
      <c r="X69" s="49"/>
      <c r="Y69" s="49"/>
      <c r="Z69" s="49"/>
      <c r="AA69" s="50"/>
      <c r="AB69" s="45">
        <f t="shared" si="137"/>
        <v>0</v>
      </c>
      <c r="AC69" s="44">
        <f t="shared" si="138"/>
        <v>0</v>
      </c>
      <c r="AD69" s="54">
        <f t="shared" si="139"/>
        <v>0</v>
      </c>
      <c r="AE69" s="34">
        <f t="shared" si="140"/>
        <v>0</v>
      </c>
      <c r="AF69" s="52"/>
      <c r="AG69" s="48"/>
      <c r="AH69" s="48"/>
      <c r="AI69" s="48"/>
      <c r="AJ69" s="49"/>
      <c r="AK69" s="49"/>
      <c r="AL69" s="49"/>
      <c r="AM69" s="49"/>
      <c r="AN69" s="50"/>
      <c r="AO69" s="45">
        <f t="shared" si="141"/>
        <v>0</v>
      </c>
      <c r="AP69" s="44">
        <f t="shared" si="142"/>
        <v>0</v>
      </c>
      <c r="AQ69" s="54">
        <f t="shared" si="143"/>
        <v>0</v>
      </c>
      <c r="AR69" s="34">
        <f t="shared" si="144"/>
        <v>0</v>
      </c>
      <c r="AS69" s="52"/>
      <c r="AT69" s="48"/>
      <c r="AU69" s="48"/>
      <c r="AV69" s="49"/>
      <c r="AW69" s="49"/>
      <c r="AX69" s="49"/>
      <c r="AY69" s="49"/>
      <c r="AZ69" s="50"/>
      <c r="BA69" s="45">
        <f t="shared" si="145"/>
        <v>0</v>
      </c>
      <c r="BB69" s="44">
        <f t="shared" si="146"/>
        <v>0</v>
      </c>
      <c r="BC69" s="54">
        <f t="shared" si="147"/>
        <v>0</v>
      </c>
      <c r="BD69" s="34">
        <f t="shared" si="148"/>
        <v>0</v>
      </c>
      <c r="BE69" s="52"/>
      <c r="BF69" s="48"/>
      <c r="BG69" s="48"/>
      <c r="BH69" s="49"/>
      <c r="BI69" s="49"/>
      <c r="BJ69" s="49"/>
      <c r="BK69" s="49"/>
      <c r="BL69" s="50"/>
      <c r="BM69" s="45">
        <f t="shared" si="149"/>
        <v>0</v>
      </c>
      <c r="BN69" s="44">
        <f t="shared" si="150"/>
        <v>0</v>
      </c>
      <c r="BO69" s="54">
        <f t="shared" si="151"/>
        <v>0</v>
      </c>
      <c r="BP69" s="76">
        <f t="shared" si="152"/>
        <v>0</v>
      </c>
      <c r="BQ69" s="1"/>
      <c r="BR69" s="1"/>
      <c r="BS69" s="1"/>
      <c r="BT69" s="2"/>
      <c r="BU69" s="2"/>
      <c r="BV69" s="2"/>
      <c r="BW69" s="2"/>
      <c r="BX69" s="2"/>
      <c r="BY69" s="7">
        <f t="shared" si="153"/>
        <v>0</v>
      </c>
      <c r="BZ69" s="14">
        <f t="shared" si="154"/>
        <v>0</v>
      </c>
      <c r="CA69" s="6">
        <f t="shared" si="155"/>
        <v>0</v>
      </c>
      <c r="CB69" s="15">
        <f t="shared" si="156"/>
        <v>0</v>
      </c>
      <c r="CC69" s="16"/>
      <c r="CD69" s="1"/>
      <c r="CE69" s="2"/>
      <c r="CF69" s="2"/>
      <c r="CG69" s="2"/>
      <c r="CH69" s="2"/>
      <c r="CI69" s="2"/>
      <c r="CJ69" s="7">
        <f t="shared" si="157"/>
        <v>0</v>
      </c>
      <c r="CK69" s="14">
        <f t="shared" si="158"/>
        <v>0</v>
      </c>
      <c r="CL69" s="6">
        <f t="shared" si="159"/>
        <v>0</v>
      </c>
      <c r="CM69" s="15">
        <f t="shared" si="160"/>
        <v>0</v>
      </c>
      <c r="CN69" s="16"/>
      <c r="CO69" s="1"/>
      <c r="CP69" s="2"/>
      <c r="CQ69" s="2"/>
      <c r="CR69" s="2"/>
      <c r="CS69" s="2"/>
      <c r="CT69" s="2"/>
      <c r="CU69" s="7">
        <f t="shared" si="161"/>
        <v>0</v>
      </c>
      <c r="CV69" s="14">
        <f t="shared" si="162"/>
        <v>0</v>
      </c>
      <c r="CW69" s="6">
        <f t="shared" si="163"/>
        <v>0</v>
      </c>
      <c r="CX69" s="15">
        <f t="shared" si="164"/>
        <v>0</v>
      </c>
      <c r="CY69" s="16"/>
      <c r="CZ69" s="1"/>
      <c r="DA69" s="2"/>
      <c r="DB69" s="2"/>
      <c r="DC69" s="2"/>
      <c r="DD69" s="2"/>
      <c r="DE69" s="2"/>
      <c r="DF69" s="7">
        <f t="shared" si="165"/>
        <v>0</v>
      </c>
      <c r="DG69" s="14">
        <f t="shared" si="166"/>
        <v>0</v>
      </c>
      <c r="DH69" s="6">
        <f t="shared" si="167"/>
        <v>0</v>
      </c>
      <c r="DI69" s="15">
        <f t="shared" si="168"/>
        <v>0</v>
      </c>
      <c r="DJ69" s="16"/>
      <c r="DK69" s="1"/>
      <c r="DL69" s="2"/>
      <c r="DM69" s="2"/>
      <c r="DN69" s="2"/>
      <c r="DO69" s="2"/>
      <c r="DP69" s="2"/>
      <c r="DQ69" s="7">
        <f t="shared" si="169"/>
        <v>0</v>
      </c>
      <c r="DR69" s="14">
        <f t="shared" si="170"/>
        <v>0</v>
      </c>
      <c r="DS69" s="6">
        <f t="shared" si="171"/>
        <v>0</v>
      </c>
      <c r="DT69" s="15">
        <f t="shared" si="172"/>
        <v>0</v>
      </c>
      <c r="DU69" s="16"/>
      <c r="DV69" s="1"/>
      <c r="DW69" s="2"/>
      <c r="DX69" s="2"/>
      <c r="DY69" s="2"/>
      <c r="DZ69" s="2"/>
      <c r="EA69" s="2"/>
      <c r="EB69" s="7">
        <f t="shared" si="173"/>
        <v>0</v>
      </c>
      <c r="EC69" s="14">
        <f t="shared" si="174"/>
        <v>0</v>
      </c>
      <c r="ED69" s="6">
        <f t="shared" si="175"/>
        <v>0</v>
      </c>
      <c r="EE69" s="15">
        <f t="shared" si="176"/>
        <v>0</v>
      </c>
      <c r="EF69" s="16"/>
      <c r="EG69" s="1"/>
      <c r="EH69" s="2"/>
      <c r="EI69" s="2"/>
      <c r="EJ69" s="2"/>
      <c r="EK69" s="2"/>
      <c r="EL69" s="2"/>
      <c r="EM69" s="7">
        <f t="shared" si="177"/>
        <v>0</v>
      </c>
      <c r="EN69" s="14">
        <f t="shared" si="178"/>
        <v>0</v>
      </c>
      <c r="EO69" s="6">
        <f t="shared" si="179"/>
        <v>0</v>
      </c>
      <c r="EP69" s="15">
        <f t="shared" si="180"/>
        <v>0</v>
      </c>
      <c r="EQ69" s="16"/>
      <c r="ER69" s="1"/>
      <c r="ES69" s="2"/>
      <c r="ET69" s="2"/>
      <c r="EU69" s="2"/>
      <c r="EV69" s="2"/>
      <c r="EW69" s="2"/>
      <c r="EX69" s="7">
        <f t="shared" si="181"/>
        <v>0</v>
      </c>
      <c r="EY69" s="14">
        <f t="shared" si="182"/>
        <v>0</v>
      </c>
      <c r="EZ69" s="6">
        <f t="shared" si="183"/>
        <v>0</v>
      </c>
      <c r="FA69" s="15">
        <f t="shared" si="184"/>
        <v>0</v>
      </c>
      <c r="FB69" s="16"/>
      <c r="FC69" s="1"/>
      <c r="FD69" s="2"/>
      <c r="FE69" s="2"/>
      <c r="FF69" s="2"/>
      <c r="FG69" s="2"/>
      <c r="FH69" s="2"/>
      <c r="FI69" s="7">
        <f t="shared" si="185"/>
        <v>0</v>
      </c>
      <c r="FJ69" s="14">
        <f t="shared" si="186"/>
        <v>0</v>
      </c>
      <c r="FK69" s="6">
        <f t="shared" si="187"/>
        <v>0</v>
      </c>
      <c r="FL69" s="15">
        <f t="shared" si="188"/>
        <v>0</v>
      </c>
      <c r="FM69" s="16"/>
      <c r="FN69" s="1"/>
      <c r="FO69" s="2"/>
      <c r="FP69" s="2"/>
      <c r="FQ69" s="2"/>
      <c r="FR69" s="2"/>
      <c r="FS69" s="2"/>
      <c r="FT69" s="7">
        <f t="shared" si="189"/>
        <v>0</v>
      </c>
      <c r="FU69" s="14">
        <f t="shared" si="190"/>
        <v>0</v>
      </c>
      <c r="FV69" s="6">
        <f t="shared" si="191"/>
        <v>0</v>
      </c>
      <c r="FW69" s="15">
        <f t="shared" si="192"/>
        <v>0</v>
      </c>
      <c r="FX69" s="16"/>
      <c r="FY69" s="1"/>
      <c r="FZ69" s="2"/>
      <c r="GA69" s="2"/>
      <c r="GB69" s="2"/>
      <c r="GC69" s="2"/>
      <c r="GD69" s="2"/>
      <c r="GE69" s="7">
        <f t="shared" si="193"/>
        <v>0</v>
      </c>
      <c r="GF69" s="14">
        <f t="shared" si="194"/>
        <v>0</v>
      </c>
      <c r="GG69" s="6">
        <f t="shared" si="195"/>
        <v>0</v>
      </c>
      <c r="GH69" s="15">
        <f t="shared" si="196"/>
        <v>0</v>
      </c>
      <c r="GI69" s="16"/>
      <c r="GJ69" s="1"/>
      <c r="GK69" s="2"/>
      <c r="GL69" s="2"/>
      <c r="GM69" s="2"/>
      <c r="GN69" s="2"/>
      <c r="GO69" s="2"/>
      <c r="GP69" s="7">
        <f t="shared" si="197"/>
        <v>0</v>
      </c>
      <c r="GQ69" s="14">
        <f t="shared" si="198"/>
        <v>0</v>
      </c>
      <c r="GR69" s="6">
        <f t="shared" si="199"/>
        <v>0</v>
      </c>
      <c r="GS69" s="15">
        <f t="shared" si="200"/>
        <v>0</v>
      </c>
      <c r="GT69" s="16"/>
      <c r="GU69" s="1"/>
      <c r="GV69" s="2"/>
      <c r="GW69" s="2"/>
      <c r="GX69" s="2"/>
      <c r="GY69" s="2"/>
      <c r="GZ69" s="2"/>
      <c r="HA69" s="7">
        <f t="shared" si="201"/>
        <v>0</v>
      </c>
      <c r="HB69" s="14">
        <f t="shared" si="202"/>
        <v>0</v>
      </c>
      <c r="HC69" s="6">
        <f t="shared" si="203"/>
        <v>0</v>
      </c>
      <c r="HD69" s="15">
        <f t="shared" si="204"/>
        <v>0</v>
      </c>
      <c r="HE69" s="16"/>
      <c r="HF69" s="1"/>
      <c r="HG69" s="2"/>
      <c r="HH69" s="2"/>
      <c r="HI69" s="2"/>
      <c r="HJ69" s="2"/>
      <c r="HK69" s="2"/>
      <c r="HL69" s="7">
        <f t="shared" si="205"/>
        <v>0</v>
      </c>
      <c r="HM69" s="14">
        <f t="shared" si="206"/>
        <v>0</v>
      </c>
      <c r="HN69" s="6">
        <f t="shared" si="207"/>
        <v>0</v>
      </c>
      <c r="HO69" s="15">
        <f t="shared" si="208"/>
        <v>0</v>
      </c>
      <c r="HP69" s="16"/>
      <c r="HQ69" s="1"/>
      <c r="HR69" s="2"/>
      <c r="HS69" s="2"/>
      <c r="HT69" s="2"/>
      <c r="HU69" s="2"/>
      <c r="HV69" s="2"/>
      <c r="HW69" s="7">
        <f t="shared" si="209"/>
        <v>0</v>
      </c>
      <c r="HX69" s="14">
        <f t="shared" si="210"/>
        <v>0</v>
      </c>
      <c r="HY69" s="6">
        <f t="shared" si="211"/>
        <v>0</v>
      </c>
      <c r="HZ69" s="15">
        <f t="shared" si="212"/>
        <v>0</v>
      </c>
      <c r="IA69" s="16"/>
      <c r="IB69" s="1"/>
      <c r="IC69" s="2"/>
      <c r="ID69" s="2"/>
      <c r="IE69" s="2"/>
      <c r="IF69" s="2"/>
      <c r="IG69" s="2"/>
      <c r="IH69" s="7">
        <f t="shared" si="213"/>
        <v>0</v>
      </c>
      <c r="II69" s="14">
        <f t="shared" si="214"/>
        <v>0</v>
      </c>
      <c r="IJ69" s="6">
        <f t="shared" si="215"/>
        <v>0</v>
      </c>
      <c r="IK69" s="79">
        <f t="shared" si="216"/>
        <v>0</v>
      </c>
      <c r="IL69" s="80"/>
    </row>
    <row r="70" spans="1:246" ht="13.5" hidden="1" thickBot="1">
      <c r="A70" s="38"/>
      <c r="B70" s="69"/>
      <c r="C70" s="69"/>
      <c r="D70" s="42"/>
      <c r="E70" s="42"/>
      <c r="F70" s="42"/>
      <c r="G70" s="55">
        <f t="shared" si="217"/>
      </c>
      <c r="H70" s="55">
        <f>IF(AND($H$2="Y",J70&gt;0,OR(AND(G70=1,G79=10),AND(G70=2,G88=20),AND(G70=3,G112=30),AND(G70=4,G121=40),AND(G70=5,G130=50),AND(G70=6,G139=60),AND(G70=7,G148=70),AND(G70=8,G157=80),AND(G70=9,G166=90),AND(G70=10,G175=100))),VLOOKUP(J70-1,SortLookup!$A$13:$B$16,2,FALSE),"")</f>
      </c>
      <c r="I70" s="70" t="str">
        <f>IF(ISNA(VLOOKUP(E70,SortLookup!$A$1:$B$5,2,FALSE))," ",VLOOKUP(E70,SortLookup!$A$1:$B$5,2,FALSE))</f>
        <v> </v>
      </c>
      <c r="J70" s="56" t="str">
        <f>IF(ISNA(VLOOKUP(F70,SortLookup!$A$7:$B$11,2,FALSE))," ",VLOOKUP(F70,SortLookup!$A$7:$B$11,2,FALSE))</f>
        <v> </v>
      </c>
      <c r="K70" s="73" t="s">
        <v>90</v>
      </c>
      <c r="L70" s="71">
        <f t="shared" si="133"/>
        <v>0</v>
      </c>
      <c r="M70" s="46">
        <f t="shared" si="134"/>
        <v>0</v>
      </c>
      <c r="N70" s="47">
        <f t="shared" si="135"/>
        <v>0</v>
      </c>
      <c r="O70" s="75">
        <f t="shared" si="136"/>
        <v>0</v>
      </c>
      <c r="P70" s="53"/>
      <c r="Q70" s="51"/>
      <c r="R70" s="51"/>
      <c r="S70" s="51"/>
      <c r="T70" s="51"/>
      <c r="U70" s="51"/>
      <c r="V70" s="51"/>
      <c r="W70" s="92"/>
      <c r="X70" s="92"/>
      <c r="Y70" s="92"/>
      <c r="Z70" s="92"/>
      <c r="AA70" s="93"/>
      <c r="AB70" s="94">
        <f t="shared" si="137"/>
        <v>0</v>
      </c>
      <c r="AC70" s="95">
        <f t="shared" si="138"/>
        <v>0</v>
      </c>
      <c r="AD70" s="96">
        <f t="shared" si="139"/>
        <v>0</v>
      </c>
      <c r="AE70" s="97">
        <f t="shared" si="140"/>
        <v>0</v>
      </c>
      <c r="AF70" s="90"/>
      <c r="AG70" s="91"/>
      <c r="AH70" s="91"/>
      <c r="AI70" s="91"/>
      <c r="AJ70" s="92"/>
      <c r="AK70" s="92"/>
      <c r="AL70" s="92"/>
      <c r="AM70" s="92"/>
      <c r="AN70" s="93"/>
      <c r="AO70" s="45">
        <f t="shared" si="141"/>
        <v>0</v>
      </c>
      <c r="AP70" s="44">
        <f t="shared" si="142"/>
        <v>0</v>
      </c>
      <c r="AQ70" s="54">
        <f t="shared" si="143"/>
        <v>0</v>
      </c>
      <c r="AR70" s="34">
        <f t="shared" si="144"/>
        <v>0</v>
      </c>
      <c r="AS70" s="52"/>
      <c r="AT70" s="48"/>
      <c r="AU70" s="48"/>
      <c r="AV70" s="49"/>
      <c r="AW70" s="49"/>
      <c r="AX70" s="49"/>
      <c r="AY70" s="49"/>
      <c r="AZ70" s="50"/>
      <c r="BA70" s="45">
        <f t="shared" si="145"/>
        <v>0</v>
      </c>
      <c r="BB70" s="44">
        <f t="shared" si="146"/>
        <v>0</v>
      </c>
      <c r="BC70" s="54">
        <f t="shared" si="147"/>
        <v>0</v>
      </c>
      <c r="BD70" s="34">
        <f t="shared" si="148"/>
        <v>0</v>
      </c>
      <c r="BE70" s="52"/>
      <c r="BF70" s="48"/>
      <c r="BG70" s="48"/>
      <c r="BH70" s="49"/>
      <c r="BI70" s="49"/>
      <c r="BJ70" s="49"/>
      <c r="BK70" s="49"/>
      <c r="BL70" s="50"/>
      <c r="BM70" s="45">
        <f t="shared" si="149"/>
        <v>0</v>
      </c>
      <c r="BN70" s="44">
        <f t="shared" si="150"/>
        <v>0</v>
      </c>
      <c r="BO70" s="54">
        <f t="shared" si="151"/>
        <v>0</v>
      </c>
      <c r="BP70" s="76">
        <f t="shared" si="152"/>
        <v>0</v>
      </c>
      <c r="BQ70" s="1"/>
      <c r="BR70" s="1"/>
      <c r="BS70" s="1"/>
      <c r="BT70" s="2"/>
      <c r="BU70" s="2"/>
      <c r="BV70" s="2"/>
      <c r="BW70" s="2"/>
      <c r="BX70" s="2"/>
      <c r="BY70" s="7">
        <f t="shared" si="153"/>
        <v>0</v>
      </c>
      <c r="BZ70" s="14">
        <f t="shared" si="154"/>
        <v>0</v>
      </c>
      <c r="CA70" s="6">
        <f t="shared" si="155"/>
        <v>0</v>
      </c>
      <c r="CB70" s="15">
        <f t="shared" si="156"/>
        <v>0</v>
      </c>
      <c r="CC70" s="16"/>
      <c r="CD70" s="1"/>
      <c r="CE70" s="2"/>
      <c r="CF70" s="2"/>
      <c r="CG70" s="2"/>
      <c r="CH70" s="2"/>
      <c r="CI70" s="2"/>
      <c r="CJ70" s="7">
        <f t="shared" si="157"/>
        <v>0</v>
      </c>
      <c r="CK70" s="14">
        <f t="shared" si="158"/>
        <v>0</v>
      </c>
      <c r="CL70" s="6">
        <f t="shared" si="159"/>
        <v>0</v>
      </c>
      <c r="CM70" s="15">
        <f t="shared" si="160"/>
        <v>0</v>
      </c>
      <c r="CN70" s="16"/>
      <c r="CO70" s="1"/>
      <c r="CP70" s="2"/>
      <c r="CQ70" s="2"/>
      <c r="CR70" s="2"/>
      <c r="CS70" s="2"/>
      <c r="CT70" s="2"/>
      <c r="CU70" s="7">
        <f t="shared" si="161"/>
        <v>0</v>
      </c>
      <c r="CV70" s="14">
        <f t="shared" si="162"/>
        <v>0</v>
      </c>
      <c r="CW70" s="6">
        <f t="shared" si="163"/>
        <v>0</v>
      </c>
      <c r="CX70" s="15">
        <f t="shared" si="164"/>
        <v>0</v>
      </c>
      <c r="CY70" s="16"/>
      <c r="CZ70" s="1"/>
      <c r="DA70" s="2"/>
      <c r="DB70" s="2"/>
      <c r="DC70" s="2"/>
      <c r="DD70" s="2"/>
      <c r="DE70" s="2"/>
      <c r="DF70" s="7">
        <f t="shared" si="165"/>
        <v>0</v>
      </c>
      <c r="DG70" s="14">
        <f t="shared" si="166"/>
        <v>0</v>
      </c>
      <c r="DH70" s="6">
        <f t="shared" si="167"/>
        <v>0</v>
      </c>
      <c r="DI70" s="15">
        <f t="shared" si="168"/>
        <v>0</v>
      </c>
      <c r="DJ70" s="16"/>
      <c r="DK70" s="1"/>
      <c r="DL70" s="2"/>
      <c r="DM70" s="2"/>
      <c r="DN70" s="2"/>
      <c r="DO70" s="2"/>
      <c r="DP70" s="2"/>
      <c r="DQ70" s="7">
        <f t="shared" si="169"/>
        <v>0</v>
      </c>
      <c r="DR70" s="14">
        <f t="shared" si="170"/>
        <v>0</v>
      </c>
      <c r="DS70" s="6">
        <f t="shared" si="171"/>
        <v>0</v>
      </c>
      <c r="DT70" s="15">
        <f t="shared" si="172"/>
        <v>0</v>
      </c>
      <c r="DU70" s="16"/>
      <c r="DV70" s="1"/>
      <c r="DW70" s="2"/>
      <c r="DX70" s="2"/>
      <c r="DY70" s="2"/>
      <c r="DZ70" s="2"/>
      <c r="EA70" s="2"/>
      <c r="EB70" s="7">
        <f t="shared" si="173"/>
        <v>0</v>
      </c>
      <c r="EC70" s="14">
        <f t="shared" si="174"/>
        <v>0</v>
      </c>
      <c r="ED70" s="6">
        <f t="shared" si="175"/>
        <v>0</v>
      </c>
      <c r="EE70" s="15">
        <f t="shared" si="176"/>
        <v>0</v>
      </c>
      <c r="EF70" s="16"/>
      <c r="EG70" s="1"/>
      <c r="EH70" s="2"/>
      <c r="EI70" s="2"/>
      <c r="EJ70" s="2"/>
      <c r="EK70" s="2"/>
      <c r="EL70" s="2"/>
      <c r="EM70" s="7">
        <f t="shared" si="177"/>
        <v>0</v>
      </c>
      <c r="EN70" s="14">
        <f t="shared" si="178"/>
        <v>0</v>
      </c>
      <c r="EO70" s="6">
        <f t="shared" si="179"/>
        <v>0</v>
      </c>
      <c r="EP70" s="15">
        <f t="shared" si="180"/>
        <v>0</v>
      </c>
      <c r="EQ70" s="16"/>
      <c r="ER70" s="1"/>
      <c r="ES70" s="2"/>
      <c r="ET70" s="2"/>
      <c r="EU70" s="2"/>
      <c r="EV70" s="2"/>
      <c r="EW70" s="2"/>
      <c r="EX70" s="7">
        <f t="shared" si="181"/>
        <v>0</v>
      </c>
      <c r="EY70" s="14">
        <f t="shared" si="182"/>
        <v>0</v>
      </c>
      <c r="EZ70" s="6">
        <f t="shared" si="183"/>
        <v>0</v>
      </c>
      <c r="FA70" s="15">
        <f t="shared" si="184"/>
        <v>0</v>
      </c>
      <c r="FB70" s="16"/>
      <c r="FC70" s="1"/>
      <c r="FD70" s="2"/>
      <c r="FE70" s="2"/>
      <c r="FF70" s="2"/>
      <c r="FG70" s="2"/>
      <c r="FH70" s="2"/>
      <c r="FI70" s="7">
        <f t="shared" si="185"/>
        <v>0</v>
      </c>
      <c r="FJ70" s="14">
        <f t="shared" si="186"/>
        <v>0</v>
      </c>
      <c r="FK70" s="6">
        <f t="shared" si="187"/>
        <v>0</v>
      </c>
      <c r="FL70" s="15">
        <f t="shared" si="188"/>
        <v>0</v>
      </c>
      <c r="FM70" s="16"/>
      <c r="FN70" s="1"/>
      <c r="FO70" s="2"/>
      <c r="FP70" s="2"/>
      <c r="FQ70" s="2"/>
      <c r="FR70" s="2"/>
      <c r="FS70" s="2"/>
      <c r="FT70" s="7">
        <f t="shared" si="189"/>
        <v>0</v>
      </c>
      <c r="FU70" s="14">
        <f t="shared" si="190"/>
        <v>0</v>
      </c>
      <c r="FV70" s="6">
        <f t="shared" si="191"/>
        <v>0</v>
      </c>
      <c r="FW70" s="15">
        <f t="shared" si="192"/>
        <v>0</v>
      </c>
      <c r="FX70" s="16"/>
      <c r="FY70" s="1"/>
      <c r="FZ70" s="2"/>
      <c r="GA70" s="2"/>
      <c r="GB70" s="2"/>
      <c r="GC70" s="2"/>
      <c r="GD70" s="2"/>
      <c r="GE70" s="7">
        <f t="shared" si="193"/>
        <v>0</v>
      </c>
      <c r="GF70" s="14">
        <f t="shared" si="194"/>
        <v>0</v>
      </c>
      <c r="GG70" s="6">
        <f t="shared" si="195"/>
        <v>0</v>
      </c>
      <c r="GH70" s="15">
        <f t="shared" si="196"/>
        <v>0</v>
      </c>
      <c r="GI70" s="16"/>
      <c r="GJ70" s="1"/>
      <c r="GK70" s="2"/>
      <c r="GL70" s="2"/>
      <c r="GM70" s="2"/>
      <c r="GN70" s="2"/>
      <c r="GO70" s="2"/>
      <c r="GP70" s="7">
        <f t="shared" si="197"/>
        <v>0</v>
      </c>
      <c r="GQ70" s="14">
        <f t="shared" si="198"/>
        <v>0</v>
      </c>
      <c r="GR70" s="6">
        <f t="shared" si="199"/>
        <v>0</v>
      </c>
      <c r="GS70" s="15">
        <f t="shared" si="200"/>
        <v>0</v>
      </c>
      <c r="GT70" s="16"/>
      <c r="GU70" s="1"/>
      <c r="GV70" s="2"/>
      <c r="GW70" s="2"/>
      <c r="GX70" s="2"/>
      <c r="GY70" s="2"/>
      <c r="GZ70" s="2"/>
      <c r="HA70" s="7">
        <f t="shared" si="201"/>
        <v>0</v>
      </c>
      <c r="HB70" s="14">
        <f t="shared" si="202"/>
        <v>0</v>
      </c>
      <c r="HC70" s="6">
        <f t="shared" si="203"/>
        <v>0</v>
      </c>
      <c r="HD70" s="15">
        <f t="shared" si="204"/>
        <v>0</v>
      </c>
      <c r="HE70" s="16"/>
      <c r="HF70" s="1"/>
      <c r="HG70" s="2"/>
      <c r="HH70" s="2"/>
      <c r="HI70" s="2"/>
      <c r="HJ70" s="2"/>
      <c r="HK70" s="2"/>
      <c r="HL70" s="7">
        <f t="shared" si="205"/>
        <v>0</v>
      </c>
      <c r="HM70" s="14">
        <f t="shared" si="206"/>
        <v>0</v>
      </c>
      <c r="HN70" s="6">
        <f t="shared" si="207"/>
        <v>0</v>
      </c>
      <c r="HO70" s="15">
        <f t="shared" si="208"/>
        <v>0</v>
      </c>
      <c r="HP70" s="16"/>
      <c r="HQ70" s="1"/>
      <c r="HR70" s="2"/>
      <c r="HS70" s="2"/>
      <c r="HT70" s="2"/>
      <c r="HU70" s="2"/>
      <c r="HV70" s="2"/>
      <c r="HW70" s="7">
        <f t="shared" si="209"/>
        <v>0</v>
      </c>
      <c r="HX70" s="14">
        <f t="shared" si="210"/>
        <v>0</v>
      </c>
      <c r="HY70" s="6">
        <f t="shared" si="211"/>
        <v>0</v>
      </c>
      <c r="HZ70" s="15">
        <f t="shared" si="212"/>
        <v>0</v>
      </c>
      <c r="IA70" s="16"/>
      <c r="IB70" s="1"/>
      <c r="IC70" s="2"/>
      <c r="ID70" s="2"/>
      <c r="IE70" s="2"/>
      <c r="IF70" s="2"/>
      <c r="IG70" s="2"/>
      <c r="IH70" s="7">
        <f t="shared" si="213"/>
        <v>0</v>
      </c>
      <c r="II70" s="14">
        <f t="shared" si="214"/>
        <v>0</v>
      </c>
      <c r="IJ70" s="6">
        <f t="shared" si="215"/>
        <v>0</v>
      </c>
      <c r="IK70" s="79">
        <f t="shared" si="216"/>
        <v>0</v>
      </c>
      <c r="IL70" s="80"/>
    </row>
    <row r="71" spans="1:246" ht="13.5" hidden="1" thickTop="1">
      <c r="A71" s="57"/>
      <c r="B71" s="60"/>
      <c r="C71" s="60"/>
      <c r="D71" s="61"/>
      <c r="E71" s="61"/>
      <c r="F71" s="61"/>
      <c r="G71" s="62">
        <f t="shared" si="217"/>
      </c>
      <c r="H71" s="62">
        <f>IF(AND($H$2="Y",J71&gt;0,OR(AND(G71=1,G95=10),AND(G71=2,G104=20),AND(G71=3,G113=30),AND(G71=4,G122=40),AND(G71=5,G131=50),AND(G71=6,G140=60),AND(G71=7,G149=70),AND(G71=8,G158=80),AND(G71=9,G167=90),AND(G71=10,G176=100))),VLOOKUP(J71-1,SortLookup!$A$13:$B$16,2,FALSE),"")</f>
      </c>
      <c r="I71" s="63" t="str">
        <f>IF(ISNA(VLOOKUP(E71,SortLookup!$A$1:$B$5,2,FALSE))," ",VLOOKUP(E71,SortLookup!$A$1:$B$5,2,FALSE))</f>
        <v> </v>
      </c>
      <c r="J71" s="81" t="str">
        <f>IF(ISNA(VLOOKUP(F71,SortLookup!$A$7:$B$11,2,FALSE))," ",VLOOKUP(F71,SortLookup!$A$7:$B$11,2,FALSE))</f>
        <v> </v>
      </c>
      <c r="K71" s="82">
        <f>L71+M71+N71</f>
        <v>0</v>
      </c>
      <c r="L71" s="64">
        <f t="shared" si="133"/>
        <v>0</v>
      </c>
      <c r="M71" s="65">
        <f t="shared" si="134"/>
        <v>0</v>
      </c>
      <c r="N71" s="83">
        <f t="shared" si="135"/>
        <v>0</v>
      </c>
      <c r="O71" s="84">
        <f t="shared" si="136"/>
        <v>0</v>
      </c>
      <c r="P71" s="85"/>
      <c r="Q71" s="67"/>
      <c r="R71" s="67"/>
      <c r="S71" s="67"/>
      <c r="T71" s="67"/>
      <c r="U71" s="67"/>
      <c r="V71" s="67"/>
      <c r="W71" s="68"/>
      <c r="X71" s="68"/>
      <c r="Y71" s="68"/>
      <c r="Z71" s="68"/>
      <c r="AA71" s="86"/>
      <c r="AB71" s="87">
        <f t="shared" si="137"/>
        <v>0</v>
      </c>
      <c r="AC71" s="66">
        <f t="shared" si="138"/>
        <v>0</v>
      </c>
      <c r="AD71" s="78">
        <f t="shared" si="139"/>
        <v>0</v>
      </c>
      <c r="AE71" s="88">
        <f t="shared" si="140"/>
        <v>0</v>
      </c>
      <c r="AF71" s="85"/>
      <c r="AG71" s="67"/>
      <c r="AH71" s="67"/>
      <c r="AI71" s="67"/>
      <c r="AJ71" s="68"/>
      <c r="AK71" s="68"/>
      <c r="AL71" s="68"/>
      <c r="AM71" s="68"/>
      <c r="AN71" s="86"/>
      <c r="AO71" s="45">
        <f t="shared" si="141"/>
        <v>0</v>
      </c>
      <c r="AP71" s="44">
        <f t="shared" si="142"/>
        <v>0</v>
      </c>
      <c r="AQ71" s="54">
        <f t="shared" si="143"/>
        <v>0</v>
      </c>
      <c r="AR71" s="34">
        <f t="shared" si="144"/>
        <v>0</v>
      </c>
      <c r="AS71" s="52"/>
      <c r="AT71" s="48"/>
      <c r="AU71" s="48"/>
      <c r="AV71" s="49"/>
      <c r="AW71" s="49"/>
      <c r="AX71" s="49"/>
      <c r="AY71" s="49"/>
      <c r="AZ71" s="50"/>
      <c r="BA71" s="45">
        <f t="shared" si="145"/>
        <v>0</v>
      </c>
      <c r="BB71" s="44">
        <f t="shared" si="146"/>
        <v>0</v>
      </c>
      <c r="BC71" s="54">
        <f t="shared" si="147"/>
        <v>0</v>
      </c>
      <c r="BD71" s="34">
        <f t="shared" si="148"/>
        <v>0</v>
      </c>
      <c r="BE71" s="52"/>
      <c r="BF71" s="48"/>
      <c r="BG71" s="48"/>
      <c r="BH71" s="49"/>
      <c r="BI71" s="49"/>
      <c r="BJ71" s="49"/>
      <c r="BK71" s="49"/>
      <c r="BL71" s="50"/>
      <c r="BM71" s="45">
        <f t="shared" si="149"/>
        <v>0</v>
      </c>
      <c r="BN71" s="44">
        <f t="shared" si="150"/>
        <v>0</v>
      </c>
      <c r="BO71" s="54">
        <f t="shared" si="151"/>
        <v>0</v>
      </c>
      <c r="BP71" s="76">
        <f t="shared" si="152"/>
        <v>0</v>
      </c>
      <c r="BQ71" s="1"/>
      <c r="BR71" s="1"/>
      <c r="BS71" s="1"/>
      <c r="BT71" s="2"/>
      <c r="BU71" s="2"/>
      <c r="BV71" s="2"/>
      <c r="BW71" s="2"/>
      <c r="BX71" s="2"/>
      <c r="BY71" s="7">
        <f t="shared" si="153"/>
        <v>0</v>
      </c>
      <c r="BZ71" s="14">
        <f t="shared" si="154"/>
        <v>0</v>
      </c>
      <c r="CA71" s="6">
        <f t="shared" si="155"/>
        <v>0</v>
      </c>
      <c r="CB71" s="15">
        <f t="shared" si="156"/>
        <v>0</v>
      </c>
      <c r="CC71" s="16"/>
      <c r="CD71" s="1"/>
      <c r="CE71" s="2"/>
      <c r="CF71" s="2"/>
      <c r="CG71" s="2"/>
      <c r="CH71" s="2"/>
      <c r="CI71" s="2"/>
      <c r="CJ71" s="7">
        <f t="shared" si="157"/>
        <v>0</v>
      </c>
      <c r="CK71" s="14">
        <f t="shared" si="158"/>
        <v>0</v>
      </c>
      <c r="CL71" s="6">
        <f t="shared" si="159"/>
        <v>0</v>
      </c>
      <c r="CM71" s="15">
        <f t="shared" si="160"/>
        <v>0</v>
      </c>
      <c r="CN71" s="16"/>
      <c r="CO71" s="1"/>
      <c r="CP71" s="2"/>
      <c r="CQ71" s="2"/>
      <c r="CR71" s="2"/>
      <c r="CS71" s="2"/>
      <c r="CT71" s="2"/>
      <c r="CU71" s="7">
        <f t="shared" si="161"/>
        <v>0</v>
      </c>
      <c r="CV71" s="14">
        <f t="shared" si="162"/>
        <v>0</v>
      </c>
      <c r="CW71" s="6">
        <f t="shared" si="163"/>
        <v>0</v>
      </c>
      <c r="CX71" s="15">
        <f t="shared" si="164"/>
        <v>0</v>
      </c>
      <c r="CY71" s="16"/>
      <c r="CZ71" s="1"/>
      <c r="DA71" s="2"/>
      <c r="DB71" s="2"/>
      <c r="DC71" s="2"/>
      <c r="DD71" s="2"/>
      <c r="DE71" s="2"/>
      <c r="DF71" s="7">
        <f t="shared" si="165"/>
        <v>0</v>
      </c>
      <c r="DG71" s="14">
        <f t="shared" si="166"/>
        <v>0</v>
      </c>
      <c r="DH71" s="6">
        <f t="shared" si="167"/>
        <v>0</v>
      </c>
      <c r="DI71" s="15">
        <f t="shared" si="168"/>
        <v>0</v>
      </c>
      <c r="DJ71" s="16"/>
      <c r="DK71" s="1"/>
      <c r="DL71" s="2"/>
      <c r="DM71" s="2"/>
      <c r="DN71" s="2"/>
      <c r="DO71" s="2"/>
      <c r="DP71" s="2"/>
      <c r="DQ71" s="7">
        <f t="shared" si="169"/>
        <v>0</v>
      </c>
      <c r="DR71" s="14">
        <f t="shared" si="170"/>
        <v>0</v>
      </c>
      <c r="DS71" s="6">
        <f t="shared" si="171"/>
        <v>0</v>
      </c>
      <c r="DT71" s="15">
        <f t="shared" si="172"/>
        <v>0</v>
      </c>
      <c r="DU71" s="16"/>
      <c r="DV71" s="1"/>
      <c r="DW71" s="2"/>
      <c r="DX71" s="2"/>
      <c r="DY71" s="2"/>
      <c r="DZ71" s="2"/>
      <c r="EA71" s="2"/>
      <c r="EB71" s="7">
        <f t="shared" si="173"/>
        <v>0</v>
      </c>
      <c r="EC71" s="14">
        <f t="shared" si="174"/>
        <v>0</v>
      </c>
      <c r="ED71" s="6">
        <f t="shared" si="175"/>
        <v>0</v>
      </c>
      <c r="EE71" s="15">
        <f t="shared" si="176"/>
        <v>0</v>
      </c>
      <c r="EF71" s="16"/>
      <c r="EG71" s="1"/>
      <c r="EH71" s="2"/>
      <c r="EI71" s="2"/>
      <c r="EJ71" s="2"/>
      <c r="EK71" s="2"/>
      <c r="EL71" s="2"/>
      <c r="EM71" s="7">
        <f t="shared" si="177"/>
        <v>0</v>
      </c>
      <c r="EN71" s="14">
        <f t="shared" si="178"/>
        <v>0</v>
      </c>
      <c r="EO71" s="6">
        <f t="shared" si="179"/>
        <v>0</v>
      </c>
      <c r="EP71" s="15">
        <f t="shared" si="180"/>
        <v>0</v>
      </c>
      <c r="EQ71" s="16"/>
      <c r="ER71" s="1"/>
      <c r="ES71" s="2"/>
      <c r="ET71" s="2"/>
      <c r="EU71" s="2"/>
      <c r="EV71" s="2"/>
      <c r="EW71" s="2"/>
      <c r="EX71" s="7">
        <f t="shared" si="181"/>
        <v>0</v>
      </c>
      <c r="EY71" s="14">
        <f t="shared" si="182"/>
        <v>0</v>
      </c>
      <c r="EZ71" s="6">
        <f t="shared" si="183"/>
        <v>0</v>
      </c>
      <c r="FA71" s="15">
        <f t="shared" si="184"/>
        <v>0</v>
      </c>
      <c r="FB71" s="16"/>
      <c r="FC71" s="1"/>
      <c r="FD71" s="2"/>
      <c r="FE71" s="2"/>
      <c r="FF71" s="2"/>
      <c r="FG71" s="2"/>
      <c r="FH71" s="2"/>
      <c r="FI71" s="7">
        <f t="shared" si="185"/>
        <v>0</v>
      </c>
      <c r="FJ71" s="14">
        <f t="shared" si="186"/>
        <v>0</v>
      </c>
      <c r="FK71" s="6">
        <f t="shared" si="187"/>
        <v>0</v>
      </c>
      <c r="FL71" s="15">
        <f t="shared" si="188"/>
        <v>0</v>
      </c>
      <c r="FM71" s="16"/>
      <c r="FN71" s="1"/>
      <c r="FO71" s="2"/>
      <c r="FP71" s="2"/>
      <c r="FQ71" s="2"/>
      <c r="FR71" s="2"/>
      <c r="FS71" s="2"/>
      <c r="FT71" s="7">
        <f t="shared" si="189"/>
        <v>0</v>
      </c>
      <c r="FU71" s="14">
        <f t="shared" si="190"/>
        <v>0</v>
      </c>
      <c r="FV71" s="6">
        <f t="shared" si="191"/>
        <v>0</v>
      </c>
      <c r="FW71" s="15">
        <f t="shared" si="192"/>
        <v>0</v>
      </c>
      <c r="FX71" s="16"/>
      <c r="FY71" s="1"/>
      <c r="FZ71" s="2"/>
      <c r="GA71" s="2"/>
      <c r="GB71" s="2"/>
      <c r="GC71" s="2"/>
      <c r="GD71" s="2"/>
      <c r="GE71" s="7">
        <f t="shared" si="193"/>
        <v>0</v>
      </c>
      <c r="GF71" s="14">
        <f t="shared" si="194"/>
        <v>0</v>
      </c>
      <c r="GG71" s="6">
        <f t="shared" si="195"/>
        <v>0</v>
      </c>
      <c r="GH71" s="15">
        <f t="shared" si="196"/>
        <v>0</v>
      </c>
      <c r="GI71" s="16"/>
      <c r="GJ71" s="1"/>
      <c r="GK71" s="2"/>
      <c r="GL71" s="2"/>
      <c r="GM71" s="2"/>
      <c r="GN71" s="2"/>
      <c r="GO71" s="2"/>
      <c r="GP71" s="7">
        <f t="shared" si="197"/>
        <v>0</v>
      </c>
      <c r="GQ71" s="14">
        <f t="shared" si="198"/>
        <v>0</v>
      </c>
      <c r="GR71" s="6">
        <f t="shared" si="199"/>
        <v>0</v>
      </c>
      <c r="GS71" s="15">
        <f t="shared" si="200"/>
        <v>0</v>
      </c>
      <c r="GT71" s="16"/>
      <c r="GU71" s="1"/>
      <c r="GV71" s="2"/>
      <c r="GW71" s="2"/>
      <c r="GX71" s="2"/>
      <c r="GY71" s="2"/>
      <c r="GZ71" s="2"/>
      <c r="HA71" s="7">
        <f t="shared" si="201"/>
        <v>0</v>
      </c>
      <c r="HB71" s="14">
        <f t="shared" si="202"/>
        <v>0</v>
      </c>
      <c r="HC71" s="6">
        <f t="shared" si="203"/>
        <v>0</v>
      </c>
      <c r="HD71" s="15">
        <f t="shared" si="204"/>
        <v>0</v>
      </c>
      <c r="HE71" s="16"/>
      <c r="HF71" s="1"/>
      <c r="HG71" s="2"/>
      <c r="HH71" s="2"/>
      <c r="HI71" s="2"/>
      <c r="HJ71" s="2"/>
      <c r="HK71" s="2"/>
      <c r="HL71" s="7">
        <f t="shared" si="205"/>
        <v>0</v>
      </c>
      <c r="HM71" s="14">
        <f t="shared" si="206"/>
        <v>0</v>
      </c>
      <c r="HN71" s="6">
        <f t="shared" si="207"/>
        <v>0</v>
      </c>
      <c r="HO71" s="15">
        <f t="shared" si="208"/>
        <v>0</v>
      </c>
      <c r="HP71" s="16"/>
      <c r="HQ71" s="1"/>
      <c r="HR71" s="2"/>
      <c r="HS71" s="2"/>
      <c r="HT71" s="2"/>
      <c r="HU71" s="2"/>
      <c r="HV71" s="2"/>
      <c r="HW71" s="7">
        <f t="shared" si="209"/>
        <v>0</v>
      </c>
      <c r="HX71" s="14">
        <f t="shared" si="210"/>
        <v>0</v>
      </c>
      <c r="HY71" s="6">
        <f t="shared" si="211"/>
        <v>0</v>
      </c>
      <c r="HZ71" s="15">
        <f t="shared" si="212"/>
        <v>0</v>
      </c>
      <c r="IA71" s="16"/>
      <c r="IB71" s="1"/>
      <c r="IC71" s="2"/>
      <c r="ID71" s="2"/>
      <c r="IE71" s="2"/>
      <c r="IF71" s="2"/>
      <c r="IG71" s="2"/>
      <c r="IH71" s="7">
        <f t="shared" si="213"/>
        <v>0</v>
      </c>
      <c r="II71" s="14">
        <f t="shared" si="214"/>
        <v>0</v>
      </c>
      <c r="IJ71" s="6">
        <f t="shared" si="215"/>
        <v>0</v>
      </c>
      <c r="IK71" s="79">
        <f t="shared" si="216"/>
        <v>0</v>
      </c>
      <c r="IL71" s="80"/>
    </row>
    <row r="72" spans="1:246" ht="12.75" hidden="1">
      <c r="A72" s="57"/>
      <c r="B72" s="60"/>
      <c r="C72" s="60"/>
      <c r="D72" s="61"/>
      <c r="E72" s="61"/>
      <c r="F72" s="61"/>
      <c r="G72" s="62">
        <f aca="true" t="shared" si="218" ref="G72:G77">IF(AND(OR($G$2="Y",$H$2="Y"),I72&lt;5,J72&lt;5),IF(AND(I72=I71,J72=J71),G71+1,1),"")</f>
      </c>
      <c r="H72" s="62">
        <f>IF(AND($H$2="Y",J72&gt;0,OR(AND(G72=1,G81=10),AND(G72=2,G90=20),AND(G72=3,G99=30),AND(G72=4,G108=40),AND(G72=5,G117=50),AND(G72=6,G126=60),AND(G72=7,G135=70),AND(G72=8,G144=80),AND(G72=9,G153=90),AND(G72=10,G162=100))),VLOOKUP(J72-1,SortLookup!$A$13:$B$16,2,FALSE),"")</f>
      </c>
      <c r="I72" s="63" t="str">
        <f>IF(ISNA(VLOOKUP(E72,SortLookup!$A$1:$B$5,2,FALSE))," ",VLOOKUP(E72,SortLookup!$A$1:$B$5,2,FALSE))</f>
        <v> </v>
      </c>
      <c r="J72" s="81" t="str">
        <f>IF(ISNA(VLOOKUP(F72,SortLookup!$A$7:$B$11,2,FALSE))," ",VLOOKUP(F72,SortLookup!$A$7:$B$11,2,FALSE))</f>
        <v> </v>
      </c>
      <c r="K72" s="82">
        <f>L72+M72+N72</f>
        <v>0</v>
      </c>
      <c r="L72" s="64">
        <f>AB72+AO72+BA72+BM72+BY72+CJ72+CU72+DF72+DQ72+EB72+EM72+EX72+FI72+FT72+GE72+GP72+HA72+HL72+HW72+IH72</f>
        <v>0</v>
      </c>
      <c r="M72" s="65">
        <f>AD72+AQ72+BC72+BO72+CA72+CL72+CW72+DH72+DS72+ED72+EO72+EZ72+FK72+FV72+GG72+GR72+HC72+HN72+HY72+IJ72</f>
        <v>0</v>
      </c>
      <c r="N72" s="83">
        <f>O72/2</f>
        <v>0</v>
      </c>
      <c r="O72" s="84">
        <f>W72+AJ72+AV72+BH72+BT72+CE72+CP72+DA72+DL72+DW72+EH72+ES72+FD72+FO72+FZ72+GK72+GV72+HG72+HR72+IC72</f>
        <v>0</v>
      </c>
      <c r="P72" s="85"/>
      <c r="Q72" s="67"/>
      <c r="R72" s="67"/>
      <c r="S72" s="67"/>
      <c r="T72" s="67"/>
      <c r="U72" s="67"/>
      <c r="V72" s="67"/>
      <c r="W72" s="68"/>
      <c r="X72" s="68"/>
      <c r="Y72" s="68"/>
      <c r="Z72" s="68"/>
      <c r="AA72" s="86"/>
      <c r="AB72" s="87">
        <f>P72+Q72+R72+S72+T72+U72+V72</f>
        <v>0</v>
      </c>
      <c r="AC72" s="66">
        <f>W72/2</f>
        <v>0</v>
      </c>
      <c r="AD72" s="78">
        <f>(X72*3)+(Y72*5)+(Z72*5)+(AA72*20)</f>
        <v>0</v>
      </c>
      <c r="AE72" s="88">
        <f>AB72+AC72+AD72</f>
        <v>0</v>
      </c>
      <c r="AF72" s="85"/>
      <c r="AG72" s="67"/>
      <c r="AH72" s="67"/>
      <c r="AI72" s="67"/>
      <c r="AJ72" s="68"/>
      <c r="AK72" s="68"/>
      <c r="AL72" s="68"/>
      <c r="AM72" s="68"/>
      <c r="AN72" s="86"/>
      <c r="AO72" s="87">
        <f>AF72+AG72+AH72+AI72</f>
        <v>0</v>
      </c>
      <c r="AP72" s="44">
        <f>AJ72/2</f>
        <v>0</v>
      </c>
      <c r="AQ72" s="54">
        <f>(AK72*3)+(AL72*5)+(AM72*5)+(AN72*20)</f>
        <v>0</v>
      </c>
      <c r="AR72" s="34">
        <f>AO72+AP72+AQ72</f>
        <v>0</v>
      </c>
      <c r="AS72" s="52"/>
      <c r="AT72" s="48"/>
      <c r="AU72" s="48"/>
      <c r="AV72" s="49"/>
      <c r="AW72" s="49"/>
      <c r="AX72" s="49"/>
      <c r="AY72" s="49"/>
      <c r="AZ72" s="50"/>
      <c r="BA72" s="45">
        <f>AS72+AT72+AU72</f>
        <v>0</v>
      </c>
      <c r="BB72" s="44">
        <f>AV72/2</f>
        <v>0</v>
      </c>
      <c r="BC72" s="54">
        <f>(AW72*3)+(AX72*5)+(AY72*5)+(AZ72*20)</f>
        <v>0</v>
      </c>
      <c r="BD72" s="34">
        <f>BA72+BB72+BC72</f>
        <v>0</v>
      </c>
      <c r="BE72" s="52"/>
      <c r="BF72" s="48"/>
      <c r="BG72" s="48"/>
      <c r="BH72" s="49"/>
      <c r="BI72" s="49"/>
      <c r="BJ72" s="49"/>
      <c r="BK72" s="49"/>
      <c r="BL72" s="50"/>
      <c r="BM72" s="45">
        <f>BE72+BF72+BG72</f>
        <v>0</v>
      </c>
      <c r="BN72" s="44">
        <f>BH72/2</f>
        <v>0</v>
      </c>
      <c r="BO72" s="54">
        <f>(BI72*3)+(BJ72*5)+(BK72*5)+(BL72*20)</f>
        <v>0</v>
      </c>
      <c r="BP72" s="76">
        <f>BM72+BN72+BO72</f>
        <v>0</v>
      </c>
      <c r="BQ72" s="1"/>
      <c r="BR72" s="1"/>
      <c r="BS72" s="1"/>
      <c r="BT72" s="2"/>
      <c r="BU72" s="2"/>
      <c r="BV72" s="2"/>
      <c r="BW72" s="2"/>
      <c r="BX72" s="2"/>
      <c r="BY72" s="7">
        <f aca="true" t="shared" si="219" ref="BY72:BY77">BQ72+BR72+BS72</f>
        <v>0</v>
      </c>
      <c r="BZ72" s="14">
        <f aca="true" t="shared" si="220" ref="BZ72:BZ77">BT72/2</f>
        <v>0</v>
      </c>
      <c r="CA72" s="6">
        <f aca="true" t="shared" si="221" ref="CA72:CA77">(BU72*3)+(BV72*5)+(BW72*5)+(BX72*20)</f>
        <v>0</v>
      </c>
      <c r="CB72" s="15">
        <f aca="true" t="shared" si="222" ref="CB72:CB77">BY72+BZ72+CA72</f>
        <v>0</v>
      </c>
      <c r="CC72" s="16"/>
      <c r="CD72" s="1"/>
      <c r="CE72" s="2"/>
      <c r="CF72" s="2"/>
      <c r="CG72" s="2"/>
      <c r="CH72" s="2"/>
      <c r="CI72" s="2"/>
      <c r="CJ72" s="7">
        <f aca="true" t="shared" si="223" ref="CJ72:CJ77">CC72+CD72</f>
        <v>0</v>
      </c>
      <c r="CK72" s="14">
        <f aca="true" t="shared" si="224" ref="CK72:CK77">CE72/2</f>
        <v>0</v>
      </c>
      <c r="CL72" s="6">
        <f aca="true" t="shared" si="225" ref="CL72:CL77">(CF72*3)+(CG72*5)+(CH72*5)+(CI72*20)</f>
        <v>0</v>
      </c>
      <c r="CM72" s="15">
        <f aca="true" t="shared" si="226" ref="CM72:CM77">CJ72+CK72+CL72</f>
        <v>0</v>
      </c>
      <c r="CN72" s="16"/>
      <c r="CO72" s="1"/>
      <c r="CP72" s="2"/>
      <c r="CQ72" s="2"/>
      <c r="CR72" s="2"/>
      <c r="CS72" s="2"/>
      <c r="CT72" s="2"/>
      <c r="CU72" s="7">
        <f aca="true" t="shared" si="227" ref="CU72:CU77">CN72+CO72</f>
        <v>0</v>
      </c>
      <c r="CV72" s="14">
        <f aca="true" t="shared" si="228" ref="CV72:CV77">CP72/2</f>
        <v>0</v>
      </c>
      <c r="CW72" s="6">
        <f aca="true" t="shared" si="229" ref="CW72:CW77">(CQ72*3)+(CR72*5)+(CS72*5)+(CT72*20)</f>
        <v>0</v>
      </c>
      <c r="CX72" s="15">
        <f aca="true" t="shared" si="230" ref="CX72:CX77">CU72+CV72+CW72</f>
        <v>0</v>
      </c>
      <c r="CY72" s="16"/>
      <c r="CZ72" s="1"/>
      <c r="DA72" s="2"/>
      <c r="DB72" s="2"/>
      <c r="DC72" s="2"/>
      <c r="DD72" s="2"/>
      <c r="DE72" s="2"/>
      <c r="DF72" s="7">
        <f aca="true" t="shared" si="231" ref="DF72:DF77">CY72+CZ72</f>
        <v>0</v>
      </c>
      <c r="DG72" s="14">
        <f aca="true" t="shared" si="232" ref="DG72:DG77">DA72/2</f>
        <v>0</v>
      </c>
      <c r="DH72" s="6">
        <f aca="true" t="shared" si="233" ref="DH72:DH77">(DB72*3)+(DC72*5)+(DD72*5)+(DE72*20)</f>
        <v>0</v>
      </c>
      <c r="DI72" s="15">
        <f aca="true" t="shared" si="234" ref="DI72:DI77">DF72+DG72+DH72</f>
        <v>0</v>
      </c>
      <c r="DJ72" s="16"/>
      <c r="DK72" s="1"/>
      <c r="DL72" s="2"/>
      <c r="DM72" s="2"/>
      <c r="DN72" s="2"/>
      <c r="DO72" s="2"/>
      <c r="DP72" s="2"/>
      <c r="DQ72" s="7">
        <f aca="true" t="shared" si="235" ref="DQ72:DQ77">DJ72+DK72</f>
        <v>0</v>
      </c>
      <c r="DR72" s="14">
        <f aca="true" t="shared" si="236" ref="DR72:DR77">DL72/2</f>
        <v>0</v>
      </c>
      <c r="DS72" s="6">
        <f aca="true" t="shared" si="237" ref="DS72:DS77">(DM72*3)+(DN72*5)+(DO72*5)+(DP72*20)</f>
        <v>0</v>
      </c>
      <c r="DT72" s="15">
        <f aca="true" t="shared" si="238" ref="DT72:DT77">DQ72+DR72+DS72</f>
        <v>0</v>
      </c>
      <c r="DU72" s="16"/>
      <c r="DV72" s="1"/>
      <c r="DW72" s="2"/>
      <c r="DX72" s="2"/>
      <c r="DY72" s="2"/>
      <c r="DZ72" s="2"/>
      <c r="EA72" s="2"/>
      <c r="EB72" s="7">
        <f aca="true" t="shared" si="239" ref="EB72:EB77">DU72+DV72</f>
        <v>0</v>
      </c>
      <c r="EC72" s="14">
        <f aca="true" t="shared" si="240" ref="EC72:EC77">DW72/2</f>
        <v>0</v>
      </c>
      <c r="ED72" s="6">
        <f aca="true" t="shared" si="241" ref="ED72:ED77">(DX72*3)+(DY72*5)+(DZ72*5)+(EA72*20)</f>
        <v>0</v>
      </c>
      <c r="EE72" s="15">
        <f aca="true" t="shared" si="242" ref="EE72:EE77">EB72+EC72+ED72</f>
        <v>0</v>
      </c>
      <c r="EF72" s="16"/>
      <c r="EG72" s="1"/>
      <c r="EH72" s="2"/>
      <c r="EI72" s="2"/>
      <c r="EJ72" s="2"/>
      <c r="EK72" s="2"/>
      <c r="EL72" s="2"/>
      <c r="EM72" s="7">
        <f aca="true" t="shared" si="243" ref="EM72:EM77">EF72+EG72</f>
        <v>0</v>
      </c>
      <c r="EN72" s="14">
        <f aca="true" t="shared" si="244" ref="EN72:EN77">EH72/2</f>
        <v>0</v>
      </c>
      <c r="EO72" s="6">
        <f aca="true" t="shared" si="245" ref="EO72:EO77">(EI72*3)+(EJ72*5)+(EK72*5)+(EL72*20)</f>
        <v>0</v>
      </c>
      <c r="EP72" s="15">
        <f aca="true" t="shared" si="246" ref="EP72:EP77">EM72+EN72+EO72</f>
        <v>0</v>
      </c>
      <c r="EQ72" s="16"/>
      <c r="ER72" s="1"/>
      <c r="ES72" s="2"/>
      <c r="ET72" s="2"/>
      <c r="EU72" s="2"/>
      <c r="EV72" s="2"/>
      <c r="EW72" s="2"/>
      <c r="EX72" s="7">
        <f aca="true" t="shared" si="247" ref="EX72:EX77">EQ72+ER72</f>
        <v>0</v>
      </c>
      <c r="EY72" s="14">
        <f aca="true" t="shared" si="248" ref="EY72:EY77">ES72/2</f>
        <v>0</v>
      </c>
      <c r="EZ72" s="6">
        <f aca="true" t="shared" si="249" ref="EZ72:EZ77">(ET72*3)+(EU72*5)+(EV72*5)+(EW72*20)</f>
        <v>0</v>
      </c>
      <c r="FA72" s="15">
        <f aca="true" t="shared" si="250" ref="FA72:FA77">EX72+EY72+EZ72</f>
        <v>0</v>
      </c>
      <c r="FB72" s="16"/>
      <c r="FC72" s="1"/>
      <c r="FD72" s="2"/>
      <c r="FE72" s="2"/>
      <c r="FF72" s="2"/>
      <c r="FG72" s="2"/>
      <c r="FH72" s="2"/>
      <c r="FI72" s="7">
        <f aca="true" t="shared" si="251" ref="FI72:FI77">FB72+FC72</f>
        <v>0</v>
      </c>
      <c r="FJ72" s="14">
        <f aca="true" t="shared" si="252" ref="FJ72:FJ77">FD72/2</f>
        <v>0</v>
      </c>
      <c r="FK72" s="6">
        <f aca="true" t="shared" si="253" ref="FK72:FK77">(FE72*3)+(FF72*5)+(FG72*5)+(FH72*20)</f>
        <v>0</v>
      </c>
      <c r="FL72" s="15">
        <f aca="true" t="shared" si="254" ref="FL72:FL77">FI72+FJ72+FK72</f>
        <v>0</v>
      </c>
      <c r="FM72" s="16"/>
      <c r="FN72" s="1"/>
      <c r="FO72" s="2"/>
      <c r="FP72" s="2"/>
      <c r="FQ72" s="2"/>
      <c r="FR72" s="2"/>
      <c r="FS72" s="2"/>
      <c r="FT72" s="7">
        <f aca="true" t="shared" si="255" ref="FT72:FT77">FM72+FN72</f>
        <v>0</v>
      </c>
      <c r="FU72" s="14">
        <f aca="true" t="shared" si="256" ref="FU72:FU77">FO72/2</f>
        <v>0</v>
      </c>
      <c r="FV72" s="6">
        <f aca="true" t="shared" si="257" ref="FV72:FV77">(FP72*3)+(FQ72*5)+(FR72*5)+(FS72*20)</f>
        <v>0</v>
      </c>
      <c r="FW72" s="15">
        <f aca="true" t="shared" si="258" ref="FW72:FW77">FT72+FU72+FV72</f>
        <v>0</v>
      </c>
      <c r="FX72" s="16"/>
      <c r="FY72" s="1"/>
      <c r="FZ72" s="2"/>
      <c r="GA72" s="2"/>
      <c r="GB72" s="2"/>
      <c r="GC72" s="2"/>
      <c r="GD72" s="2"/>
      <c r="GE72" s="7">
        <f aca="true" t="shared" si="259" ref="GE72:GE77">FX72+FY72</f>
        <v>0</v>
      </c>
      <c r="GF72" s="14">
        <f aca="true" t="shared" si="260" ref="GF72:GF77">FZ72/2</f>
        <v>0</v>
      </c>
      <c r="GG72" s="6">
        <f aca="true" t="shared" si="261" ref="GG72:GG77">(GA72*3)+(GB72*5)+(GC72*5)+(GD72*20)</f>
        <v>0</v>
      </c>
      <c r="GH72" s="15">
        <f aca="true" t="shared" si="262" ref="GH72:GH77">GE72+GF72+GG72</f>
        <v>0</v>
      </c>
      <c r="GI72" s="16"/>
      <c r="GJ72" s="1"/>
      <c r="GK72" s="2"/>
      <c r="GL72" s="2"/>
      <c r="GM72" s="2"/>
      <c r="GN72" s="2"/>
      <c r="GO72" s="2"/>
      <c r="GP72" s="7">
        <f aca="true" t="shared" si="263" ref="GP72:GP77">GI72+GJ72</f>
        <v>0</v>
      </c>
      <c r="GQ72" s="14">
        <f aca="true" t="shared" si="264" ref="GQ72:GQ77">GK72/2</f>
        <v>0</v>
      </c>
      <c r="GR72" s="6">
        <f aca="true" t="shared" si="265" ref="GR72:GR77">(GL72*3)+(GM72*5)+(GN72*5)+(GO72*20)</f>
        <v>0</v>
      </c>
      <c r="GS72" s="15">
        <f aca="true" t="shared" si="266" ref="GS72:GS77">GP72+GQ72+GR72</f>
        <v>0</v>
      </c>
      <c r="GT72" s="16"/>
      <c r="GU72" s="1"/>
      <c r="GV72" s="2"/>
      <c r="GW72" s="2"/>
      <c r="GX72" s="2"/>
      <c r="GY72" s="2"/>
      <c r="GZ72" s="2"/>
      <c r="HA72" s="7">
        <f aca="true" t="shared" si="267" ref="HA72:HA77">GT72+GU72</f>
        <v>0</v>
      </c>
      <c r="HB72" s="14">
        <f aca="true" t="shared" si="268" ref="HB72:HB77">GV72/2</f>
        <v>0</v>
      </c>
      <c r="HC72" s="6">
        <f aca="true" t="shared" si="269" ref="HC72:HC77">(GW72*3)+(GX72*5)+(GY72*5)+(GZ72*20)</f>
        <v>0</v>
      </c>
      <c r="HD72" s="15">
        <f aca="true" t="shared" si="270" ref="HD72:HD77">HA72+HB72+HC72</f>
        <v>0</v>
      </c>
      <c r="HE72" s="16"/>
      <c r="HF72" s="1"/>
      <c r="HG72" s="2"/>
      <c r="HH72" s="2"/>
      <c r="HI72" s="2"/>
      <c r="HJ72" s="2"/>
      <c r="HK72" s="2"/>
      <c r="HL72" s="7">
        <f aca="true" t="shared" si="271" ref="HL72:HL77">HE72+HF72</f>
        <v>0</v>
      </c>
      <c r="HM72" s="14">
        <f aca="true" t="shared" si="272" ref="HM72:HM77">HG72/2</f>
        <v>0</v>
      </c>
      <c r="HN72" s="6">
        <f aca="true" t="shared" si="273" ref="HN72:HN77">(HH72*3)+(HI72*5)+(HJ72*5)+(HK72*20)</f>
        <v>0</v>
      </c>
      <c r="HO72" s="15">
        <f aca="true" t="shared" si="274" ref="HO72:HO77">HL72+HM72+HN72</f>
        <v>0</v>
      </c>
      <c r="HP72" s="16"/>
      <c r="HQ72" s="1"/>
      <c r="HR72" s="2"/>
      <c r="HS72" s="2"/>
      <c r="HT72" s="2"/>
      <c r="HU72" s="2"/>
      <c r="HV72" s="2"/>
      <c r="HW72" s="7">
        <f aca="true" t="shared" si="275" ref="HW72:HW77">HP72+HQ72</f>
        <v>0</v>
      </c>
      <c r="HX72" s="14">
        <f aca="true" t="shared" si="276" ref="HX72:HX77">HR72/2</f>
        <v>0</v>
      </c>
      <c r="HY72" s="6">
        <f aca="true" t="shared" si="277" ref="HY72:HY77">(HS72*3)+(HT72*5)+(HU72*5)+(HV72*20)</f>
        <v>0</v>
      </c>
      <c r="HZ72" s="15">
        <f aca="true" t="shared" si="278" ref="HZ72:HZ77">HW72+HX72+HY72</f>
        <v>0</v>
      </c>
      <c r="IA72" s="16"/>
      <c r="IB72" s="1"/>
      <c r="IC72" s="2"/>
      <c r="ID72" s="2"/>
      <c r="IE72" s="2"/>
      <c r="IF72" s="2"/>
      <c r="IG72" s="2"/>
      <c r="IH72" s="7">
        <f aca="true" t="shared" si="279" ref="IH72:IH77">IA72+IB72</f>
        <v>0</v>
      </c>
      <c r="II72" s="14">
        <f aca="true" t="shared" si="280" ref="II72:II77">IC72/2</f>
        <v>0</v>
      </c>
      <c r="IJ72" s="6">
        <f aca="true" t="shared" si="281" ref="IJ72:IJ77">(ID72*3)+(IE72*5)+(IF72*5)+(IG72*20)</f>
        <v>0</v>
      </c>
      <c r="IK72" s="79">
        <f aca="true" t="shared" si="282" ref="IK72:IK77">IH72+II72+IJ72</f>
        <v>0</v>
      </c>
      <c r="IL72" s="80"/>
    </row>
    <row r="73" spans="1:246" ht="12.75" hidden="1">
      <c r="A73" s="38"/>
      <c r="B73" s="36"/>
      <c r="C73" s="36"/>
      <c r="D73" s="37"/>
      <c r="E73" s="37"/>
      <c r="F73" s="37"/>
      <c r="G73" s="28">
        <f t="shared" si="218"/>
      </c>
      <c r="H73" s="28">
        <f>IF(AND($H$2="Y",J73&gt;0,OR(AND(G73=1,G82=10),AND(G73=2,G91=20),AND(G73=3,G100=30),AND(G73=4,G109=40),AND(G73=5,G118=50),AND(G73=6,G127=60),AND(G73=7,G136=70),AND(G73=8,G145=80),AND(G73=9,G154=90),AND(G73=10,G163=100))),VLOOKUP(J73-1,SortLookup!$A$13:$B$16,2,FALSE),"")</f>
      </c>
      <c r="I73" s="58" t="str">
        <f>IF(ISNA(VLOOKUP(E73,SortLookup!$A$1:$B$5,2,FALSE))," ",VLOOKUP(E73,SortLookup!$A$1:$B$5,2,FALSE))</f>
        <v> </v>
      </c>
      <c r="J73" s="29" t="str">
        <f>IF(ISNA(VLOOKUP(F73,SortLookup!$A$7:$B$11,2,FALSE))," ",VLOOKUP(F73,SortLookup!$A$7:$B$11,2,FALSE))</f>
        <v> </v>
      </c>
      <c r="K73" s="72">
        <f>L73+M73+N73</f>
        <v>0</v>
      </c>
      <c r="L73" s="59">
        <f>AB73+AO73+BA73+BM73+BY73+CJ73+CU73+DF73+DQ73+EB73+EM73+EX73+FI73+FT73+GE73+GP73+HA73+HL73+HW73+IH73</f>
        <v>0</v>
      </c>
      <c r="M73" s="31">
        <f>AD73+AQ73+BC73+BO73+CA73+CL73+CW73+DH73+DS73+ED73+EO73+EZ73+FK73+FV73+GG73+GR73+HC73+HN73+HY73+IJ73</f>
        <v>0</v>
      </c>
      <c r="N73" s="32">
        <f>O73/2</f>
        <v>0</v>
      </c>
      <c r="O73" s="74">
        <f>W73+AJ73+AV73+BH73+BT73+CE73+CP73+DA73+DL73+DW73+EH73+ES73+FD73+FO73+FZ73+GK73+GV73+HG73+HR73+IC73</f>
        <v>0</v>
      </c>
      <c r="P73" s="52"/>
      <c r="Q73" s="48"/>
      <c r="R73" s="48"/>
      <c r="S73" s="48"/>
      <c r="T73" s="48"/>
      <c r="U73" s="48"/>
      <c r="V73" s="48"/>
      <c r="W73" s="49"/>
      <c r="X73" s="49"/>
      <c r="Y73" s="49"/>
      <c r="Z73" s="49"/>
      <c r="AA73" s="50"/>
      <c r="AB73" s="45">
        <f>P73+Q73+R73+S73+T73+U73+V73</f>
        <v>0</v>
      </c>
      <c r="AC73" s="44">
        <f>W73/2</f>
        <v>0</v>
      </c>
      <c r="AD73" s="54">
        <f>(X73*3)+(Y73*5)+(Z73*5)+(AA73*20)</f>
        <v>0</v>
      </c>
      <c r="AE73" s="34">
        <f>AB73+AC73+AD73</f>
        <v>0</v>
      </c>
      <c r="AF73" s="52"/>
      <c r="AG73" s="48"/>
      <c r="AH73" s="48"/>
      <c r="AI73" s="48"/>
      <c r="AJ73" s="49"/>
      <c r="AK73" s="49"/>
      <c r="AL73" s="49"/>
      <c r="AM73" s="49"/>
      <c r="AN73" s="50"/>
      <c r="AO73" s="45">
        <f>AF73+AG73+AH73+AI73</f>
        <v>0</v>
      </c>
      <c r="AP73" s="44">
        <f>AJ73/2</f>
        <v>0</v>
      </c>
      <c r="AQ73" s="54">
        <f>(AK73*3)+(AL73*5)+(AM73*5)+(AN73*20)</f>
        <v>0</v>
      </c>
      <c r="AR73" s="34">
        <f>AO73+AP73+AQ73</f>
        <v>0</v>
      </c>
      <c r="AS73" s="52"/>
      <c r="AT73" s="48"/>
      <c r="AU73" s="48"/>
      <c r="AV73" s="49"/>
      <c r="AW73" s="49"/>
      <c r="AX73" s="49"/>
      <c r="AY73" s="49"/>
      <c r="AZ73" s="50"/>
      <c r="BA73" s="45">
        <f>AS73+AT73+AU73</f>
        <v>0</v>
      </c>
      <c r="BB73" s="44">
        <f>AV73/2</f>
        <v>0</v>
      </c>
      <c r="BC73" s="54">
        <f>(AW73*3)+(AX73*5)+(AY73*5)+(AZ73*20)</f>
        <v>0</v>
      </c>
      <c r="BD73" s="34">
        <f>BA73+BB73+BC73</f>
        <v>0</v>
      </c>
      <c r="BE73" s="52"/>
      <c r="BF73" s="48"/>
      <c r="BG73" s="48"/>
      <c r="BH73" s="49"/>
      <c r="BI73" s="49"/>
      <c r="BJ73" s="49"/>
      <c r="BK73" s="49"/>
      <c r="BL73" s="50"/>
      <c r="BM73" s="45">
        <f>BE73+BF73+BG73</f>
        <v>0</v>
      </c>
      <c r="BN73" s="44">
        <f>BH73/2</f>
        <v>0</v>
      </c>
      <c r="BO73" s="54">
        <f>(BI73*3)+(BJ73*5)+(BK73*5)+(BL73*20)</f>
        <v>0</v>
      </c>
      <c r="BP73" s="76">
        <f>BM73+BN73+BO73</f>
        <v>0</v>
      </c>
      <c r="BQ73" s="1"/>
      <c r="BR73" s="1"/>
      <c r="BS73" s="1"/>
      <c r="BT73" s="2"/>
      <c r="BU73" s="2"/>
      <c r="BV73" s="2"/>
      <c r="BW73" s="2"/>
      <c r="BX73" s="2"/>
      <c r="BY73" s="7">
        <f t="shared" si="219"/>
        <v>0</v>
      </c>
      <c r="BZ73" s="14">
        <f t="shared" si="220"/>
        <v>0</v>
      </c>
      <c r="CA73" s="6">
        <f t="shared" si="221"/>
        <v>0</v>
      </c>
      <c r="CB73" s="15">
        <f t="shared" si="222"/>
        <v>0</v>
      </c>
      <c r="CC73" s="16"/>
      <c r="CD73" s="1"/>
      <c r="CE73" s="2"/>
      <c r="CF73" s="2"/>
      <c r="CG73" s="2"/>
      <c r="CH73" s="2"/>
      <c r="CI73" s="2"/>
      <c r="CJ73" s="7">
        <f t="shared" si="223"/>
        <v>0</v>
      </c>
      <c r="CK73" s="14">
        <f t="shared" si="224"/>
        <v>0</v>
      </c>
      <c r="CL73" s="6">
        <f t="shared" si="225"/>
        <v>0</v>
      </c>
      <c r="CM73" s="15">
        <f t="shared" si="226"/>
        <v>0</v>
      </c>
      <c r="CN73" s="16"/>
      <c r="CO73" s="1"/>
      <c r="CP73" s="2"/>
      <c r="CQ73" s="2"/>
      <c r="CR73" s="2"/>
      <c r="CS73" s="2"/>
      <c r="CT73" s="2"/>
      <c r="CU73" s="7">
        <f t="shared" si="227"/>
        <v>0</v>
      </c>
      <c r="CV73" s="14">
        <f t="shared" si="228"/>
        <v>0</v>
      </c>
      <c r="CW73" s="6">
        <f t="shared" si="229"/>
        <v>0</v>
      </c>
      <c r="CX73" s="15">
        <f t="shared" si="230"/>
        <v>0</v>
      </c>
      <c r="CY73" s="16"/>
      <c r="CZ73" s="1"/>
      <c r="DA73" s="2"/>
      <c r="DB73" s="2"/>
      <c r="DC73" s="2"/>
      <c r="DD73" s="2"/>
      <c r="DE73" s="2"/>
      <c r="DF73" s="7">
        <f t="shared" si="231"/>
        <v>0</v>
      </c>
      <c r="DG73" s="14">
        <f t="shared" si="232"/>
        <v>0</v>
      </c>
      <c r="DH73" s="6">
        <f t="shared" si="233"/>
        <v>0</v>
      </c>
      <c r="DI73" s="15">
        <f t="shared" si="234"/>
        <v>0</v>
      </c>
      <c r="DJ73" s="16"/>
      <c r="DK73" s="1"/>
      <c r="DL73" s="2"/>
      <c r="DM73" s="2"/>
      <c r="DN73" s="2"/>
      <c r="DO73" s="2"/>
      <c r="DP73" s="2"/>
      <c r="DQ73" s="7">
        <f t="shared" si="235"/>
        <v>0</v>
      </c>
      <c r="DR73" s="14">
        <f t="shared" si="236"/>
        <v>0</v>
      </c>
      <c r="DS73" s="6">
        <f t="shared" si="237"/>
        <v>0</v>
      </c>
      <c r="DT73" s="15">
        <f t="shared" si="238"/>
        <v>0</v>
      </c>
      <c r="DU73" s="16"/>
      <c r="DV73" s="1"/>
      <c r="DW73" s="2"/>
      <c r="DX73" s="2"/>
      <c r="DY73" s="2"/>
      <c r="DZ73" s="2"/>
      <c r="EA73" s="2"/>
      <c r="EB73" s="7">
        <f t="shared" si="239"/>
        <v>0</v>
      </c>
      <c r="EC73" s="14">
        <f t="shared" si="240"/>
        <v>0</v>
      </c>
      <c r="ED73" s="6">
        <f t="shared" si="241"/>
        <v>0</v>
      </c>
      <c r="EE73" s="15">
        <f t="shared" si="242"/>
        <v>0</v>
      </c>
      <c r="EF73" s="16"/>
      <c r="EG73" s="1"/>
      <c r="EH73" s="2"/>
      <c r="EI73" s="2"/>
      <c r="EJ73" s="2"/>
      <c r="EK73" s="2"/>
      <c r="EL73" s="2"/>
      <c r="EM73" s="7">
        <f t="shared" si="243"/>
        <v>0</v>
      </c>
      <c r="EN73" s="14">
        <f t="shared" si="244"/>
        <v>0</v>
      </c>
      <c r="EO73" s="6">
        <f t="shared" si="245"/>
        <v>0</v>
      </c>
      <c r="EP73" s="15">
        <f t="shared" si="246"/>
        <v>0</v>
      </c>
      <c r="EQ73" s="16"/>
      <c r="ER73" s="1"/>
      <c r="ES73" s="2"/>
      <c r="ET73" s="2"/>
      <c r="EU73" s="2"/>
      <c r="EV73" s="2"/>
      <c r="EW73" s="2"/>
      <c r="EX73" s="7">
        <f t="shared" si="247"/>
        <v>0</v>
      </c>
      <c r="EY73" s="14">
        <f t="shared" si="248"/>
        <v>0</v>
      </c>
      <c r="EZ73" s="6">
        <f t="shared" si="249"/>
        <v>0</v>
      </c>
      <c r="FA73" s="15">
        <f t="shared" si="250"/>
        <v>0</v>
      </c>
      <c r="FB73" s="16"/>
      <c r="FC73" s="1"/>
      <c r="FD73" s="2"/>
      <c r="FE73" s="2"/>
      <c r="FF73" s="2"/>
      <c r="FG73" s="2"/>
      <c r="FH73" s="2"/>
      <c r="FI73" s="7">
        <f t="shared" si="251"/>
        <v>0</v>
      </c>
      <c r="FJ73" s="14">
        <f t="shared" si="252"/>
        <v>0</v>
      </c>
      <c r="FK73" s="6">
        <f t="shared" si="253"/>
        <v>0</v>
      </c>
      <c r="FL73" s="15">
        <f t="shared" si="254"/>
        <v>0</v>
      </c>
      <c r="FM73" s="16"/>
      <c r="FN73" s="1"/>
      <c r="FO73" s="2"/>
      <c r="FP73" s="2"/>
      <c r="FQ73" s="2"/>
      <c r="FR73" s="2"/>
      <c r="FS73" s="2"/>
      <c r="FT73" s="7">
        <f t="shared" si="255"/>
        <v>0</v>
      </c>
      <c r="FU73" s="14">
        <f t="shared" si="256"/>
        <v>0</v>
      </c>
      <c r="FV73" s="6">
        <f t="shared" si="257"/>
        <v>0</v>
      </c>
      <c r="FW73" s="15">
        <f t="shared" si="258"/>
        <v>0</v>
      </c>
      <c r="FX73" s="16"/>
      <c r="FY73" s="1"/>
      <c r="FZ73" s="2"/>
      <c r="GA73" s="2"/>
      <c r="GB73" s="2"/>
      <c r="GC73" s="2"/>
      <c r="GD73" s="2"/>
      <c r="GE73" s="7">
        <f t="shared" si="259"/>
        <v>0</v>
      </c>
      <c r="GF73" s="14">
        <f t="shared" si="260"/>
        <v>0</v>
      </c>
      <c r="GG73" s="6">
        <f t="shared" si="261"/>
        <v>0</v>
      </c>
      <c r="GH73" s="15">
        <f t="shared" si="262"/>
        <v>0</v>
      </c>
      <c r="GI73" s="16"/>
      <c r="GJ73" s="1"/>
      <c r="GK73" s="2"/>
      <c r="GL73" s="2"/>
      <c r="GM73" s="2"/>
      <c r="GN73" s="2"/>
      <c r="GO73" s="2"/>
      <c r="GP73" s="7">
        <f t="shared" si="263"/>
        <v>0</v>
      </c>
      <c r="GQ73" s="14">
        <f t="shared" si="264"/>
        <v>0</v>
      </c>
      <c r="GR73" s="6">
        <f t="shared" si="265"/>
        <v>0</v>
      </c>
      <c r="GS73" s="15">
        <f t="shared" si="266"/>
        <v>0</v>
      </c>
      <c r="GT73" s="16"/>
      <c r="GU73" s="1"/>
      <c r="GV73" s="2"/>
      <c r="GW73" s="2"/>
      <c r="GX73" s="2"/>
      <c r="GY73" s="2"/>
      <c r="GZ73" s="2"/>
      <c r="HA73" s="7">
        <f t="shared" si="267"/>
        <v>0</v>
      </c>
      <c r="HB73" s="14">
        <f t="shared" si="268"/>
        <v>0</v>
      </c>
      <c r="HC73" s="6">
        <f t="shared" si="269"/>
        <v>0</v>
      </c>
      <c r="HD73" s="15">
        <f t="shared" si="270"/>
        <v>0</v>
      </c>
      <c r="HE73" s="16"/>
      <c r="HF73" s="1"/>
      <c r="HG73" s="2"/>
      <c r="HH73" s="2"/>
      <c r="HI73" s="2"/>
      <c r="HJ73" s="2"/>
      <c r="HK73" s="2"/>
      <c r="HL73" s="7">
        <f t="shared" si="271"/>
        <v>0</v>
      </c>
      <c r="HM73" s="14">
        <f t="shared" si="272"/>
        <v>0</v>
      </c>
      <c r="HN73" s="6">
        <f t="shared" si="273"/>
        <v>0</v>
      </c>
      <c r="HO73" s="15">
        <f t="shared" si="274"/>
        <v>0</v>
      </c>
      <c r="HP73" s="16"/>
      <c r="HQ73" s="1"/>
      <c r="HR73" s="2"/>
      <c r="HS73" s="2"/>
      <c r="HT73" s="2"/>
      <c r="HU73" s="2"/>
      <c r="HV73" s="2"/>
      <c r="HW73" s="7">
        <f t="shared" si="275"/>
        <v>0</v>
      </c>
      <c r="HX73" s="14">
        <f t="shared" si="276"/>
        <v>0</v>
      </c>
      <c r="HY73" s="6">
        <f t="shared" si="277"/>
        <v>0</v>
      </c>
      <c r="HZ73" s="15">
        <f t="shared" si="278"/>
        <v>0</v>
      </c>
      <c r="IA73" s="16"/>
      <c r="IB73" s="1"/>
      <c r="IC73" s="2"/>
      <c r="ID73" s="2"/>
      <c r="IE73" s="2"/>
      <c r="IF73" s="2"/>
      <c r="IG73" s="2"/>
      <c r="IH73" s="7">
        <f t="shared" si="279"/>
        <v>0</v>
      </c>
      <c r="II73" s="14">
        <f t="shared" si="280"/>
        <v>0</v>
      </c>
      <c r="IJ73" s="6">
        <f t="shared" si="281"/>
        <v>0</v>
      </c>
      <c r="IK73" s="79">
        <f t="shared" si="282"/>
        <v>0</v>
      </c>
      <c r="IL73" s="80"/>
    </row>
    <row r="74" spans="1:246" ht="12.75" hidden="1">
      <c r="A74" s="38"/>
      <c r="B74" s="36"/>
      <c r="C74" s="36"/>
      <c r="D74" s="37"/>
      <c r="E74" s="37"/>
      <c r="F74" s="37"/>
      <c r="G74" s="28">
        <f t="shared" si="218"/>
      </c>
      <c r="H74" s="28">
        <f>IF(AND($H$2="Y",J74&gt;0,OR(AND(G74=1,G83=10),AND(G74=2,G92=20),AND(G74=3,G101=30),AND(G74=4,G110=40),AND(G74=5,G119=50),AND(G74=6,G128=60),AND(G74=7,G137=70),AND(G74=8,G146=80),AND(G74=9,G155=90),AND(G74=10,G164=100))),VLOOKUP(J74-1,SortLookup!$A$13:$B$16,2,FALSE),"")</f>
      </c>
      <c r="I74" s="58" t="str">
        <f>IF(ISNA(VLOOKUP(E74,SortLookup!$A$1:$B$5,2,FALSE))," ",VLOOKUP(E74,SortLookup!$A$1:$B$5,2,FALSE))</f>
        <v> </v>
      </c>
      <c r="J74" s="29" t="str">
        <f>IF(ISNA(VLOOKUP(F74,SortLookup!$A$7:$B$11,2,FALSE))," ",VLOOKUP(F74,SortLookup!$A$7:$B$11,2,FALSE))</f>
        <v> </v>
      </c>
      <c r="K74" s="72">
        <f>L74+M74+N74</f>
        <v>0</v>
      </c>
      <c r="L74" s="59">
        <f>AB74+AO74+BA74+BM74+BY74+CJ74+CU74+DF74+DQ74+EB74+EM74+EX74+FI74+FT74+GE74+GP74+HA74+HL74+HW74+IH74</f>
        <v>0</v>
      </c>
      <c r="M74" s="31">
        <f>AD74+AQ74+BC74+BO74+CA74+CL74+CW74+DH74+DS74+ED74+EO74+EZ74+FK74+FV74+GG74+GR74+HC74+HN74+HY74+IJ74</f>
        <v>0</v>
      </c>
      <c r="N74" s="32">
        <f>O74/2</f>
        <v>0</v>
      </c>
      <c r="O74" s="74">
        <f>W74+AJ74+AV74+BH74+BT74+CE74+CP74+DA74+DL74+DW74+EH74+ES74+FD74+FO74+FZ74+GK74+GV74+HG74+HR74+IC74</f>
        <v>0</v>
      </c>
      <c r="P74" s="52"/>
      <c r="Q74" s="48"/>
      <c r="R74" s="48"/>
      <c r="S74" s="48"/>
      <c r="T74" s="48"/>
      <c r="U74" s="48"/>
      <c r="V74" s="48"/>
      <c r="W74" s="49"/>
      <c r="X74" s="49"/>
      <c r="Y74" s="49"/>
      <c r="Z74" s="49"/>
      <c r="AA74" s="50"/>
      <c r="AB74" s="45">
        <f>P74+Q74+R74+S74+T74+U74+V74</f>
        <v>0</v>
      </c>
      <c r="AC74" s="44">
        <f>W74/2</f>
        <v>0</v>
      </c>
      <c r="AD74" s="54">
        <f>(X74*3)+(Y74*5)+(Z74*5)+(AA74*20)</f>
        <v>0</v>
      </c>
      <c r="AE74" s="34">
        <f>AB74+AC74+AD74</f>
        <v>0</v>
      </c>
      <c r="AF74" s="52"/>
      <c r="AG74" s="48"/>
      <c r="AH74" s="48"/>
      <c r="AI74" s="48"/>
      <c r="AJ74" s="49"/>
      <c r="AK74" s="49"/>
      <c r="AL74" s="49"/>
      <c r="AM74" s="49"/>
      <c r="AN74" s="50"/>
      <c r="AO74" s="45">
        <f>AF74+AG74+AH74+AI74</f>
        <v>0</v>
      </c>
      <c r="AP74" s="44">
        <f>AJ74/2</f>
        <v>0</v>
      </c>
      <c r="AQ74" s="54">
        <f>(AK74*3)+(AL74*5)+(AM74*5)+(AN74*20)</f>
        <v>0</v>
      </c>
      <c r="AR74" s="34">
        <f>AO74+AP74+AQ74</f>
        <v>0</v>
      </c>
      <c r="AS74" s="52"/>
      <c r="AT74" s="48"/>
      <c r="AU74" s="48"/>
      <c r="AV74" s="49"/>
      <c r="AW74" s="49"/>
      <c r="AX74" s="49"/>
      <c r="AY74" s="49"/>
      <c r="AZ74" s="50"/>
      <c r="BA74" s="45">
        <f>AS74+AT74+AU74</f>
        <v>0</v>
      </c>
      <c r="BB74" s="44">
        <f>AV74/2</f>
        <v>0</v>
      </c>
      <c r="BC74" s="54">
        <f>(AW74*3)+(AX74*5)+(AY74*5)+(AZ74*20)</f>
        <v>0</v>
      </c>
      <c r="BD74" s="34">
        <f>BA74+BB74+BC74</f>
        <v>0</v>
      </c>
      <c r="BE74" s="52"/>
      <c r="BF74" s="48"/>
      <c r="BG74" s="48"/>
      <c r="BH74" s="49"/>
      <c r="BI74" s="49"/>
      <c r="BJ74" s="49"/>
      <c r="BK74" s="49"/>
      <c r="BL74" s="50"/>
      <c r="BM74" s="45">
        <f>BE74+BF74+BG74</f>
        <v>0</v>
      </c>
      <c r="BN74" s="44">
        <f>BH74/2</f>
        <v>0</v>
      </c>
      <c r="BO74" s="54">
        <f>(BI74*3)+(BJ74*5)+(BK74*5)+(BL74*20)</f>
        <v>0</v>
      </c>
      <c r="BP74" s="76">
        <f>BM74+BN74+BO74</f>
        <v>0</v>
      </c>
      <c r="BQ74" s="1"/>
      <c r="BR74" s="1"/>
      <c r="BS74" s="1"/>
      <c r="BT74" s="2"/>
      <c r="BU74" s="2"/>
      <c r="BV74" s="2"/>
      <c r="BW74" s="2"/>
      <c r="BX74" s="2"/>
      <c r="BY74" s="7">
        <f t="shared" si="219"/>
        <v>0</v>
      </c>
      <c r="BZ74" s="14">
        <f t="shared" si="220"/>
        <v>0</v>
      </c>
      <c r="CA74" s="6">
        <f t="shared" si="221"/>
        <v>0</v>
      </c>
      <c r="CB74" s="15">
        <f t="shared" si="222"/>
        <v>0</v>
      </c>
      <c r="CC74" s="16"/>
      <c r="CD74" s="1"/>
      <c r="CE74" s="2"/>
      <c r="CF74" s="2"/>
      <c r="CG74" s="2"/>
      <c r="CH74" s="2"/>
      <c r="CI74" s="2"/>
      <c r="CJ74" s="7">
        <f t="shared" si="223"/>
        <v>0</v>
      </c>
      <c r="CK74" s="14">
        <f t="shared" si="224"/>
        <v>0</v>
      </c>
      <c r="CL74" s="6">
        <f t="shared" si="225"/>
        <v>0</v>
      </c>
      <c r="CM74" s="15">
        <f t="shared" si="226"/>
        <v>0</v>
      </c>
      <c r="CN74" s="16"/>
      <c r="CO74" s="1"/>
      <c r="CP74" s="2"/>
      <c r="CQ74" s="2"/>
      <c r="CR74" s="2"/>
      <c r="CS74" s="2"/>
      <c r="CT74" s="2"/>
      <c r="CU74" s="7">
        <f t="shared" si="227"/>
        <v>0</v>
      </c>
      <c r="CV74" s="14">
        <f t="shared" si="228"/>
        <v>0</v>
      </c>
      <c r="CW74" s="6">
        <f t="shared" si="229"/>
        <v>0</v>
      </c>
      <c r="CX74" s="15">
        <f t="shared" si="230"/>
        <v>0</v>
      </c>
      <c r="CY74" s="16"/>
      <c r="CZ74" s="1"/>
      <c r="DA74" s="2"/>
      <c r="DB74" s="2"/>
      <c r="DC74" s="2"/>
      <c r="DD74" s="2"/>
      <c r="DE74" s="2"/>
      <c r="DF74" s="7">
        <f t="shared" si="231"/>
        <v>0</v>
      </c>
      <c r="DG74" s="14">
        <f t="shared" si="232"/>
        <v>0</v>
      </c>
      <c r="DH74" s="6">
        <f t="shared" si="233"/>
        <v>0</v>
      </c>
      <c r="DI74" s="15">
        <f t="shared" si="234"/>
        <v>0</v>
      </c>
      <c r="DJ74" s="16"/>
      <c r="DK74" s="1"/>
      <c r="DL74" s="2"/>
      <c r="DM74" s="2"/>
      <c r="DN74" s="2"/>
      <c r="DO74" s="2"/>
      <c r="DP74" s="2"/>
      <c r="DQ74" s="7">
        <f t="shared" si="235"/>
        <v>0</v>
      </c>
      <c r="DR74" s="14">
        <f t="shared" si="236"/>
        <v>0</v>
      </c>
      <c r="DS74" s="6">
        <f t="shared" si="237"/>
        <v>0</v>
      </c>
      <c r="DT74" s="15">
        <f t="shared" si="238"/>
        <v>0</v>
      </c>
      <c r="DU74" s="16"/>
      <c r="DV74" s="1"/>
      <c r="DW74" s="2"/>
      <c r="DX74" s="2"/>
      <c r="DY74" s="2"/>
      <c r="DZ74" s="2"/>
      <c r="EA74" s="2"/>
      <c r="EB74" s="7">
        <f t="shared" si="239"/>
        <v>0</v>
      </c>
      <c r="EC74" s="14">
        <f t="shared" si="240"/>
        <v>0</v>
      </c>
      <c r="ED74" s="6">
        <f t="shared" si="241"/>
        <v>0</v>
      </c>
      <c r="EE74" s="15">
        <f t="shared" si="242"/>
        <v>0</v>
      </c>
      <c r="EF74" s="16"/>
      <c r="EG74" s="1"/>
      <c r="EH74" s="2"/>
      <c r="EI74" s="2"/>
      <c r="EJ74" s="2"/>
      <c r="EK74" s="2"/>
      <c r="EL74" s="2"/>
      <c r="EM74" s="7">
        <f t="shared" si="243"/>
        <v>0</v>
      </c>
      <c r="EN74" s="14">
        <f t="shared" si="244"/>
        <v>0</v>
      </c>
      <c r="EO74" s="6">
        <f t="shared" si="245"/>
        <v>0</v>
      </c>
      <c r="EP74" s="15">
        <f t="shared" si="246"/>
        <v>0</v>
      </c>
      <c r="EQ74" s="16"/>
      <c r="ER74" s="1"/>
      <c r="ES74" s="2"/>
      <c r="ET74" s="2"/>
      <c r="EU74" s="2"/>
      <c r="EV74" s="2"/>
      <c r="EW74" s="2"/>
      <c r="EX74" s="7">
        <f t="shared" si="247"/>
        <v>0</v>
      </c>
      <c r="EY74" s="14">
        <f t="shared" si="248"/>
        <v>0</v>
      </c>
      <c r="EZ74" s="6">
        <f t="shared" si="249"/>
        <v>0</v>
      </c>
      <c r="FA74" s="15">
        <f t="shared" si="250"/>
        <v>0</v>
      </c>
      <c r="FB74" s="16"/>
      <c r="FC74" s="1"/>
      <c r="FD74" s="2"/>
      <c r="FE74" s="2"/>
      <c r="FF74" s="2"/>
      <c r="FG74" s="2"/>
      <c r="FH74" s="2"/>
      <c r="FI74" s="7">
        <f t="shared" si="251"/>
        <v>0</v>
      </c>
      <c r="FJ74" s="14">
        <f t="shared" si="252"/>
        <v>0</v>
      </c>
      <c r="FK74" s="6">
        <f t="shared" si="253"/>
        <v>0</v>
      </c>
      <c r="FL74" s="15">
        <f t="shared" si="254"/>
        <v>0</v>
      </c>
      <c r="FM74" s="16"/>
      <c r="FN74" s="1"/>
      <c r="FO74" s="2"/>
      <c r="FP74" s="2"/>
      <c r="FQ74" s="2"/>
      <c r="FR74" s="2"/>
      <c r="FS74" s="2"/>
      <c r="FT74" s="7">
        <f t="shared" si="255"/>
        <v>0</v>
      </c>
      <c r="FU74" s="14">
        <f t="shared" si="256"/>
        <v>0</v>
      </c>
      <c r="FV74" s="6">
        <f t="shared" si="257"/>
        <v>0</v>
      </c>
      <c r="FW74" s="15">
        <f t="shared" si="258"/>
        <v>0</v>
      </c>
      <c r="FX74" s="16"/>
      <c r="FY74" s="1"/>
      <c r="FZ74" s="2"/>
      <c r="GA74" s="2"/>
      <c r="GB74" s="2"/>
      <c r="GC74" s="2"/>
      <c r="GD74" s="2"/>
      <c r="GE74" s="7">
        <f t="shared" si="259"/>
        <v>0</v>
      </c>
      <c r="GF74" s="14">
        <f t="shared" si="260"/>
        <v>0</v>
      </c>
      <c r="GG74" s="6">
        <f t="shared" si="261"/>
        <v>0</v>
      </c>
      <c r="GH74" s="15">
        <f t="shared" si="262"/>
        <v>0</v>
      </c>
      <c r="GI74" s="16"/>
      <c r="GJ74" s="1"/>
      <c r="GK74" s="2"/>
      <c r="GL74" s="2"/>
      <c r="GM74" s="2"/>
      <c r="GN74" s="2"/>
      <c r="GO74" s="2"/>
      <c r="GP74" s="7">
        <f t="shared" si="263"/>
        <v>0</v>
      </c>
      <c r="GQ74" s="14">
        <f t="shared" si="264"/>
        <v>0</v>
      </c>
      <c r="GR74" s="6">
        <f t="shared" si="265"/>
        <v>0</v>
      </c>
      <c r="GS74" s="15">
        <f t="shared" si="266"/>
        <v>0</v>
      </c>
      <c r="GT74" s="16"/>
      <c r="GU74" s="1"/>
      <c r="GV74" s="2"/>
      <c r="GW74" s="2"/>
      <c r="GX74" s="2"/>
      <c r="GY74" s="2"/>
      <c r="GZ74" s="2"/>
      <c r="HA74" s="7">
        <f t="shared" si="267"/>
        <v>0</v>
      </c>
      <c r="HB74" s="14">
        <f t="shared" si="268"/>
        <v>0</v>
      </c>
      <c r="HC74" s="6">
        <f t="shared" si="269"/>
        <v>0</v>
      </c>
      <c r="HD74" s="15">
        <f t="shared" si="270"/>
        <v>0</v>
      </c>
      <c r="HE74" s="16"/>
      <c r="HF74" s="1"/>
      <c r="HG74" s="2"/>
      <c r="HH74" s="2"/>
      <c r="HI74" s="2"/>
      <c r="HJ74" s="2"/>
      <c r="HK74" s="2"/>
      <c r="HL74" s="7">
        <f t="shared" si="271"/>
        <v>0</v>
      </c>
      <c r="HM74" s="14">
        <f t="shared" si="272"/>
        <v>0</v>
      </c>
      <c r="HN74" s="6">
        <f t="shared" si="273"/>
        <v>0</v>
      </c>
      <c r="HO74" s="15">
        <f t="shared" si="274"/>
        <v>0</v>
      </c>
      <c r="HP74" s="16"/>
      <c r="HQ74" s="1"/>
      <c r="HR74" s="2"/>
      <c r="HS74" s="2"/>
      <c r="HT74" s="2"/>
      <c r="HU74" s="2"/>
      <c r="HV74" s="2"/>
      <c r="HW74" s="7">
        <f t="shared" si="275"/>
        <v>0</v>
      </c>
      <c r="HX74" s="14">
        <f t="shared" si="276"/>
        <v>0</v>
      </c>
      <c r="HY74" s="6">
        <f t="shared" si="277"/>
        <v>0</v>
      </c>
      <c r="HZ74" s="15">
        <f t="shared" si="278"/>
        <v>0</v>
      </c>
      <c r="IA74" s="16"/>
      <c r="IB74" s="1"/>
      <c r="IC74" s="2"/>
      <c r="ID74" s="2"/>
      <c r="IE74" s="2"/>
      <c r="IF74" s="2"/>
      <c r="IG74" s="2"/>
      <c r="IH74" s="7">
        <f t="shared" si="279"/>
        <v>0</v>
      </c>
      <c r="II74" s="14">
        <f t="shared" si="280"/>
        <v>0</v>
      </c>
      <c r="IJ74" s="6">
        <f t="shared" si="281"/>
        <v>0</v>
      </c>
      <c r="IK74" s="79">
        <f t="shared" si="282"/>
        <v>0</v>
      </c>
      <c r="IL74" s="80"/>
    </row>
    <row r="75" spans="1:246" ht="13.5" hidden="1" thickTop="1">
      <c r="A75" s="89"/>
      <c r="B75" s="40"/>
      <c r="C75" s="40"/>
      <c r="D75" s="114"/>
      <c r="E75" s="114"/>
      <c r="F75" s="114"/>
      <c r="G75" s="115">
        <f t="shared" si="218"/>
      </c>
      <c r="H75" s="115">
        <f>IF(AND($H$2="Y",J75&gt;0,OR(AND(G75=1,G84=10),AND(G75=2,G93=20),AND(G75=3,G102=30),AND(G75=4,G111=40),AND(G75=5,G120=50),AND(G75=6,G129=60),AND(G75=7,G138=70),AND(G75=8,G147=80),AND(G75=9,G156=90),AND(G75=10,G165=100))),VLOOKUP(J75-1,SortLookup!$A$13:$B$16,2,FALSE),"")</f>
      </c>
      <c r="I75" s="116" t="str">
        <f>IF(ISNA(VLOOKUP(E75,SortLookup!$A$1:$B$5,2,FALSE))," ",VLOOKUP(E75,SortLookup!$A$1:$B$5,2,FALSE))</f>
        <v> </v>
      </c>
      <c r="J75" s="117" t="str">
        <f>IF(ISNA(VLOOKUP(F75,SortLookup!$A$7:$B$11,2,FALSE))," ",VLOOKUP(F75,SortLookup!$A$7:$B$11,2,FALSE))</f>
        <v> </v>
      </c>
      <c r="K75" s="118">
        <f>L75+M75+N75</f>
        <v>0</v>
      </c>
      <c r="L75" s="119">
        <f>AB75+AO75+BA75+BM75+BY75+CJ75+CU75+DF75+DQ75+EB75+EM75+EX75+FI75+FT75+GE75+GP75+HA75+HL75+HW75+IH75</f>
        <v>0</v>
      </c>
      <c r="M75" s="120">
        <f>AD75+AQ75+BC75+BO75+CA75+CL75+CW75+DH75+DS75+ED75+EO75+EZ75+FK75+FV75+GG75+GR75+HC75+HN75+HY75+IJ75</f>
        <v>0</v>
      </c>
      <c r="N75" s="121">
        <f>O75/2</f>
        <v>0</v>
      </c>
      <c r="O75" s="122">
        <f>W75+AJ75+AV75+BH75+BT75+CE75+CP75+DA75+DL75+DW75+EH75+ES75+FD75+FO75+FZ75+GK75+GV75+HG75+HR75+IC75</f>
        <v>0</v>
      </c>
      <c r="P75" s="123"/>
      <c r="Q75" s="124"/>
      <c r="R75" s="124"/>
      <c r="S75" s="124"/>
      <c r="T75" s="124"/>
      <c r="U75" s="124"/>
      <c r="V75" s="124"/>
      <c r="W75" s="125"/>
      <c r="X75" s="125"/>
      <c r="Y75" s="125"/>
      <c r="Z75" s="125"/>
      <c r="AA75" s="126"/>
      <c r="AB75" s="127">
        <f>P75+Q75+R75+S75+T75+U75+V75</f>
        <v>0</v>
      </c>
      <c r="AC75" s="131">
        <f>W75/2</f>
        <v>0</v>
      </c>
      <c r="AD75" s="132">
        <f>(X75*3)+(Y75*5)+(Z75*5)+(AA75*20)</f>
        <v>0</v>
      </c>
      <c r="AE75" s="133">
        <f>AB75+AC75+AD75</f>
        <v>0</v>
      </c>
      <c r="AF75" s="123"/>
      <c r="AG75" s="124"/>
      <c r="AH75" s="124"/>
      <c r="AI75" s="124"/>
      <c r="AJ75" s="125"/>
      <c r="AK75" s="125"/>
      <c r="AL75" s="125"/>
      <c r="AM75" s="125"/>
      <c r="AN75" s="126"/>
      <c r="AO75" s="127">
        <f>AF75+AG75+AH75+AI75</f>
        <v>0</v>
      </c>
      <c r="AP75" s="131">
        <f>AJ75/2</f>
        <v>0</v>
      </c>
      <c r="AQ75" s="132">
        <f>(AK75*3)+(AL75*5)+(AM75*5)+(AN75*20)</f>
        <v>0</v>
      </c>
      <c r="AR75" s="133">
        <f>AO75+AP75+AQ75</f>
        <v>0</v>
      </c>
      <c r="AS75" s="123"/>
      <c r="AT75" s="124"/>
      <c r="AU75" s="124"/>
      <c r="AV75" s="125"/>
      <c r="AW75" s="125"/>
      <c r="AX75" s="125"/>
      <c r="AY75" s="125"/>
      <c r="AZ75" s="126"/>
      <c r="BA75" s="127">
        <f>AS75+AT75+AU75</f>
        <v>0</v>
      </c>
      <c r="BB75" s="131">
        <f>AV75/2</f>
        <v>0</v>
      </c>
      <c r="BC75" s="132">
        <f>(AW75*3)+(AX75*5)+(AY75*5)+(AZ75*20)</f>
        <v>0</v>
      </c>
      <c r="BD75" s="133">
        <f>BA75+BB75+BC75</f>
        <v>0</v>
      </c>
      <c r="BE75" s="123"/>
      <c r="BF75" s="124"/>
      <c r="BG75" s="124"/>
      <c r="BH75" s="125"/>
      <c r="BI75" s="125"/>
      <c r="BJ75" s="125"/>
      <c r="BK75" s="125"/>
      <c r="BL75" s="126"/>
      <c r="BM75" s="127">
        <f>BE75+BF75+BG75</f>
        <v>0</v>
      </c>
      <c r="BN75" s="131">
        <f>BH75/2</f>
        <v>0</v>
      </c>
      <c r="BO75" s="132">
        <f>(BI75*3)+(BJ75*5)+(BK75*5)+(BL75*20)</f>
        <v>0</v>
      </c>
      <c r="BP75" s="130">
        <f>BM75+BN75+BO75</f>
        <v>0</v>
      </c>
      <c r="BQ75" s="1"/>
      <c r="BR75" s="1"/>
      <c r="BS75" s="1"/>
      <c r="BT75" s="2"/>
      <c r="BU75" s="2"/>
      <c r="BV75" s="2"/>
      <c r="BW75" s="2"/>
      <c r="BX75" s="2"/>
      <c r="BY75" s="7">
        <f t="shared" si="219"/>
        <v>0</v>
      </c>
      <c r="BZ75" s="14">
        <f t="shared" si="220"/>
        <v>0</v>
      </c>
      <c r="CA75" s="6">
        <f t="shared" si="221"/>
        <v>0</v>
      </c>
      <c r="CB75" s="15">
        <f t="shared" si="222"/>
        <v>0</v>
      </c>
      <c r="CC75" s="16"/>
      <c r="CD75" s="1"/>
      <c r="CE75" s="2"/>
      <c r="CF75" s="2"/>
      <c r="CG75" s="2"/>
      <c r="CH75" s="2"/>
      <c r="CI75" s="2"/>
      <c r="CJ75" s="7">
        <f t="shared" si="223"/>
        <v>0</v>
      </c>
      <c r="CK75" s="14">
        <f t="shared" si="224"/>
        <v>0</v>
      </c>
      <c r="CL75" s="6">
        <f t="shared" si="225"/>
        <v>0</v>
      </c>
      <c r="CM75" s="15">
        <f t="shared" si="226"/>
        <v>0</v>
      </c>
      <c r="CN75" s="16"/>
      <c r="CO75" s="1"/>
      <c r="CP75" s="2"/>
      <c r="CQ75" s="2"/>
      <c r="CR75" s="2"/>
      <c r="CS75" s="2"/>
      <c r="CT75" s="2"/>
      <c r="CU75" s="7">
        <f t="shared" si="227"/>
        <v>0</v>
      </c>
      <c r="CV75" s="14">
        <f t="shared" si="228"/>
        <v>0</v>
      </c>
      <c r="CW75" s="6">
        <f t="shared" si="229"/>
        <v>0</v>
      </c>
      <c r="CX75" s="15">
        <f t="shared" si="230"/>
        <v>0</v>
      </c>
      <c r="CY75" s="16"/>
      <c r="CZ75" s="1"/>
      <c r="DA75" s="2"/>
      <c r="DB75" s="2"/>
      <c r="DC75" s="2"/>
      <c r="DD75" s="2"/>
      <c r="DE75" s="2"/>
      <c r="DF75" s="7">
        <f t="shared" si="231"/>
        <v>0</v>
      </c>
      <c r="DG75" s="14">
        <f t="shared" si="232"/>
        <v>0</v>
      </c>
      <c r="DH75" s="6">
        <f t="shared" si="233"/>
        <v>0</v>
      </c>
      <c r="DI75" s="15">
        <f t="shared" si="234"/>
        <v>0</v>
      </c>
      <c r="DJ75" s="16"/>
      <c r="DK75" s="1"/>
      <c r="DL75" s="2"/>
      <c r="DM75" s="2"/>
      <c r="DN75" s="2"/>
      <c r="DO75" s="2"/>
      <c r="DP75" s="2"/>
      <c r="DQ75" s="7">
        <f t="shared" si="235"/>
        <v>0</v>
      </c>
      <c r="DR75" s="14">
        <f t="shared" si="236"/>
        <v>0</v>
      </c>
      <c r="DS75" s="6">
        <f t="shared" si="237"/>
        <v>0</v>
      </c>
      <c r="DT75" s="15">
        <f t="shared" si="238"/>
        <v>0</v>
      </c>
      <c r="DU75" s="16"/>
      <c r="DV75" s="1"/>
      <c r="DW75" s="2"/>
      <c r="DX75" s="2"/>
      <c r="DY75" s="2"/>
      <c r="DZ75" s="2"/>
      <c r="EA75" s="2"/>
      <c r="EB75" s="7">
        <f t="shared" si="239"/>
        <v>0</v>
      </c>
      <c r="EC75" s="14">
        <f t="shared" si="240"/>
        <v>0</v>
      </c>
      <c r="ED75" s="6">
        <f t="shared" si="241"/>
        <v>0</v>
      </c>
      <c r="EE75" s="15">
        <f t="shared" si="242"/>
        <v>0</v>
      </c>
      <c r="EF75" s="16"/>
      <c r="EG75" s="1"/>
      <c r="EH75" s="2"/>
      <c r="EI75" s="2"/>
      <c r="EJ75" s="2"/>
      <c r="EK75" s="2"/>
      <c r="EL75" s="2"/>
      <c r="EM75" s="7">
        <f t="shared" si="243"/>
        <v>0</v>
      </c>
      <c r="EN75" s="14">
        <f t="shared" si="244"/>
        <v>0</v>
      </c>
      <c r="EO75" s="6">
        <f t="shared" si="245"/>
        <v>0</v>
      </c>
      <c r="EP75" s="15">
        <f t="shared" si="246"/>
        <v>0</v>
      </c>
      <c r="EQ75" s="16"/>
      <c r="ER75" s="1"/>
      <c r="ES75" s="2"/>
      <c r="ET75" s="2"/>
      <c r="EU75" s="2"/>
      <c r="EV75" s="2"/>
      <c r="EW75" s="2"/>
      <c r="EX75" s="7">
        <f t="shared" si="247"/>
        <v>0</v>
      </c>
      <c r="EY75" s="14">
        <f t="shared" si="248"/>
        <v>0</v>
      </c>
      <c r="EZ75" s="6">
        <f t="shared" si="249"/>
        <v>0</v>
      </c>
      <c r="FA75" s="15">
        <f t="shared" si="250"/>
        <v>0</v>
      </c>
      <c r="FB75" s="16"/>
      <c r="FC75" s="1"/>
      <c r="FD75" s="2"/>
      <c r="FE75" s="2"/>
      <c r="FF75" s="2"/>
      <c r="FG75" s="2"/>
      <c r="FH75" s="2"/>
      <c r="FI75" s="7">
        <f t="shared" si="251"/>
        <v>0</v>
      </c>
      <c r="FJ75" s="14">
        <f t="shared" si="252"/>
        <v>0</v>
      </c>
      <c r="FK75" s="6">
        <f t="shared" si="253"/>
        <v>0</v>
      </c>
      <c r="FL75" s="15">
        <f t="shared" si="254"/>
        <v>0</v>
      </c>
      <c r="FM75" s="16"/>
      <c r="FN75" s="1"/>
      <c r="FO75" s="2"/>
      <c r="FP75" s="2"/>
      <c r="FQ75" s="2"/>
      <c r="FR75" s="2"/>
      <c r="FS75" s="2"/>
      <c r="FT75" s="7">
        <f t="shared" si="255"/>
        <v>0</v>
      </c>
      <c r="FU75" s="14">
        <f t="shared" si="256"/>
        <v>0</v>
      </c>
      <c r="FV75" s="6">
        <f t="shared" si="257"/>
        <v>0</v>
      </c>
      <c r="FW75" s="15">
        <f t="shared" si="258"/>
        <v>0</v>
      </c>
      <c r="FX75" s="16"/>
      <c r="FY75" s="1"/>
      <c r="FZ75" s="2"/>
      <c r="GA75" s="2"/>
      <c r="GB75" s="2"/>
      <c r="GC75" s="2"/>
      <c r="GD75" s="2"/>
      <c r="GE75" s="7">
        <f t="shared" si="259"/>
        <v>0</v>
      </c>
      <c r="GF75" s="14">
        <f t="shared" si="260"/>
        <v>0</v>
      </c>
      <c r="GG75" s="6">
        <f t="shared" si="261"/>
        <v>0</v>
      </c>
      <c r="GH75" s="15">
        <f t="shared" si="262"/>
        <v>0</v>
      </c>
      <c r="GI75" s="16"/>
      <c r="GJ75" s="1"/>
      <c r="GK75" s="2"/>
      <c r="GL75" s="2"/>
      <c r="GM75" s="2"/>
      <c r="GN75" s="2"/>
      <c r="GO75" s="2"/>
      <c r="GP75" s="7">
        <f t="shared" si="263"/>
        <v>0</v>
      </c>
      <c r="GQ75" s="14">
        <f t="shared" si="264"/>
        <v>0</v>
      </c>
      <c r="GR75" s="6">
        <f t="shared" si="265"/>
        <v>0</v>
      </c>
      <c r="GS75" s="15">
        <f t="shared" si="266"/>
        <v>0</v>
      </c>
      <c r="GT75" s="16"/>
      <c r="GU75" s="1"/>
      <c r="GV75" s="2"/>
      <c r="GW75" s="2"/>
      <c r="GX75" s="2"/>
      <c r="GY75" s="2"/>
      <c r="GZ75" s="2"/>
      <c r="HA75" s="7">
        <f t="shared" si="267"/>
        <v>0</v>
      </c>
      <c r="HB75" s="14">
        <f t="shared" si="268"/>
        <v>0</v>
      </c>
      <c r="HC75" s="6">
        <f t="shared" si="269"/>
        <v>0</v>
      </c>
      <c r="HD75" s="15">
        <f t="shared" si="270"/>
        <v>0</v>
      </c>
      <c r="HE75" s="16"/>
      <c r="HF75" s="1"/>
      <c r="HG75" s="2"/>
      <c r="HH75" s="2"/>
      <c r="HI75" s="2"/>
      <c r="HJ75" s="2"/>
      <c r="HK75" s="2"/>
      <c r="HL75" s="7">
        <f t="shared" si="271"/>
        <v>0</v>
      </c>
      <c r="HM75" s="14">
        <f t="shared" si="272"/>
        <v>0</v>
      </c>
      <c r="HN75" s="6">
        <f t="shared" si="273"/>
        <v>0</v>
      </c>
      <c r="HO75" s="15">
        <f t="shared" si="274"/>
        <v>0</v>
      </c>
      <c r="HP75" s="16"/>
      <c r="HQ75" s="1"/>
      <c r="HR75" s="2"/>
      <c r="HS75" s="2"/>
      <c r="HT75" s="2"/>
      <c r="HU75" s="2"/>
      <c r="HV75" s="2"/>
      <c r="HW75" s="7">
        <f t="shared" si="275"/>
        <v>0</v>
      </c>
      <c r="HX75" s="14">
        <f t="shared" si="276"/>
        <v>0</v>
      </c>
      <c r="HY75" s="6">
        <f t="shared" si="277"/>
        <v>0</v>
      </c>
      <c r="HZ75" s="15">
        <f t="shared" si="278"/>
        <v>0</v>
      </c>
      <c r="IA75" s="16"/>
      <c r="IB75" s="1"/>
      <c r="IC75" s="2"/>
      <c r="ID75" s="2"/>
      <c r="IE75" s="2"/>
      <c r="IF75" s="2"/>
      <c r="IG75" s="2"/>
      <c r="IH75" s="7">
        <f t="shared" si="279"/>
        <v>0</v>
      </c>
      <c r="II75" s="14">
        <f t="shared" si="280"/>
        <v>0</v>
      </c>
      <c r="IJ75" s="6">
        <f t="shared" si="281"/>
        <v>0</v>
      </c>
      <c r="IK75" s="79">
        <f t="shared" si="282"/>
        <v>0</v>
      </c>
      <c r="IL75" s="80"/>
    </row>
    <row r="76" spans="1:246" ht="12.75" hidden="1">
      <c r="A76" s="113"/>
      <c r="B76" s="99"/>
      <c r="C76" s="99"/>
      <c r="D76" s="100"/>
      <c r="E76" s="100"/>
      <c r="F76" s="100"/>
      <c r="G76" s="128"/>
      <c r="H76" s="128"/>
      <c r="I76" s="98"/>
      <c r="J76" s="98"/>
      <c r="K76" s="79"/>
      <c r="L76" s="129"/>
      <c r="M76" s="6"/>
      <c r="N76" s="14"/>
      <c r="O76" s="6"/>
      <c r="P76" s="1"/>
      <c r="Q76" s="1"/>
      <c r="R76" s="1"/>
      <c r="S76" s="1"/>
      <c r="T76" s="1"/>
      <c r="U76" s="1"/>
      <c r="V76" s="1"/>
      <c r="W76" s="2"/>
      <c r="X76" s="2"/>
      <c r="Y76" s="2"/>
      <c r="Z76" s="2"/>
      <c r="AA76" s="2"/>
      <c r="AB76" s="129"/>
      <c r="AC76" s="14"/>
      <c r="AD76" s="6"/>
      <c r="AE76" s="79"/>
      <c r="AF76" s="1"/>
      <c r="AG76" s="1"/>
      <c r="AH76" s="1"/>
      <c r="AI76" s="1"/>
      <c r="AJ76" s="2"/>
      <c r="AK76" s="2"/>
      <c r="AL76" s="2"/>
      <c r="AM76" s="2"/>
      <c r="AN76" s="2"/>
      <c r="AO76" s="129"/>
      <c r="AP76" s="14"/>
      <c r="AQ76" s="6"/>
      <c r="AR76" s="79"/>
      <c r="AS76" s="1"/>
      <c r="AT76" s="1"/>
      <c r="AU76" s="1"/>
      <c r="AV76" s="2"/>
      <c r="AW76" s="2"/>
      <c r="AX76" s="2"/>
      <c r="AY76" s="2"/>
      <c r="AZ76" s="2"/>
      <c r="BA76" s="129"/>
      <c r="BB76" s="14"/>
      <c r="BC76" s="6"/>
      <c r="BD76" s="79"/>
      <c r="BE76" s="1"/>
      <c r="BF76" s="1"/>
      <c r="BG76" s="1"/>
      <c r="BH76" s="2"/>
      <c r="BI76" s="2"/>
      <c r="BJ76" s="2"/>
      <c r="BK76" s="2"/>
      <c r="BL76" s="2"/>
      <c r="BM76" s="129"/>
      <c r="BN76" s="14"/>
      <c r="BO76" s="6"/>
      <c r="BP76" s="79"/>
      <c r="BQ76" s="1"/>
      <c r="BR76" s="1"/>
      <c r="BS76" s="1"/>
      <c r="BT76" s="2"/>
      <c r="BU76" s="2"/>
      <c r="BV76" s="2"/>
      <c r="BW76" s="2"/>
      <c r="BX76" s="2"/>
      <c r="BY76" s="129"/>
      <c r="BZ76" s="14"/>
      <c r="CA76" s="6"/>
      <c r="CB76" s="79"/>
      <c r="CC76" s="1"/>
      <c r="CD76" s="1"/>
      <c r="CE76" s="2"/>
      <c r="CF76" s="2"/>
      <c r="CG76" s="2"/>
      <c r="CH76" s="2"/>
      <c r="CI76" s="2"/>
      <c r="CJ76" s="129"/>
      <c r="CK76" s="14"/>
      <c r="CL76" s="6"/>
      <c r="CM76" s="79"/>
      <c r="CN76" s="1"/>
      <c r="CO76" s="1"/>
      <c r="CP76" s="2"/>
      <c r="CQ76" s="2"/>
      <c r="CR76" s="2"/>
      <c r="CS76" s="2"/>
      <c r="CT76" s="2"/>
      <c r="CU76" s="129"/>
      <c r="CV76" s="14"/>
      <c r="CW76" s="6"/>
      <c r="CX76" s="79"/>
      <c r="CY76" s="1"/>
      <c r="CZ76" s="1"/>
      <c r="DA76" s="2"/>
      <c r="DB76" s="2"/>
      <c r="DC76" s="2"/>
      <c r="DD76" s="2"/>
      <c r="DE76" s="2"/>
      <c r="DF76" s="129"/>
      <c r="DG76" s="14"/>
      <c r="DH76" s="6"/>
      <c r="DI76" s="79"/>
      <c r="DJ76" s="1"/>
      <c r="DK76" s="1"/>
      <c r="DL76" s="2"/>
      <c r="DM76" s="2"/>
      <c r="DN76" s="2"/>
      <c r="DO76" s="2"/>
      <c r="DP76" s="2"/>
      <c r="DQ76" s="129"/>
      <c r="DR76" s="14"/>
      <c r="DS76" s="6"/>
      <c r="DT76" s="79"/>
      <c r="DU76" s="1"/>
      <c r="DV76" s="1"/>
      <c r="DW76" s="2"/>
      <c r="DX76" s="2"/>
      <c r="DY76" s="2"/>
      <c r="DZ76" s="2"/>
      <c r="EA76" s="2"/>
      <c r="EB76" s="129"/>
      <c r="EC76" s="14"/>
      <c r="ED76" s="6"/>
      <c r="EE76" s="79"/>
      <c r="EF76" s="1"/>
      <c r="EG76" s="1"/>
      <c r="EH76" s="2"/>
      <c r="EI76" s="2"/>
      <c r="EJ76" s="2"/>
      <c r="EK76" s="2"/>
      <c r="EL76" s="2"/>
      <c r="EM76" s="129"/>
      <c r="EN76" s="14"/>
      <c r="EO76" s="6"/>
      <c r="EP76" s="79"/>
      <c r="EQ76" s="1"/>
      <c r="ER76" s="1"/>
      <c r="ES76" s="2"/>
      <c r="ET76" s="2"/>
      <c r="EU76" s="2"/>
      <c r="EV76" s="2"/>
      <c r="EW76" s="2"/>
      <c r="EX76" s="129"/>
      <c r="EY76" s="14"/>
      <c r="EZ76" s="6"/>
      <c r="FA76" s="79"/>
      <c r="FB76" s="1"/>
      <c r="FC76" s="1"/>
      <c r="FD76" s="2"/>
      <c r="FE76" s="2"/>
      <c r="FF76" s="2"/>
      <c r="FG76" s="2"/>
      <c r="FH76" s="2"/>
      <c r="FI76" s="129"/>
      <c r="FJ76" s="14"/>
      <c r="FK76" s="6"/>
      <c r="FL76" s="79"/>
      <c r="FM76" s="1"/>
      <c r="FN76" s="1"/>
      <c r="FO76" s="2"/>
      <c r="FP76" s="2"/>
      <c r="FQ76" s="2"/>
      <c r="FR76" s="2"/>
      <c r="FS76" s="2"/>
      <c r="FT76" s="129"/>
      <c r="FU76" s="14"/>
      <c r="FV76" s="6"/>
      <c r="FW76" s="79"/>
      <c r="FX76" s="1"/>
      <c r="FY76" s="1"/>
      <c r="FZ76" s="2"/>
      <c r="GA76" s="2"/>
      <c r="GB76" s="2"/>
      <c r="GC76" s="2"/>
      <c r="GD76" s="2"/>
      <c r="GE76" s="129"/>
      <c r="GF76" s="14"/>
      <c r="GG76" s="6"/>
      <c r="GH76" s="79"/>
      <c r="GI76" s="1"/>
      <c r="GJ76" s="1"/>
      <c r="GK76" s="2"/>
      <c r="GL76" s="2"/>
      <c r="GM76" s="2"/>
      <c r="GN76" s="2"/>
      <c r="GO76" s="2"/>
      <c r="GP76" s="129"/>
      <c r="GQ76" s="14"/>
      <c r="GR76" s="6"/>
      <c r="GS76" s="79"/>
      <c r="GT76" s="1"/>
      <c r="GU76" s="1"/>
      <c r="GV76" s="2"/>
      <c r="GW76" s="2"/>
      <c r="GX76" s="2"/>
      <c r="GY76" s="2"/>
      <c r="GZ76" s="2"/>
      <c r="HA76" s="129"/>
      <c r="HB76" s="14"/>
      <c r="HC76" s="6"/>
      <c r="HD76" s="79"/>
      <c r="HE76" s="1"/>
      <c r="HF76" s="1"/>
      <c r="HG76" s="2"/>
      <c r="HH76" s="2"/>
      <c r="HI76" s="2"/>
      <c r="HJ76" s="2"/>
      <c r="HK76" s="2"/>
      <c r="HL76" s="129"/>
      <c r="HM76" s="14"/>
      <c r="HN76" s="6"/>
      <c r="HO76" s="79"/>
      <c r="HP76" s="1"/>
      <c r="HQ76" s="1"/>
      <c r="HR76" s="2"/>
      <c r="HS76" s="2"/>
      <c r="HT76" s="2"/>
      <c r="HU76" s="2"/>
      <c r="HV76" s="2"/>
      <c r="HW76" s="129"/>
      <c r="HX76" s="14"/>
      <c r="HY76" s="6"/>
      <c r="HZ76" s="79"/>
      <c r="IA76" s="1"/>
      <c r="IB76" s="1"/>
      <c r="IC76" s="2"/>
      <c r="ID76" s="2"/>
      <c r="IE76" s="2"/>
      <c r="IF76" s="2"/>
      <c r="IG76" s="2"/>
      <c r="IH76" s="129"/>
      <c r="II76" s="14"/>
      <c r="IJ76" s="6"/>
      <c r="IK76" s="79"/>
      <c r="IL76" s="4"/>
    </row>
    <row r="77" spans="1:246" ht="12.75" hidden="1">
      <c r="A77" s="113"/>
      <c r="B77" s="99"/>
      <c r="C77" s="99"/>
      <c r="D77" s="100"/>
      <c r="E77" s="100"/>
      <c r="F77" s="100"/>
      <c r="G77" s="128">
        <f t="shared" si="218"/>
      </c>
      <c r="H77" s="128">
        <f>IF(AND($H$2="Y",J77&gt;0,OR(AND(G77=1,G86=10),AND(G77=2,G95=20),AND(G77=3,G104=30),AND(G77=4,G113=40),AND(G77=5,G122=50),AND(G77=6,G131=60),AND(G77=7,G140=70),AND(G77=8,G149=80),AND(G77=9,G158=90),AND(G77=10,G167=100))),VLOOKUP(J77-1,SortLookup!$A$13:$B$16,2,FALSE),"")</f>
      </c>
      <c r="I77" s="98" t="str">
        <f>IF(ISNA(VLOOKUP(E77,SortLookup!$A$1:$B$5,2,FALSE))," ",VLOOKUP(E77,SortLookup!$A$1:$B$5,2,FALSE))</f>
        <v> </v>
      </c>
      <c r="J77" s="98" t="str">
        <f>IF(ISNA(VLOOKUP(F77,SortLookup!$A$7:$B$11,2,FALSE))," ",VLOOKUP(F77,SortLookup!$A$7:$B$11,2,FALSE))</f>
        <v> </v>
      </c>
      <c r="K77" s="79"/>
      <c r="L77" s="129"/>
      <c r="M77" s="6"/>
      <c r="N77" s="14"/>
      <c r="O77" s="6"/>
      <c r="P77" s="1"/>
      <c r="Q77" s="1"/>
      <c r="R77" s="1"/>
      <c r="S77" s="1"/>
      <c r="T77" s="1"/>
      <c r="U77" s="1"/>
      <c r="V77" s="1"/>
      <c r="W77" s="2"/>
      <c r="X77" s="2"/>
      <c r="Y77" s="2"/>
      <c r="Z77" s="2"/>
      <c r="AA77" s="2"/>
      <c r="AB77" s="129"/>
      <c r="AC77" s="14"/>
      <c r="AD77" s="6"/>
      <c r="AE77" s="79"/>
      <c r="AF77" s="1"/>
      <c r="AG77" s="1"/>
      <c r="AH77" s="1"/>
      <c r="AI77" s="1"/>
      <c r="AJ77" s="2"/>
      <c r="AK77" s="2"/>
      <c r="AL77" s="2"/>
      <c r="AM77" s="2"/>
      <c r="AN77" s="2"/>
      <c r="AO77" s="129"/>
      <c r="AP77" s="14"/>
      <c r="AQ77" s="6"/>
      <c r="AR77" s="79"/>
      <c r="AS77" s="1"/>
      <c r="AT77" s="1"/>
      <c r="AU77" s="1"/>
      <c r="AV77" s="2"/>
      <c r="AW77" s="2"/>
      <c r="AX77" s="2"/>
      <c r="AY77" s="2"/>
      <c r="AZ77" s="2"/>
      <c r="BA77" s="129"/>
      <c r="BB77" s="14"/>
      <c r="BC77" s="6"/>
      <c r="BD77" s="79"/>
      <c r="BE77" s="1"/>
      <c r="BF77" s="1"/>
      <c r="BG77" s="1"/>
      <c r="BH77" s="2"/>
      <c r="BI77" s="2"/>
      <c r="BJ77" s="2"/>
      <c r="BK77" s="2"/>
      <c r="BL77" s="2"/>
      <c r="BM77" s="129"/>
      <c r="BN77" s="14"/>
      <c r="BO77" s="6"/>
      <c r="BP77" s="79"/>
      <c r="BQ77" s="1"/>
      <c r="BR77" s="1"/>
      <c r="BS77" s="1"/>
      <c r="BT77" s="2"/>
      <c r="BU77" s="2"/>
      <c r="BV77" s="2"/>
      <c r="BW77" s="2"/>
      <c r="BX77" s="2"/>
      <c r="BY77" s="129">
        <f t="shared" si="219"/>
        <v>0</v>
      </c>
      <c r="BZ77" s="14">
        <f t="shared" si="220"/>
        <v>0</v>
      </c>
      <c r="CA77" s="6">
        <f t="shared" si="221"/>
        <v>0</v>
      </c>
      <c r="CB77" s="79">
        <f t="shared" si="222"/>
        <v>0</v>
      </c>
      <c r="CC77" s="1"/>
      <c r="CD77" s="1"/>
      <c r="CE77" s="2"/>
      <c r="CF77" s="2"/>
      <c r="CG77" s="2"/>
      <c r="CH77" s="2"/>
      <c r="CI77" s="2"/>
      <c r="CJ77" s="129">
        <f t="shared" si="223"/>
        <v>0</v>
      </c>
      <c r="CK77" s="14">
        <f t="shared" si="224"/>
        <v>0</v>
      </c>
      <c r="CL77" s="6">
        <f t="shared" si="225"/>
        <v>0</v>
      </c>
      <c r="CM77" s="79">
        <f t="shared" si="226"/>
        <v>0</v>
      </c>
      <c r="CN77" s="1"/>
      <c r="CO77" s="1"/>
      <c r="CP77" s="2"/>
      <c r="CQ77" s="2"/>
      <c r="CR77" s="2"/>
      <c r="CS77" s="2"/>
      <c r="CT77" s="2"/>
      <c r="CU77" s="129">
        <f t="shared" si="227"/>
        <v>0</v>
      </c>
      <c r="CV77" s="14">
        <f t="shared" si="228"/>
        <v>0</v>
      </c>
      <c r="CW77" s="6">
        <f t="shared" si="229"/>
        <v>0</v>
      </c>
      <c r="CX77" s="79">
        <f t="shared" si="230"/>
        <v>0</v>
      </c>
      <c r="CY77" s="1"/>
      <c r="CZ77" s="1"/>
      <c r="DA77" s="2"/>
      <c r="DB77" s="2"/>
      <c r="DC77" s="2"/>
      <c r="DD77" s="2"/>
      <c r="DE77" s="2"/>
      <c r="DF77" s="129">
        <f t="shared" si="231"/>
        <v>0</v>
      </c>
      <c r="DG77" s="14">
        <f t="shared" si="232"/>
        <v>0</v>
      </c>
      <c r="DH77" s="6">
        <f t="shared" si="233"/>
        <v>0</v>
      </c>
      <c r="DI77" s="79">
        <f t="shared" si="234"/>
        <v>0</v>
      </c>
      <c r="DJ77" s="1"/>
      <c r="DK77" s="1"/>
      <c r="DL77" s="2"/>
      <c r="DM77" s="2"/>
      <c r="DN77" s="2"/>
      <c r="DO77" s="2"/>
      <c r="DP77" s="2"/>
      <c r="DQ77" s="129">
        <f t="shared" si="235"/>
        <v>0</v>
      </c>
      <c r="DR77" s="14">
        <f t="shared" si="236"/>
        <v>0</v>
      </c>
      <c r="DS77" s="6">
        <f t="shared" si="237"/>
        <v>0</v>
      </c>
      <c r="DT77" s="79">
        <f t="shared" si="238"/>
        <v>0</v>
      </c>
      <c r="DU77" s="1"/>
      <c r="DV77" s="1"/>
      <c r="DW77" s="2"/>
      <c r="DX77" s="2"/>
      <c r="DY77" s="2"/>
      <c r="DZ77" s="2"/>
      <c r="EA77" s="2"/>
      <c r="EB77" s="129">
        <f t="shared" si="239"/>
        <v>0</v>
      </c>
      <c r="EC77" s="14">
        <f t="shared" si="240"/>
        <v>0</v>
      </c>
      <c r="ED77" s="6">
        <f t="shared" si="241"/>
        <v>0</v>
      </c>
      <c r="EE77" s="79">
        <f t="shared" si="242"/>
        <v>0</v>
      </c>
      <c r="EF77" s="1"/>
      <c r="EG77" s="1"/>
      <c r="EH77" s="2"/>
      <c r="EI77" s="2"/>
      <c r="EJ77" s="2"/>
      <c r="EK77" s="2"/>
      <c r="EL77" s="2"/>
      <c r="EM77" s="129">
        <f t="shared" si="243"/>
        <v>0</v>
      </c>
      <c r="EN77" s="14">
        <f t="shared" si="244"/>
        <v>0</v>
      </c>
      <c r="EO77" s="6">
        <f t="shared" si="245"/>
        <v>0</v>
      </c>
      <c r="EP77" s="79">
        <f t="shared" si="246"/>
        <v>0</v>
      </c>
      <c r="EQ77" s="1"/>
      <c r="ER77" s="1"/>
      <c r="ES77" s="2"/>
      <c r="ET77" s="2"/>
      <c r="EU77" s="2"/>
      <c r="EV77" s="2"/>
      <c r="EW77" s="2"/>
      <c r="EX77" s="129">
        <f t="shared" si="247"/>
        <v>0</v>
      </c>
      <c r="EY77" s="14">
        <f t="shared" si="248"/>
        <v>0</v>
      </c>
      <c r="EZ77" s="6">
        <f t="shared" si="249"/>
        <v>0</v>
      </c>
      <c r="FA77" s="79">
        <f t="shared" si="250"/>
        <v>0</v>
      </c>
      <c r="FB77" s="1"/>
      <c r="FC77" s="1"/>
      <c r="FD77" s="2"/>
      <c r="FE77" s="2"/>
      <c r="FF77" s="2"/>
      <c r="FG77" s="2"/>
      <c r="FH77" s="2"/>
      <c r="FI77" s="129">
        <f t="shared" si="251"/>
        <v>0</v>
      </c>
      <c r="FJ77" s="14">
        <f t="shared" si="252"/>
        <v>0</v>
      </c>
      <c r="FK77" s="6">
        <f t="shared" si="253"/>
        <v>0</v>
      </c>
      <c r="FL77" s="79">
        <f t="shared" si="254"/>
        <v>0</v>
      </c>
      <c r="FM77" s="1"/>
      <c r="FN77" s="1"/>
      <c r="FO77" s="2"/>
      <c r="FP77" s="2"/>
      <c r="FQ77" s="2"/>
      <c r="FR77" s="2"/>
      <c r="FS77" s="2"/>
      <c r="FT77" s="129">
        <f t="shared" si="255"/>
        <v>0</v>
      </c>
      <c r="FU77" s="14">
        <f t="shared" si="256"/>
        <v>0</v>
      </c>
      <c r="FV77" s="6">
        <f t="shared" si="257"/>
        <v>0</v>
      </c>
      <c r="FW77" s="79">
        <f t="shared" si="258"/>
        <v>0</v>
      </c>
      <c r="FX77" s="1"/>
      <c r="FY77" s="1"/>
      <c r="FZ77" s="2"/>
      <c r="GA77" s="2"/>
      <c r="GB77" s="2"/>
      <c r="GC77" s="2"/>
      <c r="GD77" s="2"/>
      <c r="GE77" s="129">
        <f t="shared" si="259"/>
        <v>0</v>
      </c>
      <c r="GF77" s="14">
        <f t="shared" si="260"/>
        <v>0</v>
      </c>
      <c r="GG77" s="6">
        <f t="shared" si="261"/>
        <v>0</v>
      </c>
      <c r="GH77" s="79">
        <f t="shared" si="262"/>
        <v>0</v>
      </c>
      <c r="GI77" s="1"/>
      <c r="GJ77" s="1"/>
      <c r="GK77" s="2"/>
      <c r="GL77" s="2"/>
      <c r="GM77" s="2"/>
      <c r="GN77" s="2"/>
      <c r="GO77" s="2"/>
      <c r="GP77" s="129">
        <f t="shared" si="263"/>
        <v>0</v>
      </c>
      <c r="GQ77" s="14">
        <f t="shared" si="264"/>
        <v>0</v>
      </c>
      <c r="GR77" s="6">
        <f t="shared" si="265"/>
        <v>0</v>
      </c>
      <c r="GS77" s="79">
        <f t="shared" si="266"/>
        <v>0</v>
      </c>
      <c r="GT77" s="1"/>
      <c r="GU77" s="1"/>
      <c r="GV77" s="2"/>
      <c r="GW77" s="2"/>
      <c r="GX77" s="2"/>
      <c r="GY77" s="2"/>
      <c r="GZ77" s="2"/>
      <c r="HA77" s="129">
        <f t="shared" si="267"/>
        <v>0</v>
      </c>
      <c r="HB77" s="14">
        <f t="shared" si="268"/>
        <v>0</v>
      </c>
      <c r="HC77" s="6">
        <f t="shared" si="269"/>
        <v>0</v>
      </c>
      <c r="HD77" s="79">
        <f t="shared" si="270"/>
        <v>0</v>
      </c>
      <c r="HE77" s="1"/>
      <c r="HF77" s="1"/>
      <c r="HG77" s="2"/>
      <c r="HH77" s="2"/>
      <c r="HI77" s="2"/>
      <c r="HJ77" s="2"/>
      <c r="HK77" s="2"/>
      <c r="HL77" s="129">
        <f t="shared" si="271"/>
        <v>0</v>
      </c>
      <c r="HM77" s="14">
        <f t="shared" si="272"/>
        <v>0</v>
      </c>
      <c r="HN77" s="6">
        <f t="shared" si="273"/>
        <v>0</v>
      </c>
      <c r="HO77" s="79">
        <f t="shared" si="274"/>
        <v>0</v>
      </c>
      <c r="HP77" s="1"/>
      <c r="HQ77" s="1"/>
      <c r="HR77" s="2"/>
      <c r="HS77" s="2"/>
      <c r="HT77" s="2"/>
      <c r="HU77" s="2"/>
      <c r="HV77" s="2"/>
      <c r="HW77" s="129">
        <f t="shared" si="275"/>
        <v>0</v>
      </c>
      <c r="HX77" s="14">
        <f t="shared" si="276"/>
        <v>0</v>
      </c>
      <c r="HY77" s="6">
        <f t="shared" si="277"/>
        <v>0</v>
      </c>
      <c r="HZ77" s="79">
        <f t="shared" si="278"/>
        <v>0</v>
      </c>
      <c r="IA77" s="1"/>
      <c r="IB77" s="1"/>
      <c r="IC77" s="2"/>
      <c r="ID77" s="2"/>
      <c r="IE77" s="2"/>
      <c r="IF77" s="2"/>
      <c r="IG77" s="2"/>
      <c r="IH77" s="129">
        <f t="shared" si="279"/>
        <v>0</v>
      </c>
      <c r="II77" s="14">
        <f t="shared" si="280"/>
        <v>0</v>
      </c>
      <c r="IJ77" s="6">
        <f t="shared" si="281"/>
        <v>0</v>
      </c>
      <c r="IK77" s="79">
        <f t="shared" si="282"/>
        <v>0</v>
      </c>
      <c r="IL77" s="4"/>
    </row>
    <row r="78" spans="1:246" ht="12.75" hidden="1">
      <c r="A78" s="57"/>
      <c r="AE78" s="4"/>
      <c r="AF78" s="4"/>
      <c r="AG78" s="4"/>
      <c r="AH78" s="4"/>
      <c r="AJ78" s="4"/>
      <c r="AK78" s="4"/>
      <c r="AL78" s="4"/>
      <c r="AM78" s="4"/>
      <c r="AN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C78" s="4"/>
      <c r="BD78" s="4"/>
      <c r="BE78" s="4"/>
      <c r="BF78" s="4"/>
      <c r="BH78" s="4"/>
      <c r="BI78" s="4"/>
      <c r="BJ78" s="4"/>
      <c r="BK78" s="4"/>
      <c r="BL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CA78" s="4"/>
      <c r="CB78" s="4"/>
      <c r="CC78" s="4"/>
      <c r="CD78" s="4"/>
      <c r="CE78" s="4"/>
      <c r="CF78" s="4"/>
      <c r="CG78" s="4"/>
      <c r="CH78" s="4"/>
      <c r="CI78" s="4"/>
      <c r="CL78" s="4"/>
      <c r="CM78" s="4"/>
      <c r="CN78" s="4"/>
      <c r="CO78" s="4"/>
      <c r="CP78" s="4"/>
      <c r="CQ78" s="4"/>
      <c r="CR78" s="4"/>
      <c r="CS78" s="4"/>
      <c r="CT78" s="4"/>
      <c r="CW78" s="4"/>
      <c r="CX78" s="4"/>
      <c r="CY78" s="4"/>
      <c r="CZ78" s="4"/>
      <c r="DA78" s="4"/>
      <c r="DB78" s="4"/>
      <c r="DC78" s="4"/>
      <c r="DD78" s="4"/>
      <c r="DE78" s="4"/>
      <c r="DH78" s="4"/>
      <c r="DI78" s="4"/>
      <c r="DJ78" s="4"/>
      <c r="DK78" s="4"/>
      <c r="DL78" s="4"/>
      <c r="DM78" s="4"/>
      <c r="DN78" s="4"/>
      <c r="DO78" s="4"/>
      <c r="DP78" s="4"/>
      <c r="DS78" s="4"/>
      <c r="DT78" s="4"/>
      <c r="DU78" s="4"/>
      <c r="DV78" s="4"/>
      <c r="DW78" s="4"/>
      <c r="DX78" s="4"/>
      <c r="DY78" s="4"/>
      <c r="DZ78" s="4"/>
      <c r="EA78" s="4"/>
      <c r="ED78" s="4"/>
      <c r="EE78" s="4"/>
      <c r="EF78" s="4"/>
      <c r="EG78" s="4"/>
      <c r="EH78" s="4"/>
      <c r="EI78" s="4"/>
      <c r="EJ78" s="4"/>
      <c r="EK78" s="4"/>
      <c r="EL78" s="4"/>
      <c r="EO78" s="4"/>
      <c r="EP78" s="4"/>
      <c r="EQ78" s="4"/>
      <c r="ER78" s="4"/>
      <c r="ES78" s="4"/>
      <c r="ET78" s="4"/>
      <c r="EU78" s="4"/>
      <c r="EV78" s="4"/>
      <c r="EW78" s="4"/>
      <c r="EZ78" s="4"/>
      <c r="FA78" s="4"/>
      <c r="FB78" s="4"/>
      <c r="FC78" s="4"/>
      <c r="FD78" s="4"/>
      <c r="FE78" s="4"/>
      <c r="FF78" s="4"/>
      <c r="FG78" s="4"/>
      <c r="FH78" s="4"/>
      <c r="FK78" s="4"/>
      <c r="FL78" s="4"/>
      <c r="FM78" s="4"/>
      <c r="FN78" s="4"/>
      <c r="FO78" s="4"/>
      <c r="FP78" s="4"/>
      <c r="FQ78" s="4"/>
      <c r="FR78" s="4"/>
      <c r="FS78" s="4"/>
      <c r="FV78" s="4"/>
      <c r="FW78" s="4"/>
      <c r="FX78" s="4"/>
      <c r="FY78" s="4"/>
      <c r="FZ78" s="4"/>
      <c r="GA78" s="4"/>
      <c r="GB78" s="4"/>
      <c r="GC78" s="4"/>
      <c r="GD78" s="4"/>
      <c r="GG78" s="4"/>
      <c r="GH78" s="4"/>
      <c r="GI78" s="4"/>
      <c r="GJ78" s="4"/>
      <c r="GK78" s="4"/>
      <c r="GL78" s="4"/>
      <c r="GM78" s="4"/>
      <c r="GN78" s="4"/>
      <c r="GO78" s="4"/>
      <c r="GR78" s="4"/>
      <c r="GS78" s="4"/>
      <c r="GT78" s="4"/>
      <c r="GU78" s="4"/>
      <c r="GV78" s="4"/>
      <c r="GW78" s="4"/>
      <c r="GX78" s="4"/>
      <c r="GY78" s="4"/>
      <c r="GZ78" s="4"/>
      <c r="HC78" s="4"/>
      <c r="HD78" s="4"/>
      <c r="HE78" s="4"/>
      <c r="HF78" s="4"/>
      <c r="HG78" s="4"/>
      <c r="HH78" s="4"/>
      <c r="HI78" s="4"/>
      <c r="HJ78" s="4"/>
      <c r="HK78" s="4"/>
      <c r="HN78" s="4"/>
      <c r="HO78" s="4"/>
      <c r="HP78" s="4"/>
      <c r="HQ78" s="4"/>
      <c r="HR78" s="4"/>
      <c r="HS78" s="4"/>
      <c r="HT78" s="4"/>
      <c r="HU78" s="4"/>
      <c r="HV78" s="4"/>
      <c r="HY78" s="4"/>
      <c r="HZ78" s="4"/>
      <c r="IA78" s="4"/>
      <c r="IB78" s="4"/>
      <c r="IC78" s="4"/>
      <c r="ID78" s="4"/>
      <c r="IE78" s="4"/>
      <c r="IF78" s="4"/>
      <c r="IG78" s="4"/>
      <c r="IJ78" s="4"/>
      <c r="IK78" s="4"/>
      <c r="IL78" s="4"/>
    </row>
    <row r="79" spans="1:246" ht="12.75" hidden="1">
      <c r="A79" s="38"/>
      <c r="AQ79" s="4"/>
      <c r="BP79" s="4"/>
      <c r="IL79" s="4"/>
    </row>
    <row r="80" spans="1:246" ht="12.75" hidden="1">
      <c r="A80" s="89"/>
      <c r="AF80" s="4"/>
      <c r="AG80" s="4"/>
      <c r="AH80" s="4"/>
      <c r="AJ80" s="4"/>
      <c r="AK80" s="4"/>
      <c r="AL80" s="4"/>
      <c r="AM80" s="4"/>
      <c r="AN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C80" s="4"/>
      <c r="BD80" s="4"/>
      <c r="BE80" s="4"/>
      <c r="BF80" s="4"/>
      <c r="BH80" s="4"/>
      <c r="BI80" s="4"/>
      <c r="BJ80" s="4"/>
      <c r="BK80" s="4"/>
      <c r="BL80" s="4"/>
      <c r="BO80" s="4"/>
      <c r="BP80" s="4"/>
      <c r="IL80" s="4"/>
    </row>
    <row r="81" spans="1:11" s="4" customFormat="1" ht="12.75" hidden="1">
      <c r="A81" s="5"/>
      <c r="G81" s="13"/>
      <c r="H81" s="13"/>
      <c r="I81" s="13"/>
      <c r="J81" s="13"/>
      <c r="K81" s="13"/>
    </row>
    <row r="82" spans="1:11" s="4" customFormat="1" ht="13.5" hidden="1" thickBot="1">
      <c r="A82" s="5"/>
      <c r="G82" s="13"/>
      <c r="H82" s="13"/>
      <c r="I82" s="13"/>
      <c r="J82" s="13"/>
      <c r="K82" s="13"/>
    </row>
    <row r="83" spans="1:13" s="4" customFormat="1" ht="12.75" hidden="1">
      <c r="A83" s="5"/>
      <c r="G83" s="13"/>
      <c r="H83" s="13"/>
      <c r="I83" s="13"/>
      <c r="J83" s="13"/>
      <c r="K83" s="13"/>
      <c r="M83" s="134"/>
    </row>
    <row r="84" ht="12.75" hidden="1"/>
    <row r="85" spans="2:31" ht="42" customHeight="1" thickTop="1">
      <c r="B85" s="197" t="s">
        <v>140</v>
      </c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4"/>
    </row>
    <row r="86" ht="12.75">
      <c r="AE86" s="4"/>
    </row>
    <row r="87" ht="12.75">
      <c r="AE87" s="4"/>
    </row>
    <row r="88" ht="12.75">
      <c r="AE88" s="4"/>
    </row>
    <row r="89" ht="12.75">
      <c r="AE89" s="4"/>
    </row>
    <row r="90" ht="12.75">
      <c r="AE90" s="4"/>
    </row>
    <row r="91" ht="12.75">
      <c r="AE91" s="4"/>
    </row>
    <row r="92" ht="12.75">
      <c r="AE92" s="4"/>
    </row>
    <row r="93" ht="12.75">
      <c r="AE93" s="4"/>
    </row>
    <row r="94" ht="12.75">
      <c r="AE94" s="4"/>
    </row>
    <row r="95" ht="12.75">
      <c r="AE95" s="4"/>
    </row>
    <row r="96" ht="12.75">
      <c r="AE96" s="4"/>
    </row>
    <row r="97" ht="12.75">
      <c r="AE97" s="4"/>
    </row>
    <row r="98" ht="12.75">
      <c r="AE98" s="4"/>
    </row>
    <row r="99" ht="12.75">
      <c r="AE99" s="4"/>
    </row>
    <row r="100" ht="12.75">
      <c r="AE100" s="4"/>
    </row>
  </sheetData>
  <sheetProtection sheet="1" objects="1" scenarios="1" selectLockedCell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84" man="1"/>
    <brk id="31" max="84" man="1"/>
    <brk id="44" max="84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19</v>
      </c>
      <c r="B1" s="11">
        <v>0</v>
      </c>
      <c r="C1" s="9" t="s">
        <v>30</v>
      </c>
    </row>
    <row r="2" spans="1:3" ht="12.75">
      <c r="A2" s="8" t="s">
        <v>20</v>
      </c>
      <c r="B2" s="11">
        <v>1</v>
      </c>
      <c r="C2" s="10" t="s">
        <v>32</v>
      </c>
    </row>
    <row r="3" spans="1:3" ht="12.75">
      <c r="A3" s="8" t="s">
        <v>21</v>
      </c>
      <c r="B3" s="11">
        <v>2</v>
      </c>
      <c r="C3" s="10" t="s">
        <v>33</v>
      </c>
    </row>
    <row r="4" spans="1:3" ht="12.75">
      <c r="A4" s="8" t="s">
        <v>88</v>
      </c>
      <c r="B4" s="11">
        <v>3</v>
      </c>
      <c r="C4" s="10" t="s">
        <v>28</v>
      </c>
    </row>
    <row r="5" spans="1:3" ht="12.75">
      <c r="A5" s="8" t="s">
        <v>22</v>
      </c>
      <c r="B5" s="11">
        <v>4</v>
      </c>
      <c r="C5" s="10" t="s">
        <v>29</v>
      </c>
    </row>
    <row r="6" spans="1:2" ht="12.75">
      <c r="A6" s="8"/>
      <c r="B6" s="11"/>
    </row>
    <row r="7" spans="1:3" ht="12.75">
      <c r="A7" s="8" t="s">
        <v>23</v>
      </c>
      <c r="B7" s="11">
        <v>0</v>
      </c>
      <c r="C7" s="10" t="s">
        <v>31</v>
      </c>
    </row>
    <row r="8" spans="1:3" ht="12.75">
      <c r="A8" s="8" t="s">
        <v>24</v>
      </c>
      <c r="B8" s="11">
        <v>1</v>
      </c>
      <c r="C8" s="10"/>
    </row>
    <row r="9" spans="1:2" ht="12.75">
      <c r="A9" s="8" t="s">
        <v>25</v>
      </c>
      <c r="B9" s="11">
        <v>2</v>
      </c>
    </row>
    <row r="10" spans="1:3" ht="12.75">
      <c r="A10" s="8" t="s">
        <v>26</v>
      </c>
      <c r="B10" s="11">
        <v>3</v>
      </c>
      <c r="C10" s="10"/>
    </row>
    <row r="11" spans="1:3" ht="12.75">
      <c r="A11" s="8" t="s">
        <v>27</v>
      </c>
      <c r="B11" s="11">
        <v>4</v>
      </c>
      <c r="C11" s="10"/>
    </row>
    <row r="13" spans="1:3" ht="12.75">
      <c r="A13" s="12">
        <v>0</v>
      </c>
      <c r="B13" s="8" t="s">
        <v>23</v>
      </c>
      <c r="C13" s="10" t="s">
        <v>53</v>
      </c>
    </row>
    <row r="14" spans="1:3" ht="12.75">
      <c r="A14" s="12">
        <v>1</v>
      </c>
      <c r="B14" s="8" t="s">
        <v>24</v>
      </c>
      <c r="C14" s="10"/>
    </row>
    <row r="15" spans="1:3" ht="12.75">
      <c r="A15" s="12">
        <v>2</v>
      </c>
      <c r="B15" s="8" t="s">
        <v>25</v>
      </c>
      <c r="C15" s="10"/>
    </row>
    <row r="16" spans="1:3" ht="12.75">
      <c r="A16" s="12">
        <v>3</v>
      </c>
      <c r="B16" s="8" t="s">
        <v>26</v>
      </c>
      <c r="C16" s="10"/>
    </row>
    <row r="17" spans="1:3" ht="12.75">
      <c r="A17" s="12">
        <v>4</v>
      </c>
      <c r="B17" t="s">
        <v>60</v>
      </c>
      <c r="C17" t="s">
        <v>61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89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63</v>
      </c>
    </row>
    <row r="5" s="17" customFormat="1" ht="12.75">
      <c r="A5" s="18" t="s">
        <v>64</v>
      </c>
    </row>
    <row r="6" s="17" customFormat="1" ht="12.75" customHeight="1">
      <c r="A6" s="18"/>
    </row>
    <row r="7" ht="12.75">
      <c r="A7" s="18" t="s">
        <v>65</v>
      </c>
    </row>
    <row r="8" ht="12.75">
      <c r="A8" s="18" t="s">
        <v>66</v>
      </c>
    </row>
    <row r="9" ht="12.75">
      <c r="A9" s="18" t="s">
        <v>67</v>
      </c>
    </row>
    <row r="10" ht="12.75">
      <c r="A10" s="18" t="s">
        <v>68</v>
      </c>
    </row>
    <row r="11" ht="12.75">
      <c r="A11" s="18" t="s">
        <v>69</v>
      </c>
    </row>
    <row r="12" ht="12.75">
      <c r="A12" s="18" t="s">
        <v>70</v>
      </c>
    </row>
    <row r="13" ht="12.75">
      <c r="A13" s="18" t="s">
        <v>71</v>
      </c>
    </row>
    <row r="14" ht="12.75">
      <c r="A14" s="18" t="s">
        <v>72</v>
      </c>
    </row>
    <row r="15" ht="12.75">
      <c r="A15" s="18"/>
    </row>
    <row r="16" ht="27" customHeight="1">
      <c r="A16" s="18" t="s">
        <v>77</v>
      </c>
    </row>
    <row r="17" ht="12.75">
      <c r="A17" s="18"/>
    </row>
    <row r="18" ht="12.75">
      <c r="A18" s="18"/>
    </row>
    <row r="19" ht="25.5">
      <c r="A19" s="24" t="s">
        <v>86</v>
      </c>
    </row>
    <row r="20" ht="12.75">
      <c r="A20" s="24"/>
    </row>
    <row r="21" ht="12.75">
      <c r="A21" s="17"/>
    </row>
    <row r="22" ht="12.75">
      <c r="A22" s="25" t="s">
        <v>78</v>
      </c>
    </row>
    <row r="23" ht="12.75">
      <c r="A23" s="18" t="s">
        <v>65</v>
      </c>
    </row>
    <row r="24" ht="12.75">
      <c r="A24" s="17" t="s">
        <v>79</v>
      </c>
    </row>
    <row r="25" ht="12.75">
      <c r="A25" s="17" t="s">
        <v>85</v>
      </c>
    </row>
    <row r="26" ht="12.75">
      <c r="A26" s="17" t="s">
        <v>80</v>
      </c>
    </row>
    <row r="27" ht="12.75">
      <c r="A27" s="17" t="s">
        <v>81</v>
      </c>
    </row>
    <row r="28" ht="12.75">
      <c r="A28" s="17" t="s">
        <v>82</v>
      </c>
    </row>
    <row r="29" ht="12.75">
      <c r="A29" s="17" t="s">
        <v>87</v>
      </c>
    </row>
    <row r="30" ht="12.75">
      <c r="A30" s="17" t="s">
        <v>83</v>
      </c>
    </row>
    <row r="31" ht="12.75">
      <c r="A31" s="17" t="s">
        <v>84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2008-07-14T02:05:51Z</cp:lastPrinted>
  <dcterms:created xsi:type="dcterms:W3CDTF">2001-08-02T04:21:03Z</dcterms:created>
  <dcterms:modified xsi:type="dcterms:W3CDTF">2008-11-15T16:56:36Z</dcterms:modified>
  <cp:category/>
  <cp:version/>
  <cp:contentType/>
  <cp:contentStatus/>
</cp:coreProperties>
</file>