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'Scoresheet'!$A$1:$BP$93</definedName>
    <definedName name="_xlnm.Print_Titles" localSheetId="0">'Scoresheet'!$A:$F,'Scoresheet'!$1:$2</definedName>
    <definedName name="Z_1229FF16_6ED5_4DBA_B9FE_D3EE84024C57_.wvu.PrintArea" localSheetId="0" hidden="1">'Scoresheet'!$A$1:$IK$84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<sst xmlns="http://schemas.openxmlformats.org/spreadsheetml/2006/main" count="512" uniqueCount="168">
  <si>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</si>
  <si>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</si>
  <si>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</si>
  <si>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</si>
  <si>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</si>
  <si>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</si>
  <si>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</si>
  <si>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</si>
  <si>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</si>
  <si>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</si>
  <si>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</si>
  <si>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</si>
  <si>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</si>
  <si>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</si>
  <si>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</si>
  <si>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</si>
  <si>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</si>
  <si>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</si>
  <si>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</si>
  <si>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</si>
  <si>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</si>
  <si>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</si>
  <si>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</si>
  <si>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</si>
  <si>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</si>
  <si>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</si>
  <si>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</si>
  <si>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</si>
  <si>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</si>
  <si>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</si>
  <si>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</si>
  <si>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</si>
  <si>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</si>
  <si>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</si>
  <si>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</si>
  <si>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</si>
  <si>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</si>
  <si>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</si>
  <si>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</si>
  <si>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</si>
  <si>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</si>
  <si>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</si>
  <si>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</si>
  <si>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</si>
  <si>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</si>
  <si>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</si>
  <si>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</si>
  <si>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</si>
  <si>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</si>
  <si>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</si>
  <si>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</si>
  <si>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</si>
  <si>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</si>
  <si>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</si>
  <si>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</si>
  <si>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</si>
  <si>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</si>
  <si>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</si>
  <si>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</si>
  <si>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</si>
  <si>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</si>
  <si>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</si>
  <si>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</si>
  <si>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</si>
  <si>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</si>
  <si>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</si>
  <si>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</si>
  <si>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</si>
  <si>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</si>
  <si>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</si>
  <si>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</si>
  <si>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</si>
  <si>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</si>
  <si>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</si>
  <si>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</si>
  <si>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</si>
  <si>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</si>
  <si>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</si>
  <si>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</si>
  <si>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</si>
  <si>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</si>
  <si>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</si>
  <si>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</si>
  <si>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</si>
  <si>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</si>
  <si>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</si>
  <si>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</si>
  <si>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</si>
  <si>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</si>
  <si>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r>
      <t>C</t>
    </r>
    <r>
      <rPr>
        <b/>
        <sz val="8"/>
        <rFont val="Arial"/>
        <family val="0"/>
      </rPr>
      <t xml:space="preserve">
C
C
S
C</t>
    </r>
  </si>
  <si>
    <t>CCCSC Sum: 1-Member, 2-Setup, 4-SO, 7-CoF</t>
  </si>
  <si>
    <t xml:space="preserve"> * Division not entered, it is incumbent on the shooter to check their score sheet.</t>
  </si>
  <si>
    <t>Martin S</t>
  </si>
  <si>
    <t>1</t>
  </si>
  <si>
    <t>UN</t>
  </si>
  <si>
    <t>Neil S</t>
  </si>
  <si>
    <t>Robert R</t>
  </si>
  <si>
    <t>Sean A</t>
  </si>
  <si>
    <t>Brice A</t>
  </si>
  <si>
    <t>Jason C</t>
  </si>
  <si>
    <t>Kyle J</t>
  </si>
  <si>
    <t>Christopher M</t>
  </si>
  <si>
    <t>Tom F</t>
  </si>
  <si>
    <t>Jim C</t>
  </si>
  <si>
    <t>Mick M</t>
  </si>
  <si>
    <t>Jim M</t>
  </si>
  <si>
    <t>Otto</t>
  </si>
  <si>
    <t>John G</t>
  </si>
  <si>
    <t>Warren W</t>
  </si>
  <si>
    <t>Gene E</t>
  </si>
  <si>
    <t>Kyle W</t>
  </si>
  <si>
    <t>Jenna G</t>
  </si>
  <si>
    <t>Name
(First Last Initial)</t>
  </si>
  <si>
    <t>Finish</t>
  </si>
  <si>
    <t>Clear Creek  Match
8 May 2010</t>
  </si>
  <si>
    <t>Stage 1
Ticket Window Trouble</t>
  </si>
  <si>
    <t>Stage 2
Breakfast</t>
  </si>
  <si>
    <t>Stage 3
Around The Corner</t>
  </si>
  <si>
    <t>Stage 4
Whack A Mole</t>
  </si>
  <si>
    <t>Rhett N</t>
  </si>
  <si>
    <t>David H</t>
  </si>
  <si>
    <t>Leyden S</t>
  </si>
  <si>
    <t>Sean Riley</t>
  </si>
  <si>
    <t>Mike F</t>
  </si>
  <si>
    <t>Robert H</t>
  </si>
  <si>
    <t>Dean M</t>
  </si>
  <si>
    <t>Ian B</t>
  </si>
  <si>
    <t>Mike L</t>
  </si>
  <si>
    <t>Linda M</t>
  </si>
  <si>
    <t>DNF</t>
  </si>
  <si>
    <t>Panny J</t>
  </si>
  <si>
    <t>James B</t>
  </si>
  <si>
    <t>Joseph F</t>
  </si>
  <si>
    <t>7</t>
  </si>
  <si>
    <t>** Classification not entered, it is incumbent on the shooter to check their score sheet.</t>
  </si>
  <si>
    <t>Tom O**</t>
  </si>
  <si>
    <t>* Division not entered, it is incumbent on the shooter to check their score sheet.</t>
  </si>
  <si>
    <t>James K</t>
  </si>
  <si>
    <t>Darryl W</t>
  </si>
  <si>
    <t>Scott D</t>
  </si>
  <si>
    <t>Kirk W</t>
  </si>
  <si>
    <t>Mike W</t>
  </si>
  <si>
    <t>Adam M</t>
  </si>
  <si>
    <t>Scott Z</t>
  </si>
  <si>
    <t>Randy G</t>
  </si>
  <si>
    <t>David M</t>
  </si>
  <si>
    <t>Roger O</t>
  </si>
  <si>
    <t>Brad A</t>
  </si>
  <si>
    <t>Gabe S</t>
  </si>
  <si>
    <t>Eric S</t>
  </si>
  <si>
    <t>Rosy</t>
  </si>
  <si>
    <t>Mark S</t>
  </si>
  <si>
    <t>Mike B</t>
  </si>
  <si>
    <t>Scott G</t>
  </si>
  <si>
    <t>Kevin O</t>
  </si>
  <si>
    <t>Bill L</t>
  </si>
  <si>
    <t>Dale Mac</t>
  </si>
  <si>
    <t>Charile A</t>
  </si>
  <si>
    <t>Dan F</t>
  </si>
  <si>
    <t>5</t>
  </si>
  <si>
    <t>Doc J</t>
  </si>
  <si>
    <t>Sean K</t>
  </si>
  <si>
    <t>Matthew G</t>
  </si>
  <si>
    <t>Spence N</t>
  </si>
  <si>
    <t>Ken A</t>
  </si>
  <si>
    <t>Steve K</t>
  </si>
  <si>
    <t>Amoroso</t>
  </si>
  <si>
    <t>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</si>
</sst>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/>
    </xf>
    <xf numFmtId="0" fontId="0" fillId="3" borderId="26" xfId="0" applyFill="1" applyBorder="1" applyAlignment="1" applyProtection="1">
      <alignment horizontal="center" vertical="center"/>
      <protection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1" fontId="1" fillId="3" borderId="25" xfId="0" applyNumberFormat="1" applyFont="1" applyFill="1" applyBorder="1" applyAlignment="1" applyProtection="1">
      <alignment horizontal="center" vertic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/>
    </xf>
    <xf numFmtId="1" fontId="5" fillId="3" borderId="20" xfId="0" applyNumberFormat="1" applyFont="1" applyFill="1" applyBorder="1" applyAlignment="1" applyProtection="1">
      <alignment horizontal="center" vertical="center"/>
      <protection/>
    </xf>
    <xf numFmtId="1" fontId="5" fillId="3" borderId="29" xfId="0" applyNumberFormat="1" applyFont="1" applyFill="1" applyBorder="1" applyAlignment="1" applyProtection="1">
      <alignment horizontal="center" vertical="center"/>
      <protection/>
    </xf>
    <xf numFmtId="2" fontId="2" fillId="3" borderId="21" xfId="0" applyNumberFormat="1" applyFon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/>
    </xf>
    <xf numFmtId="1" fontId="0" fillId="3" borderId="19" xfId="0" applyNumberFormat="1" applyFill="1" applyBorder="1" applyAlignment="1" applyProtection="1">
      <alignment horizontal="right" vertical="center"/>
      <protection/>
    </xf>
    <xf numFmtId="165" fontId="0" fillId="3" borderId="22" xfId="0" applyNumberFormat="1" applyFill="1" applyBorder="1" applyAlignment="1" applyProtection="1">
      <alignment horizontal="right" vertical="center"/>
      <protection/>
    </xf>
    <xf numFmtId="1" fontId="0" fillId="3" borderId="23" xfId="0" applyNumberForma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 locked="0"/>
    </xf>
    <xf numFmtId="2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165" fontId="0" fillId="3" borderId="19" xfId="0" applyNumberFormat="1" applyFill="1" applyBorder="1" applyAlignment="1" applyProtection="1">
      <alignment horizontal="right" vertical="center"/>
      <protection/>
    </xf>
    <xf numFmtId="1" fontId="0" fillId="3" borderId="22" xfId="0" applyNumberFormat="1" applyFill="1" applyBorder="1" applyAlignment="1" applyProtection="1">
      <alignment horizontal="right" vertical="center"/>
      <protection/>
    </xf>
    <xf numFmtId="2" fontId="2" fillId="3" borderId="24" xfId="0" applyNumberFormat="1" applyFont="1" applyFill="1" applyBorder="1" applyAlignment="1" applyProtection="1">
      <alignment horizontal="right" vertical="center"/>
      <protection/>
    </xf>
    <xf numFmtId="1" fontId="5" fillId="3" borderId="19" xfId="0" applyNumberFormat="1" applyFont="1" applyFill="1" applyBorder="1" applyAlignment="1" applyProtection="1">
      <alignment horizontal="center" vertical="center"/>
      <protection/>
    </xf>
    <xf numFmtId="2" fontId="2" fillId="3" borderId="26" xfId="0" applyNumberFormat="1" applyFont="1" applyFill="1" applyBorder="1" applyAlignment="1" applyProtection="1">
      <alignment horizontal="right" vertical="center"/>
      <protection/>
    </xf>
    <xf numFmtId="2" fontId="0" fillId="3" borderId="19" xfId="0" applyNumberFormat="1" applyFill="1" applyBorder="1" applyAlignment="1" applyProtection="1">
      <alignment horizontal="right" vertical="center"/>
      <protection/>
    </xf>
    <xf numFmtId="1" fontId="0" fillId="3" borderId="24" xfId="0" applyNumberFormat="1" applyFill="1" applyBorder="1" applyAlignment="1" applyProtection="1">
      <alignment horizontal="right" vertical="center"/>
      <protection/>
    </xf>
    <xf numFmtId="2" fontId="2" fillId="3" borderId="25" xfId="0" applyNumberFormat="1" applyFont="1" applyFill="1" applyBorder="1" applyAlignment="1" applyProtection="1">
      <alignment horizontal="right" vertic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50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4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16.00390625" style="4" customWidth="1"/>
    <col min="3" max="3" width="0.85546875" style="4" hidden="1" customWidth="1"/>
    <col min="4" max="4" width="3.140625" style="4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8.25" customHeight="1" thickTop="1">
      <c r="A1" s="183" t="s">
        <v>114</v>
      </c>
      <c r="B1" s="184"/>
      <c r="C1" s="184"/>
      <c r="D1" s="184"/>
      <c r="E1" s="184"/>
      <c r="F1" s="184"/>
      <c r="G1" s="26" t="s">
        <v>73</v>
      </c>
      <c r="H1" s="27" t="s">
        <v>74</v>
      </c>
      <c r="I1" s="185" t="s">
        <v>35</v>
      </c>
      <c r="J1" s="186"/>
      <c r="K1" s="187" t="s">
        <v>18</v>
      </c>
      <c r="L1" s="188"/>
      <c r="M1" s="188"/>
      <c r="N1" s="188"/>
      <c r="O1" s="189"/>
      <c r="P1" s="180" t="s">
        <v>115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0" t="s">
        <v>116</v>
      </c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0" t="s">
        <v>117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0" t="s">
        <v>118</v>
      </c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2" t="s">
        <v>2</v>
      </c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 t="s">
        <v>3</v>
      </c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 t="s">
        <v>4</v>
      </c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 t="s">
        <v>5</v>
      </c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 t="s">
        <v>6</v>
      </c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 t="s">
        <v>7</v>
      </c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 t="s">
        <v>8</v>
      </c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 t="s">
        <v>9</v>
      </c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 t="s">
        <v>10</v>
      </c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 t="s">
        <v>11</v>
      </c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 t="s">
        <v>12</v>
      </c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 t="s">
        <v>13</v>
      </c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 t="s">
        <v>14</v>
      </c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 t="s">
        <v>15</v>
      </c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 t="s">
        <v>16</v>
      </c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 t="s">
        <v>17</v>
      </c>
      <c r="IB1" s="179"/>
      <c r="IC1" s="179"/>
      <c r="ID1" s="179"/>
      <c r="IE1" s="179"/>
      <c r="IF1" s="179"/>
      <c r="IG1" s="179"/>
      <c r="IH1" s="179"/>
      <c r="II1" s="179"/>
      <c r="IJ1" s="179"/>
      <c r="IK1" s="179"/>
    </row>
    <row r="2" spans="1:245" ht="57" customHeight="1" thickBot="1">
      <c r="A2" s="28" t="s">
        <v>113</v>
      </c>
      <c r="B2" s="29" t="s">
        <v>112</v>
      </c>
      <c r="C2" s="29" t="s">
        <v>34</v>
      </c>
      <c r="D2" s="29" t="s">
        <v>89</v>
      </c>
      <c r="E2" s="29" t="s">
        <v>1</v>
      </c>
      <c r="F2" s="30" t="s">
        <v>0</v>
      </c>
      <c r="G2" s="31" t="s">
        <v>60</v>
      </c>
      <c r="H2" s="32" t="s">
        <v>60</v>
      </c>
      <c r="I2" s="33" t="s">
        <v>71</v>
      </c>
      <c r="J2" s="34" t="s">
        <v>72</v>
      </c>
      <c r="K2" s="67" t="s">
        <v>57</v>
      </c>
      <c r="L2" s="35" t="s">
        <v>54</v>
      </c>
      <c r="M2" s="35" t="s">
        <v>55</v>
      </c>
      <c r="N2" s="68" t="s">
        <v>56</v>
      </c>
      <c r="O2" s="30" t="s">
        <v>53</v>
      </c>
      <c r="P2" s="28" t="s">
        <v>37</v>
      </c>
      <c r="Q2" s="29" t="s">
        <v>38</v>
      </c>
      <c r="R2" s="29" t="s">
        <v>39</v>
      </c>
      <c r="S2" s="29" t="s">
        <v>40</v>
      </c>
      <c r="T2" s="29" t="s">
        <v>41</v>
      </c>
      <c r="U2" s="29" t="s">
        <v>42</v>
      </c>
      <c r="V2" s="29" t="s">
        <v>43</v>
      </c>
      <c r="W2" s="29" t="s">
        <v>36</v>
      </c>
      <c r="X2" s="29" t="s">
        <v>44</v>
      </c>
      <c r="Y2" s="29" t="s">
        <v>45</v>
      </c>
      <c r="Z2" s="29" t="s">
        <v>46</v>
      </c>
      <c r="AA2" s="72" t="s">
        <v>47</v>
      </c>
      <c r="AB2" s="29" t="s">
        <v>48</v>
      </c>
      <c r="AC2" s="29" t="s">
        <v>52</v>
      </c>
      <c r="AD2" s="29" t="s">
        <v>49</v>
      </c>
      <c r="AE2" s="30" t="s">
        <v>50</v>
      </c>
      <c r="AF2" s="28" t="s">
        <v>37</v>
      </c>
      <c r="AG2" s="29" t="s">
        <v>38</v>
      </c>
      <c r="AH2" s="29" t="s">
        <v>39</v>
      </c>
      <c r="AI2" s="29" t="s">
        <v>40</v>
      </c>
      <c r="AJ2" s="29" t="s">
        <v>36</v>
      </c>
      <c r="AK2" s="29" t="s">
        <v>44</v>
      </c>
      <c r="AL2" s="29" t="s">
        <v>45</v>
      </c>
      <c r="AM2" s="29" t="s">
        <v>46</v>
      </c>
      <c r="AN2" s="72" t="s">
        <v>47</v>
      </c>
      <c r="AO2" s="29" t="s">
        <v>48</v>
      </c>
      <c r="AP2" s="29" t="s">
        <v>52</v>
      </c>
      <c r="AQ2" s="29" t="s">
        <v>49</v>
      </c>
      <c r="AR2" s="30" t="s">
        <v>50</v>
      </c>
      <c r="AS2" s="28" t="s">
        <v>37</v>
      </c>
      <c r="AT2" s="29" t="s">
        <v>38</v>
      </c>
      <c r="AU2" s="29" t="s">
        <v>39</v>
      </c>
      <c r="AV2" s="29" t="s">
        <v>36</v>
      </c>
      <c r="AW2" s="29" t="s">
        <v>44</v>
      </c>
      <c r="AX2" s="29" t="s">
        <v>45</v>
      </c>
      <c r="AY2" s="29" t="s">
        <v>46</v>
      </c>
      <c r="AZ2" s="72" t="s">
        <v>47</v>
      </c>
      <c r="BA2" s="29" t="s">
        <v>48</v>
      </c>
      <c r="BB2" s="29" t="s">
        <v>52</v>
      </c>
      <c r="BC2" s="29" t="s">
        <v>49</v>
      </c>
      <c r="BD2" s="30" t="s">
        <v>50</v>
      </c>
      <c r="BE2" s="28" t="s">
        <v>37</v>
      </c>
      <c r="BF2" s="29"/>
      <c r="BG2" s="29"/>
      <c r="BH2" s="29" t="s">
        <v>36</v>
      </c>
      <c r="BI2" s="29" t="s">
        <v>44</v>
      </c>
      <c r="BJ2" s="29" t="s">
        <v>45</v>
      </c>
      <c r="BK2" s="29" t="s">
        <v>46</v>
      </c>
      <c r="BL2" s="72" t="s">
        <v>47</v>
      </c>
      <c r="BM2" s="29" t="s">
        <v>48</v>
      </c>
      <c r="BN2" s="29" t="s">
        <v>52</v>
      </c>
      <c r="BO2" s="29" t="s">
        <v>49</v>
      </c>
      <c r="BP2" s="30" t="s">
        <v>50</v>
      </c>
      <c r="BQ2" s="20" t="s">
        <v>37</v>
      </c>
      <c r="BR2" s="20" t="s">
        <v>38</v>
      </c>
      <c r="BS2" s="20" t="s">
        <v>39</v>
      </c>
      <c r="BT2" s="20" t="s">
        <v>36</v>
      </c>
      <c r="BU2" s="20" t="s">
        <v>44</v>
      </c>
      <c r="BV2" s="20" t="s">
        <v>45</v>
      </c>
      <c r="BW2" s="20" t="s">
        <v>46</v>
      </c>
      <c r="BX2" s="20" t="s">
        <v>47</v>
      </c>
      <c r="BY2" s="22" t="s">
        <v>48</v>
      </c>
      <c r="BZ2" s="20" t="s">
        <v>52</v>
      </c>
      <c r="CA2" s="20" t="s">
        <v>49</v>
      </c>
      <c r="CB2" s="21" t="s">
        <v>50</v>
      </c>
      <c r="CC2" s="19" t="s">
        <v>37</v>
      </c>
      <c r="CD2" s="20" t="s">
        <v>38</v>
      </c>
      <c r="CE2" s="20" t="s">
        <v>36</v>
      </c>
      <c r="CF2" s="20" t="s">
        <v>44</v>
      </c>
      <c r="CG2" s="20" t="s">
        <v>45</v>
      </c>
      <c r="CH2" s="20" t="s">
        <v>46</v>
      </c>
      <c r="CI2" s="20" t="s">
        <v>47</v>
      </c>
      <c r="CJ2" s="22" t="s">
        <v>48</v>
      </c>
      <c r="CK2" s="20" t="s">
        <v>52</v>
      </c>
      <c r="CL2" s="20" t="s">
        <v>49</v>
      </c>
      <c r="CM2" s="21" t="s">
        <v>50</v>
      </c>
      <c r="CN2" s="19" t="s">
        <v>37</v>
      </c>
      <c r="CO2" s="20" t="s">
        <v>38</v>
      </c>
      <c r="CP2" s="20" t="s">
        <v>36</v>
      </c>
      <c r="CQ2" s="20" t="s">
        <v>44</v>
      </c>
      <c r="CR2" s="20" t="s">
        <v>45</v>
      </c>
      <c r="CS2" s="20" t="s">
        <v>46</v>
      </c>
      <c r="CT2" s="20" t="s">
        <v>47</v>
      </c>
      <c r="CU2" s="22" t="s">
        <v>48</v>
      </c>
      <c r="CV2" s="20" t="s">
        <v>52</v>
      </c>
      <c r="CW2" s="20" t="s">
        <v>49</v>
      </c>
      <c r="CX2" s="21" t="s">
        <v>50</v>
      </c>
      <c r="CY2" s="19" t="s">
        <v>37</v>
      </c>
      <c r="CZ2" s="20" t="s">
        <v>38</v>
      </c>
      <c r="DA2" s="20" t="s">
        <v>36</v>
      </c>
      <c r="DB2" s="20" t="s">
        <v>44</v>
      </c>
      <c r="DC2" s="20" t="s">
        <v>45</v>
      </c>
      <c r="DD2" s="20" t="s">
        <v>46</v>
      </c>
      <c r="DE2" s="20" t="s">
        <v>47</v>
      </c>
      <c r="DF2" s="22" t="s">
        <v>48</v>
      </c>
      <c r="DG2" s="20" t="s">
        <v>52</v>
      </c>
      <c r="DH2" s="20" t="s">
        <v>49</v>
      </c>
      <c r="DI2" s="21" t="s">
        <v>50</v>
      </c>
      <c r="DJ2" s="19" t="s">
        <v>37</v>
      </c>
      <c r="DK2" s="20" t="s">
        <v>38</v>
      </c>
      <c r="DL2" s="20" t="s">
        <v>36</v>
      </c>
      <c r="DM2" s="20" t="s">
        <v>44</v>
      </c>
      <c r="DN2" s="20" t="s">
        <v>45</v>
      </c>
      <c r="DO2" s="20" t="s">
        <v>46</v>
      </c>
      <c r="DP2" s="20" t="s">
        <v>47</v>
      </c>
      <c r="DQ2" s="22" t="s">
        <v>48</v>
      </c>
      <c r="DR2" s="20" t="s">
        <v>52</v>
      </c>
      <c r="DS2" s="20" t="s">
        <v>49</v>
      </c>
      <c r="DT2" s="21" t="s">
        <v>50</v>
      </c>
      <c r="DU2" s="19" t="s">
        <v>37</v>
      </c>
      <c r="DV2" s="20" t="s">
        <v>38</v>
      </c>
      <c r="DW2" s="20" t="s">
        <v>36</v>
      </c>
      <c r="DX2" s="20" t="s">
        <v>44</v>
      </c>
      <c r="DY2" s="20" t="s">
        <v>45</v>
      </c>
      <c r="DZ2" s="20" t="s">
        <v>46</v>
      </c>
      <c r="EA2" s="20" t="s">
        <v>47</v>
      </c>
      <c r="EB2" s="22" t="s">
        <v>48</v>
      </c>
      <c r="EC2" s="20" t="s">
        <v>52</v>
      </c>
      <c r="ED2" s="20" t="s">
        <v>49</v>
      </c>
      <c r="EE2" s="21" t="s">
        <v>50</v>
      </c>
      <c r="EF2" s="19" t="s">
        <v>37</v>
      </c>
      <c r="EG2" s="20" t="s">
        <v>38</v>
      </c>
      <c r="EH2" s="20" t="s">
        <v>36</v>
      </c>
      <c r="EI2" s="20" t="s">
        <v>44</v>
      </c>
      <c r="EJ2" s="20" t="s">
        <v>45</v>
      </c>
      <c r="EK2" s="20" t="s">
        <v>46</v>
      </c>
      <c r="EL2" s="20" t="s">
        <v>47</v>
      </c>
      <c r="EM2" s="22" t="s">
        <v>48</v>
      </c>
      <c r="EN2" s="20" t="s">
        <v>52</v>
      </c>
      <c r="EO2" s="20" t="s">
        <v>49</v>
      </c>
      <c r="EP2" s="21" t="s">
        <v>50</v>
      </c>
      <c r="EQ2" s="19" t="s">
        <v>37</v>
      </c>
      <c r="ER2" s="20" t="s">
        <v>38</v>
      </c>
      <c r="ES2" s="20" t="s">
        <v>36</v>
      </c>
      <c r="ET2" s="20" t="s">
        <v>44</v>
      </c>
      <c r="EU2" s="20" t="s">
        <v>45</v>
      </c>
      <c r="EV2" s="20" t="s">
        <v>46</v>
      </c>
      <c r="EW2" s="20" t="s">
        <v>47</v>
      </c>
      <c r="EX2" s="22" t="s">
        <v>48</v>
      </c>
      <c r="EY2" s="20" t="s">
        <v>52</v>
      </c>
      <c r="EZ2" s="20" t="s">
        <v>49</v>
      </c>
      <c r="FA2" s="21" t="s">
        <v>50</v>
      </c>
      <c r="FB2" s="19" t="s">
        <v>37</v>
      </c>
      <c r="FC2" s="20" t="s">
        <v>38</v>
      </c>
      <c r="FD2" s="20" t="s">
        <v>36</v>
      </c>
      <c r="FE2" s="20" t="s">
        <v>44</v>
      </c>
      <c r="FF2" s="20" t="s">
        <v>45</v>
      </c>
      <c r="FG2" s="20" t="s">
        <v>46</v>
      </c>
      <c r="FH2" s="20" t="s">
        <v>47</v>
      </c>
      <c r="FI2" s="22" t="s">
        <v>48</v>
      </c>
      <c r="FJ2" s="20" t="s">
        <v>52</v>
      </c>
      <c r="FK2" s="20" t="s">
        <v>49</v>
      </c>
      <c r="FL2" s="21" t="s">
        <v>50</v>
      </c>
      <c r="FM2" s="19" t="s">
        <v>37</v>
      </c>
      <c r="FN2" s="20" t="s">
        <v>38</v>
      </c>
      <c r="FO2" s="20" t="s">
        <v>36</v>
      </c>
      <c r="FP2" s="20" t="s">
        <v>44</v>
      </c>
      <c r="FQ2" s="20" t="s">
        <v>45</v>
      </c>
      <c r="FR2" s="20" t="s">
        <v>46</v>
      </c>
      <c r="FS2" s="20" t="s">
        <v>47</v>
      </c>
      <c r="FT2" s="22" t="s">
        <v>48</v>
      </c>
      <c r="FU2" s="20" t="s">
        <v>52</v>
      </c>
      <c r="FV2" s="20" t="s">
        <v>49</v>
      </c>
      <c r="FW2" s="21" t="s">
        <v>50</v>
      </c>
      <c r="FX2" s="19" t="s">
        <v>37</v>
      </c>
      <c r="FY2" s="20" t="s">
        <v>38</v>
      </c>
      <c r="FZ2" s="20" t="s">
        <v>36</v>
      </c>
      <c r="GA2" s="20" t="s">
        <v>44</v>
      </c>
      <c r="GB2" s="20" t="s">
        <v>45</v>
      </c>
      <c r="GC2" s="20" t="s">
        <v>46</v>
      </c>
      <c r="GD2" s="20" t="s">
        <v>47</v>
      </c>
      <c r="GE2" s="22" t="s">
        <v>48</v>
      </c>
      <c r="GF2" s="20" t="s">
        <v>52</v>
      </c>
      <c r="GG2" s="20" t="s">
        <v>49</v>
      </c>
      <c r="GH2" s="21" t="s">
        <v>50</v>
      </c>
      <c r="GI2" s="19" t="s">
        <v>37</v>
      </c>
      <c r="GJ2" s="20" t="s">
        <v>38</v>
      </c>
      <c r="GK2" s="20" t="s">
        <v>36</v>
      </c>
      <c r="GL2" s="20" t="s">
        <v>44</v>
      </c>
      <c r="GM2" s="20" t="s">
        <v>45</v>
      </c>
      <c r="GN2" s="20" t="s">
        <v>46</v>
      </c>
      <c r="GO2" s="20" t="s">
        <v>47</v>
      </c>
      <c r="GP2" s="22" t="s">
        <v>48</v>
      </c>
      <c r="GQ2" s="20" t="s">
        <v>52</v>
      </c>
      <c r="GR2" s="20" t="s">
        <v>49</v>
      </c>
      <c r="GS2" s="21" t="s">
        <v>50</v>
      </c>
      <c r="GT2" s="19" t="s">
        <v>37</v>
      </c>
      <c r="GU2" s="20" t="s">
        <v>38</v>
      </c>
      <c r="GV2" s="20" t="s">
        <v>36</v>
      </c>
      <c r="GW2" s="20" t="s">
        <v>44</v>
      </c>
      <c r="GX2" s="20" t="s">
        <v>45</v>
      </c>
      <c r="GY2" s="20" t="s">
        <v>46</v>
      </c>
      <c r="GZ2" s="20" t="s">
        <v>47</v>
      </c>
      <c r="HA2" s="22" t="s">
        <v>48</v>
      </c>
      <c r="HB2" s="20" t="s">
        <v>52</v>
      </c>
      <c r="HC2" s="20" t="s">
        <v>49</v>
      </c>
      <c r="HD2" s="21" t="s">
        <v>50</v>
      </c>
      <c r="HE2" s="19" t="s">
        <v>37</v>
      </c>
      <c r="HF2" s="20" t="s">
        <v>38</v>
      </c>
      <c r="HG2" s="20" t="s">
        <v>36</v>
      </c>
      <c r="HH2" s="20" t="s">
        <v>44</v>
      </c>
      <c r="HI2" s="20" t="s">
        <v>45</v>
      </c>
      <c r="HJ2" s="20" t="s">
        <v>46</v>
      </c>
      <c r="HK2" s="20" t="s">
        <v>47</v>
      </c>
      <c r="HL2" s="22" t="s">
        <v>48</v>
      </c>
      <c r="HM2" s="20" t="s">
        <v>52</v>
      </c>
      <c r="HN2" s="20" t="s">
        <v>49</v>
      </c>
      <c r="HO2" s="21" t="s">
        <v>50</v>
      </c>
      <c r="HP2" s="19" t="s">
        <v>37</v>
      </c>
      <c r="HQ2" s="20" t="s">
        <v>38</v>
      </c>
      <c r="HR2" s="20" t="s">
        <v>36</v>
      </c>
      <c r="HS2" s="20" t="s">
        <v>44</v>
      </c>
      <c r="HT2" s="20" t="s">
        <v>45</v>
      </c>
      <c r="HU2" s="20" t="s">
        <v>46</v>
      </c>
      <c r="HV2" s="20" t="s">
        <v>47</v>
      </c>
      <c r="HW2" s="22" t="s">
        <v>48</v>
      </c>
      <c r="HX2" s="20" t="s">
        <v>52</v>
      </c>
      <c r="HY2" s="20" t="s">
        <v>49</v>
      </c>
      <c r="HZ2" s="21" t="s">
        <v>50</v>
      </c>
      <c r="IA2" s="19" t="s">
        <v>37</v>
      </c>
      <c r="IB2" s="20" t="s">
        <v>38</v>
      </c>
      <c r="IC2" s="20" t="s">
        <v>36</v>
      </c>
      <c r="ID2" s="20" t="s">
        <v>44</v>
      </c>
      <c r="IE2" s="20" t="s">
        <v>45</v>
      </c>
      <c r="IF2" s="20" t="s">
        <v>46</v>
      </c>
      <c r="IG2" s="20" t="s">
        <v>47</v>
      </c>
      <c r="IH2" s="22" t="s">
        <v>48</v>
      </c>
      <c r="II2" s="20" t="s">
        <v>52</v>
      </c>
      <c r="IJ2" s="20" t="s">
        <v>49</v>
      </c>
      <c r="IK2" s="21" t="s">
        <v>50</v>
      </c>
    </row>
    <row r="3" spans="1:246" ht="13.5" thickTop="1">
      <c r="A3" s="52">
        <v>1</v>
      </c>
      <c r="B3" s="54" t="s">
        <v>131</v>
      </c>
      <c r="C3" s="36"/>
      <c r="D3" s="55"/>
      <c r="E3" s="56" t="s">
        <v>21</v>
      </c>
      <c r="F3" s="37" t="s">
        <v>94</v>
      </c>
      <c r="G3" s="38">
        <f aca="true" t="shared" si="0" ref="G3:G12">IF(AND(OR($G$2="Y",$H$2="Y"),I3&lt;5,J3&lt;5),IF(AND(I3=I2,J3=J2),G2+1,1),"")</f>
      </c>
      <c r="H3" s="39">
        <f>IF(AND($H$2="Y",J3&gt;0,OR(AND(G3=1,G12=10),AND(G3=2,G23=20),AND(G3=3,G33=30),AND(G3=4,G55=40),AND(G3=5,G80=50),AND(G3=6,G89=60),AND(G3=7,G98=70),AND(G3=8,G107=80),AND(G3=9,G116=90),AND(G3=10,G125=100))),VLOOKUP(J3-1,SortLookup!$A$13:$B$16,2,FALSE),"")</f>
      </c>
      <c r="I3" s="40">
        <f>IF(ISNA(VLOOKUP(E3,SortLookup!$A$1:$B$5,2,FALSE))," ",VLOOKUP(E3,SortLookup!$A$1:$B$5,2,FALSE))</f>
        <v>2</v>
      </c>
      <c r="J3" s="59" t="str">
        <f>IF(ISNA(VLOOKUP(F3,SortLookup!$A$7:$B$11,2,FALSE))," ",VLOOKUP(F3,SortLookup!$A$7:$B$11,2,FALSE))</f>
        <v> </v>
      </c>
      <c r="K3" s="61">
        <f aca="true" t="shared" si="1" ref="K3:K18">L3+M3+N3</f>
        <v>114.42</v>
      </c>
      <c r="L3" s="63">
        <f>AB3+AO3+BA3+BM3+BY3+CJ3+CU3+DF3+DQ3+EB3+EM3+EX3+FI3+FT3+GE3+GP3+HA3+HL3+HW3+IH3</f>
        <v>95.92</v>
      </c>
      <c r="M3" s="45">
        <f>AD3+AQ3+BC3+BO3+CA3+CL3+CW3+DH3+DS3+ED3+EO3+EZ3+FK3+FV3+GG3+GR3+HC3+HN3+HY3+IJ3</f>
        <v>5</v>
      </c>
      <c r="N3" s="46">
        <f aca="true" t="shared" si="2" ref="N3:N18">O3/2</f>
        <v>13.5</v>
      </c>
      <c r="O3" s="41">
        <f>W3+AJ3+AV3+BH3+BT3+CE3+CP3+DA3+DL3+DW3+EH3+ES3+FD3+FO3+FZ3+GK3+GV3+HG3+HR3+IC3</f>
        <v>27</v>
      </c>
      <c r="P3" s="77">
        <v>56.73</v>
      </c>
      <c r="Q3" s="70"/>
      <c r="R3" s="70"/>
      <c r="S3" s="70"/>
      <c r="T3" s="70"/>
      <c r="U3" s="70"/>
      <c r="V3" s="70"/>
      <c r="W3" s="71">
        <v>3</v>
      </c>
      <c r="X3" s="71">
        <v>0</v>
      </c>
      <c r="Y3" s="71">
        <v>0</v>
      </c>
      <c r="Z3" s="71">
        <v>0</v>
      </c>
      <c r="AA3" s="73">
        <v>0</v>
      </c>
      <c r="AB3" s="63">
        <f aca="true" t="shared" si="3" ref="AB3:AB18">P3+Q3+R3+S3+T3+U3+V3</f>
        <v>56.73</v>
      </c>
      <c r="AC3" s="62">
        <f aca="true" t="shared" si="4" ref="AC3:AC18">W3/2</f>
        <v>1.5</v>
      </c>
      <c r="AD3" s="79">
        <f aca="true" t="shared" si="5" ref="AD3:AD18">(X3*3)+(Y3*5)+(Z3*5)+(AA3*20)</f>
        <v>0</v>
      </c>
      <c r="AE3" s="48">
        <f aca="true" t="shared" si="6" ref="AE3:AE18">AB3+AC3+AD3</f>
        <v>58.23</v>
      </c>
      <c r="AF3" s="77">
        <v>12.19</v>
      </c>
      <c r="AG3" s="70"/>
      <c r="AH3" s="70"/>
      <c r="AI3" s="70"/>
      <c r="AJ3" s="71">
        <v>7</v>
      </c>
      <c r="AK3" s="71">
        <v>0</v>
      </c>
      <c r="AL3" s="71">
        <v>0</v>
      </c>
      <c r="AM3" s="71">
        <v>0</v>
      </c>
      <c r="AN3" s="73">
        <v>0</v>
      </c>
      <c r="AO3" s="63">
        <f aca="true" t="shared" si="7" ref="AO3:AO18">AF3+AG3+AH3+AI3</f>
        <v>12.19</v>
      </c>
      <c r="AP3" s="62">
        <f aca="true" t="shared" si="8" ref="AP3:AP18">AJ3/2</f>
        <v>3.5</v>
      </c>
      <c r="AQ3" s="79">
        <f aca="true" t="shared" si="9" ref="AQ3:AQ18">(AK3*3)+(AL3*5)+(AM3*5)+(AN3*20)</f>
        <v>0</v>
      </c>
      <c r="AR3" s="48">
        <f aca="true" t="shared" si="10" ref="AR3:AR18">AO3+AP3+AQ3</f>
        <v>15.69</v>
      </c>
      <c r="AS3" s="77">
        <v>7.15</v>
      </c>
      <c r="AT3" s="70"/>
      <c r="AU3" s="70"/>
      <c r="AV3" s="71">
        <v>5</v>
      </c>
      <c r="AW3" s="71">
        <v>0</v>
      </c>
      <c r="AX3" s="71">
        <v>0</v>
      </c>
      <c r="AY3" s="71">
        <v>0</v>
      </c>
      <c r="AZ3" s="73">
        <v>0</v>
      </c>
      <c r="BA3" s="63">
        <f aca="true" t="shared" si="11" ref="BA3:BA18">AS3+AT3+AU3</f>
        <v>7.15</v>
      </c>
      <c r="BB3" s="62">
        <f aca="true" t="shared" si="12" ref="BB3:BB18">AV3/2</f>
        <v>2.5</v>
      </c>
      <c r="BC3" s="79">
        <f aca="true" t="shared" si="13" ref="BC3:BC18">(AW3*3)+(AX3*5)+(AY3*5)+(AZ3*20)</f>
        <v>0</v>
      </c>
      <c r="BD3" s="48">
        <f aca="true" t="shared" si="14" ref="BD3:BD18">BA3+BB3+BC3</f>
        <v>9.65</v>
      </c>
      <c r="BE3" s="77">
        <v>19.85</v>
      </c>
      <c r="BF3" s="70"/>
      <c r="BG3" s="70"/>
      <c r="BH3" s="71">
        <v>12</v>
      </c>
      <c r="BI3" s="71">
        <v>0</v>
      </c>
      <c r="BJ3" s="71">
        <v>0</v>
      </c>
      <c r="BK3" s="71">
        <v>1</v>
      </c>
      <c r="BL3" s="73">
        <v>0</v>
      </c>
      <c r="BM3" s="63">
        <f aca="true" t="shared" si="15" ref="BM3:BM18">BE3+BF3+BG3</f>
        <v>19.85</v>
      </c>
      <c r="BN3" s="62">
        <f aca="true" t="shared" si="16" ref="BN3:BN18">BH3/2</f>
        <v>6</v>
      </c>
      <c r="BO3" s="79">
        <f aca="true" t="shared" si="17" ref="BO3:BO18">(BI3*3)+(BJ3*5)+(BK3*5)+(BL3*20)</f>
        <v>5</v>
      </c>
      <c r="BP3" s="48">
        <f aca="true" t="shared" si="18" ref="BP3:BP18">BM3+BN3+BO3</f>
        <v>30.85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113">
        <f>IH3+II3+IJ3</f>
        <v>0</v>
      </c>
      <c r="IL3" s="114"/>
    </row>
    <row r="4" spans="1:246" ht="12.75">
      <c r="A4" s="52">
        <v>2</v>
      </c>
      <c r="B4" s="50" t="s">
        <v>153</v>
      </c>
      <c r="C4" s="53"/>
      <c r="D4" s="51"/>
      <c r="E4" s="51" t="s">
        <v>21</v>
      </c>
      <c r="F4" s="55" t="s">
        <v>23</v>
      </c>
      <c r="G4" s="49">
        <f t="shared" si="0"/>
      </c>
      <c r="H4" s="42">
        <f>IF(AND($H$2="Y",J4&gt;0,OR(AND(G4=1,G13=10),AND(G4=2,G52=20),AND(G4=3,G62=30),AND(G4=4,G71=40),AND(G4=5,G80=50),AND(G4=6,G89=60),AND(G4=7,G98=70),AND(G4=8,G107=80),AND(G4=9,G116=90),AND(G4=10,G125=100))),VLOOKUP(J4-1,SortLookup!$A$13:$B$16,2,FALSE),"")</f>
      </c>
      <c r="I4" s="43">
        <f>IF(ISNA(VLOOKUP(E4,SortLookup!$A$1:$B$5,2,FALSE))," ",VLOOKUP(E4,SortLookup!$A$1:$B$5,2,FALSE))</f>
        <v>2</v>
      </c>
      <c r="J4" s="60">
        <f>IF(ISNA(VLOOKUP(F4,SortLookup!$A$7:$B$11,2,FALSE))," ",VLOOKUP(F4,SortLookup!$A$7:$B$11,2,FALSE))</f>
        <v>0</v>
      </c>
      <c r="K4" s="44">
        <f t="shared" si="1"/>
        <v>127.53</v>
      </c>
      <c r="L4" s="63">
        <f>AB4+AO4+BA4+BM4+BY4+CJ4+CU4+DF4+DQ4+EB4+EM4+EX4+FI4+FT4+GE4+GP4+HA4+HL4+HW4+IH4</f>
        <v>117.03</v>
      </c>
      <c r="M4" s="45">
        <f>AD4+AQ4+BC4+BO4+CA4+CL4+CW4+DH4+DS4+ED4+EO4+EZ4+FK4+FV4+GG4+GR4+HC4+HN4+HY4+IJ4</f>
        <v>3</v>
      </c>
      <c r="N4" s="46">
        <f t="shared" si="2"/>
        <v>7.5</v>
      </c>
      <c r="O4" s="47">
        <f>W4+AJ4+AV4+BH4+BT4+CE4+CP4+DA4+DL4+DW4+EH4+ES4+FD4+FO4+FZ4+GK4+GV4+HG4+HR4+IC4</f>
        <v>15</v>
      </c>
      <c r="P4" s="77">
        <v>39.84</v>
      </c>
      <c r="Q4" s="70"/>
      <c r="R4" s="70"/>
      <c r="S4" s="70"/>
      <c r="T4" s="70"/>
      <c r="U4" s="70"/>
      <c r="V4" s="70"/>
      <c r="W4" s="71">
        <v>1</v>
      </c>
      <c r="X4" s="71">
        <v>0</v>
      </c>
      <c r="Y4" s="71">
        <v>0</v>
      </c>
      <c r="Z4" s="71">
        <v>0</v>
      </c>
      <c r="AA4" s="73">
        <v>0</v>
      </c>
      <c r="AB4" s="63">
        <f t="shared" si="3"/>
        <v>39.84</v>
      </c>
      <c r="AC4" s="62">
        <f t="shared" si="4"/>
        <v>0.5</v>
      </c>
      <c r="AD4" s="79">
        <f t="shared" si="5"/>
        <v>0</v>
      </c>
      <c r="AE4" s="48">
        <f t="shared" si="6"/>
        <v>40.34</v>
      </c>
      <c r="AF4" s="77">
        <v>19.24</v>
      </c>
      <c r="AG4" s="70"/>
      <c r="AH4" s="70"/>
      <c r="AI4" s="70"/>
      <c r="AJ4" s="71">
        <v>1</v>
      </c>
      <c r="AK4" s="71">
        <v>0</v>
      </c>
      <c r="AL4" s="71">
        <v>0</v>
      </c>
      <c r="AM4" s="71">
        <v>0</v>
      </c>
      <c r="AN4" s="73">
        <v>0</v>
      </c>
      <c r="AO4" s="63">
        <f t="shared" si="7"/>
        <v>19.24</v>
      </c>
      <c r="AP4" s="62">
        <f t="shared" si="8"/>
        <v>0.5</v>
      </c>
      <c r="AQ4" s="79">
        <f t="shared" si="9"/>
        <v>0</v>
      </c>
      <c r="AR4" s="48">
        <f t="shared" si="10"/>
        <v>19.74</v>
      </c>
      <c r="AS4" s="77">
        <v>18.82</v>
      </c>
      <c r="AT4" s="70"/>
      <c r="AU4" s="70"/>
      <c r="AV4" s="71">
        <v>0</v>
      </c>
      <c r="AW4" s="71">
        <v>0</v>
      </c>
      <c r="AX4" s="71">
        <v>0</v>
      </c>
      <c r="AY4" s="71">
        <v>0</v>
      </c>
      <c r="AZ4" s="73">
        <v>0</v>
      </c>
      <c r="BA4" s="63">
        <f t="shared" si="11"/>
        <v>18.82</v>
      </c>
      <c r="BB4" s="62">
        <f t="shared" si="12"/>
        <v>0</v>
      </c>
      <c r="BC4" s="79">
        <f t="shared" si="13"/>
        <v>0</v>
      </c>
      <c r="BD4" s="48">
        <f t="shared" si="14"/>
        <v>18.82</v>
      </c>
      <c r="BE4" s="77">
        <v>39.13</v>
      </c>
      <c r="BF4" s="70"/>
      <c r="BG4" s="70"/>
      <c r="BH4" s="71">
        <v>13</v>
      </c>
      <c r="BI4" s="71">
        <v>1</v>
      </c>
      <c r="BJ4" s="71">
        <v>0</v>
      </c>
      <c r="BK4" s="71">
        <v>0</v>
      </c>
      <c r="BL4" s="73">
        <v>0</v>
      </c>
      <c r="BM4" s="63">
        <f t="shared" si="15"/>
        <v>39.13</v>
      </c>
      <c r="BN4" s="62">
        <f t="shared" si="16"/>
        <v>6.5</v>
      </c>
      <c r="BO4" s="79">
        <f t="shared" si="17"/>
        <v>3</v>
      </c>
      <c r="BP4" s="48">
        <f t="shared" si="18"/>
        <v>48.63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13">
        <f>IH4+II4+IJ4</f>
        <v>0</v>
      </c>
      <c r="IL4" s="114"/>
    </row>
    <row r="5" spans="1:246" ht="12.75">
      <c r="A5" s="52">
        <v>3</v>
      </c>
      <c r="B5" s="50" t="s">
        <v>150</v>
      </c>
      <c r="C5" s="50"/>
      <c r="D5" s="51"/>
      <c r="E5" s="51" t="s">
        <v>21</v>
      </c>
      <c r="F5" s="51" t="s">
        <v>25</v>
      </c>
      <c r="G5" s="49">
        <f t="shared" si="0"/>
      </c>
      <c r="H5" s="42">
        <f>IF(AND($H$2="Y",J5&gt;0,OR(AND(G5=1,G46=10),AND(G5=2,G55=20),AND(G5=3,G65=30),AND(G5=4,G74=40),AND(G5=5,G83=50),AND(G5=6,G92=60),AND(G5=7,G101=70),AND(G5=8,G110=80),AND(G5=9,G119=90),AND(G5=10,G128=100))),VLOOKUP(J5-1,SortLookup!$A$13:$B$16,2,FALSE),"")</f>
      </c>
      <c r="I5" s="43">
        <f>IF(ISNA(VLOOKUP(E5,SortLookup!$A$1:$B$5,2,FALSE))," ",VLOOKUP(E5,SortLookup!$A$1:$B$5,2,FALSE))</f>
        <v>2</v>
      </c>
      <c r="J5" s="60">
        <f>IF(ISNA(VLOOKUP(F5,SortLookup!$A$7:$B$11,2,FALSE))," ",VLOOKUP(F5,SortLookup!$A$7:$B$11,2,FALSE))</f>
        <v>2</v>
      </c>
      <c r="K5" s="44">
        <f t="shared" si="1"/>
        <v>129.44</v>
      </c>
      <c r="L5" s="63">
        <f>AB5+AO5+BA5+BM5+BY5+CJ5+CU5+DF5+DQ5+EB5+EM5+EX5+FI5+FT5+GE5+GP5+HA5+HL5+HW5+IH5</f>
        <v>111.44</v>
      </c>
      <c r="M5" s="45">
        <f>AD5+AQ5+BC5+BO5+CA5+CL5+CW5+DH5+DS5+ED5+EO5+EZ5+FK5+FV5+GG5+GR5+HC5+HN5+HY5+IJ5</f>
        <v>5</v>
      </c>
      <c r="N5" s="46">
        <f t="shared" si="2"/>
        <v>13</v>
      </c>
      <c r="O5" s="47">
        <f>W5+AJ5+AV5+BH5+BT5+CE5+CP5+DA5+DL5+DW5+EH5+ES5+FD5+FO5+FZ5+GK5+GV5+HG5+HR5+IC5</f>
        <v>26</v>
      </c>
      <c r="P5" s="77">
        <v>39.24</v>
      </c>
      <c r="Q5" s="70"/>
      <c r="R5" s="70"/>
      <c r="S5" s="70"/>
      <c r="T5" s="70"/>
      <c r="U5" s="70"/>
      <c r="V5" s="70"/>
      <c r="W5" s="71">
        <v>1</v>
      </c>
      <c r="X5" s="71">
        <v>0</v>
      </c>
      <c r="Y5" s="71">
        <v>0</v>
      </c>
      <c r="Z5" s="71">
        <v>0</v>
      </c>
      <c r="AA5" s="73">
        <v>0</v>
      </c>
      <c r="AB5" s="63">
        <f t="shared" si="3"/>
        <v>39.24</v>
      </c>
      <c r="AC5" s="62">
        <f t="shared" si="4"/>
        <v>0.5</v>
      </c>
      <c r="AD5" s="79">
        <f t="shared" si="5"/>
        <v>0</v>
      </c>
      <c r="AE5" s="48">
        <f t="shared" si="6"/>
        <v>39.74</v>
      </c>
      <c r="AF5" s="77">
        <v>19.8</v>
      </c>
      <c r="AG5" s="70"/>
      <c r="AH5" s="70"/>
      <c r="AI5" s="70"/>
      <c r="AJ5" s="71">
        <v>1</v>
      </c>
      <c r="AK5" s="71">
        <v>0</v>
      </c>
      <c r="AL5" s="71">
        <v>0</v>
      </c>
      <c r="AM5" s="71">
        <v>0</v>
      </c>
      <c r="AN5" s="73">
        <v>0</v>
      </c>
      <c r="AO5" s="63">
        <f t="shared" si="7"/>
        <v>19.8</v>
      </c>
      <c r="AP5" s="62">
        <f t="shared" si="8"/>
        <v>0.5</v>
      </c>
      <c r="AQ5" s="79">
        <f t="shared" si="9"/>
        <v>0</v>
      </c>
      <c r="AR5" s="48">
        <f t="shared" si="10"/>
        <v>20.3</v>
      </c>
      <c r="AS5" s="77">
        <v>12.65</v>
      </c>
      <c r="AT5" s="70"/>
      <c r="AU5" s="70"/>
      <c r="AV5" s="71">
        <v>3</v>
      </c>
      <c r="AW5" s="71">
        <v>0</v>
      </c>
      <c r="AX5" s="71">
        <v>0</v>
      </c>
      <c r="AY5" s="71">
        <v>0</v>
      </c>
      <c r="AZ5" s="73">
        <v>0</v>
      </c>
      <c r="BA5" s="63">
        <f t="shared" si="11"/>
        <v>12.65</v>
      </c>
      <c r="BB5" s="62">
        <f t="shared" si="12"/>
        <v>1.5</v>
      </c>
      <c r="BC5" s="79">
        <f t="shared" si="13"/>
        <v>0</v>
      </c>
      <c r="BD5" s="48">
        <f t="shared" si="14"/>
        <v>14.15</v>
      </c>
      <c r="BE5" s="77">
        <v>39.75</v>
      </c>
      <c r="BF5" s="70"/>
      <c r="BG5" s="70"/>
      <c r="BH5" s="71">
        <v>21</v>
      </c>
      <c r="BI5" s="71">
        <v>0</v>
      </c>
      <c r="BJ5" s="71">
        <v>0</v>
      </c>
      <c r="BK5" s="71">
        <v>1</v>
      </c>
      <c r="BL5" s="73">
        <v>0</v>
      </c>
      <c r="BM5" s="63">
        <f t="shared" si="15"/>
        <v>39.75</v>
      </c>
      <c r="BN5" s="62">
        <f t="shared" si="16"/>
        <v>10.5</v>
      </c>
      <c r="BO5" s="79">
        <f t="shared" si="17"/>
        <v>5</v>
      </c>
      <c r="BP5" s="48">
        <f t="shared" si="18"/>
        <v>55.25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13">
        <f>IH5+II5+IJ5</f>
        <v>0</v>
      </c>
      <c r="IL5" s="114"/>
    </row>
    <row r="6" spans="1:246" ht="12.75">
      <c r="A6" s="52">
        <v>4</v>
      </c>
      <c r="B6" s="50" t="s">
        <v>149</v>
      </c>
      <c r="C6" s="50"/>
      <c r="D6" s="51"/>
      <c r="E6" s="51" t="s">
        <v>21</v>
      </c>
      <c r="F6" s="51" t="s">
        <v>26</v>
      </c>
      <c r="G6" s="49">
        <f t="shared" si="0"/>
      </c>
      <c r="H6" s="42">
        <f>IF(AND($H$2="Y",J6&gt;0,OR(AND(G6=1,G14=10),AND(G6=2,G24=20),AND(G6=3,G47=30),AND(G6=4,G72=40),AND(G6=5,G81=50),AND(G6=6,G90=60),AND(G6=7,G99=70),AND(G6=8,G108=80),AND(G6=9,G117=90),AND(G6=10,G126=100))),VLOOKUP(J6-1,SortLookup!$A$13:$B$16,2,FALSE),"")</f>
      </c>
      <c r="I6" s="43">
        <f>IF(ISNA(VLOOKUP(E6,SortLookup!$A$1:$B$5,2,FALSE))," ",VLOOKUP(E6,SortLookup!$A$1:$B$5,2,FALSE))</f>
        <v>2</v>
      </c>
      <c r="J6" s="60">
        <f>IF(ISNA(VLOOKUP(F6,SortLookup!$A$7:$B$11,2,FALSE))," ",VLOOKUP(F6,SortLookup!$A$7:$B$11,2,FALSE))</f>
        <v>3</v>
      </c>
      <c r="K6" s="44">
        <f t="shared" si="1"/>
        <v>134.86</v>
      </c>
      <c r="L6" s="63">
        <f>AB6+AO6+BA6+BM6+BY6+CJ6+CU6+DF6+DQ6+EB6+EM6+EX6+FI6+FT6+GE6+GP6+HA6+HL6+HW6+IH6</f>
        <v>104.86</v>
      </c>
      <c r="M6" s="45">
        <f>AD6+AQ6+BC6+BO6+CA6+CL6+CW6+DH6+DS6+ED6+EO6+EZ6+FK6+FV6+GG6+GR6+HC6+HN6+HY6+IJ6</f>
        <v>8</v>
      </c>
      <c r="N6" s="46">
        <f t="shared" si="2"/>
        <v>22</v>
      </c>
      <c r="O6" s="47">
        <f>W6+AJ6+AV6+BH6+BT6+CE6+CP6+DA6+DL6+DW6+EH6+ES6+FD6+FO6+FZ6+GK6+GV6+HG6+HR6+IC6</f>
        <v>44</v>
      </c>
      <c r="P6" s="77">
        <v>40.79</v>
      </c>
      <c r="Q6" s="70"/>
      <c r="R6" s="70"/>
      <c r="S6" s="70"/>
      <c r="T6" s="70"/>
      <c r="U6" s="70"/>
      <c r="V6" s="70"/>
      <c r="W6" s="71">
        <v>7</v>
      </c>
      <c r="X6" s="71">
        <v>1</v>
      </c>
      <c r="Y6" s="71">
        <v>0</v>
      </c>
      <c r="Z6" s="71">
        <v>0</v>
      </c>
      <c r="AA6" s="73">
        <v>0</v>
      </c>
      <c r="AB6" s="63">
        <f t="shared" si="3"/>
        <v>40.79</v>
      </c>
      <c r="AC6" s="62">
        <f t="shared" si="4"/>
        <v>3.5</v>
      </c>
      <c r="AD6" s="79">
        <f t="shared" si="5"/>
        <v>3</v>
      </c>
      <c r="AE6" s="48">
        <f t="shared" si="6"/>
        <v>47.29</v>
      </c>
      <c r="AF6" s="77">
        <v>17.05</v>
      </c>
      <c r="AG6" s="70"/>
      <c r="AH6" s="70"/>
      <c r="AI6" s="70"/>
      <c r="AJ6" s="71">
        <v>6</v>
      </c>
      <c r="AK6" s="71">
        <v>0</v>
      </c>
      <c r="AL6" s="71">
        <v>0</v>
      </c>
      <c r="AM6" s="71">
        <v>0</v>
      </c>
      <c r="AN6" s="73">
        <v>0</v>
      </c>
      <c r="AO6" s="63">
        <f t="shared" si="7"/>
        <v>17.05</v>
      </c>
      <c r="AP6" s="62">
        <f t="shared" si="8"/>
        <v>3</v>
      </c>
      <c r="AQ6" s="79">
        <f t="shared" si="9"/>
        <v>0</v>
      </c>
      <c r="AR6" s="48">
        <f t="shared" si="10"/>
        <v>20.05</v>
      </c>
      <c r="AS6" s="77">
        <v>11.28</v>
      </c>
      <c r="AT6" s="70"/>
      <c r="AU6" s="70"/>
      <c r="AV6" s="71">
        <v>5</v>
      </c>
      <c r="AW6" s="71">
        <v>0</v>
      </c>
      <c r="AX6" s="71">
        <v>0</v>
      </c>
      <c r="AY6" s="71">
        <v>0</v>
      </c>
      <c r="AZ6" s="73">
        <v>0</v>
      </c>
      <c r="BA6" s="63">
        <f t="shared" si="11"/>
        <v>11.28</v>
      </c>
      <c r="BB6" s="62">
        <f t="shared" si="12"/>
        <v>2.5</v>
      </c>
      <c r="BC6" s="79">
        <f t="shared" si="13"/>
        <v>0</v>
      </c>
      <c r="BD6" s="48">
        <f t="shared" si="14"/>
        <v>13.78</v>
      </c>
      <c r="BE6" s="77">
        <v>35.74</v>
      </c>
      <c r="BF6" s="70"/>
      <c r="BG6" s="70"/>
      <c r="BH6" s="71">
        <v>26</v>
      </c>
      <c r="BI6" s="71">
        <v>0</v>
      </c>
      <c r="BJ6" s="71">
        <v>0</v>
      </c>
      <c r="BK6" s="71">
        <v>1</v>
      </c>
      <c r="BL6" s="73">
        <v>0</v>
      </c>
      <c r="BM6" s="63">
        <f t="shared" si="15"/>
        <v>35.74</v>
      </c>
      <c r="BN6" s="62">
        <f t="shared" si="16"/>
        <v>13</v>
      </c>
      <c r="BO6" s="79">
        <f t="shared" si="17"/>
        <v>5</v>
      </c>
      <c r="BP6" s="48">
        <f t="shared" si="18"/>
        <v>53.74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13">
        <f>IH6+II6+IJ6</f>
        <v>0</v>
      </c>
      <c r="IL6" s="114"/>
    </row>
    <row r="7" spans="1:246" ht="12.75">
      <c r="A7" s="52">
        <v>5</v>
      </c>
      <c r="B7" s="50" t="s">
        <v>152</v>
      </c>
      <c r="C7" s="50"/>
      <c r="D7" s="51"/>
      <c r="E7" s="51" t="s">
        <v>21</v>
      </c>
      <c r="F7" s="51" t="s">
        <v>94</v>
      </c>
      <c r="G7" s="49">
        <f t="shared" si="0"/>
      </c>
      <c r="H7" s="42">
        <f>IF(AND($H$2="Y",J7&gt;0,OR(AND(G7=1,G49=10),AND(G7=2,G58=20),AND(G7=3,G68=30),AND(G7=4,G77=40),AND(G7=5,G86=50),AND(G7=6,G95=60),AND(G7=7,G104=70),AND(G7=8,G113=80),AND(G7=9,G122=90),AND(G7=10,G131=100))),VLOOKUP(J7-1,SortLookup!$A$13:$B$16,2,FALSE),"")</f>
      </c>
      <c r="I7" s="43">
        <f>IF(ISNA(VLOOKUP(E7,SortLookup!$A$1:$B$5,2,FALSE))," ",VLOOKUP(E7,SortLookup!$A$1:$B$5,2,FALSE))</f>
        <v>2</v>
      </c>
      <c r="J7" s="60" t="str">
        <f>IF(ISNA(VLOOKUP(F7,SortLookup!$A$7:$B$11,2,FALSE))," ",VLOOKUP(F7,SortLookup!$A$7:$B$11,2,FALSE))</f>
        <v> </v>
      </c>
      <c r="K7" s="44">
        <f t="shared" si="1"/>
        <v>135.81</v>
      </c>
      <c r="L7" s="63">
        <f>AB7+AO7+BA7+BM7+BY7+CJ7+CU7+DF7+DQ7+EB7+EM7+EX7+FI7+FT7+GE7+GP7+HA7+HL7+HW7+IH7</f>
        <v>110.81</v>
      </c>
      <c r="M7" s="45">
        <f>AD7+AQ7+BC7+BO7+CA7+CL7+CW7+DH7+DS7+ED7+EO7+EZ7+FK7+FV7+GG7+GR7+HC7+HN7+HY7+IJ7</f>
        <v>8</v>
      </c>
      <c r="N7" s="46">
        <f t="shared" si="2"/>
        <v>17</v>
      </c>
      <c r="O7" s="47">
        <f>W7+AJ7+AV7+BH7+BT7+CE7+CP7+DA7+DL7+DW7+EH7+ES7+FD7+FO7+FZ7+GK7+GV7+HG7+HR7+IC7</f>
        <v>34</v>
      </c>
      <c r="P7" s="77">
        <v>42.65</v>
      </c>
      <c r="Q7" s="70"/>
      <c r="R7" s="70"/>
      <c r="S7" s="70"/>
      <c r="T7" s="70"/>
      <c r="U7" s="70"/>
      <c r="V7" s="70"/>
      <c r="W7" s="71">
        <v>4</v>
      </c>
      <c r="X7" s="71">
        <v>1</v>
      </c>
      <c r="Y7" s="71">
        <v>0</v>
      </c>
      <c r="Z7" s="71">
        <v>0</v>
      </c>
      <c r="AA7" s="73">
        <v>0</v>
      </c>
      <c r="AB7" s="63">
        <f t="shared" si="3"/>
        <v>42.65</v>
      </c>
      <c r="AC7" s="62">
        <f t="shared" si="4"/>
        <v>2</v>
      </c>
      <c r="AD7" s="79">
        <f t="shared" si="5"/>
        <v>3</v>
      </c>
      <c r="AE7" s="48">
        <f t="shared" si="6"/>
        <v>47.65</v>
      </c>
      <c r="AF7" s="77">
        <v>22.23</v>
      </c>
      <c r="AG7" s="70"/>
      <c r="AH7" s="70"/>
      <c r="AI7" s="70"/>
      <c r="AJ7" s="71">
        <v>4</v>
      </c>
      <c r="AK7" s="71">
        <v>0</v>
      </c>
      <c r="AL7" s="71">
        <v>0</v>
      </c>
      <c r="AM7" s="71">
        <v>0</v>
      </c>
      <c r="AN7" s="73">
        <v>0</v>
      </c>
      <c r="AO7" s="63">
        <f t="shared" si="7"/>
        <v>22.23</v>
      </c>
      <c r="AP7" s="62">
        <f t="shared" si="8"/>
        <v>2</v>
      </c>
      <c r="AQ7" s="79">
        <f t="shared" si="9"/>
        <v>0</v>
      </c>
      <c r="AR7" s="48">
        <f t="shared" si="10"/>
        <v>24.23</v>
      </c>
      <c r="AS7" s="77">
        <v>11.11</v>
      </c>
      <c r="AT7" s="70"/>
      <c r="AU7" s="70"/>
      <c r="AV7" s="71">
        <v>8</v>
      </c>
      <c r="AW7" s="71">
        <v>0</v>
      </c>
      <c r="AX7" s="71">
        <v>0</v>
      </c>
      <c r="AY7" s="71">
        <v>0</v>
      </c>
      <c r="AZ7" s="73">
        <v>0</v>
      </c>
      <c r="BA7" s="63">
        <f t="shared" si="11"/>
        <v>11.11</v>
      </c>
      <c r="BB7" s="62">
        <f t="shared" si="12"/>
        <v>4</v>
      </c>
      <c r="BC7" s="79">
        <f t="shared" si="13"/>
        <v>0</v>
      </c>
      <c r="BD7" s="48">
        <f t="shared" si="14"/>
        <v>15.11</v>
      </c>
      <c r="BE7" s="77">
        <v>34.82</v>
      </c>
      <c r="BF7" s="70"/>
      <c r="BG7" s="70"/>
      <c r="BH7" s="71">
        <v>18</v>
      </c>
      <c r="BI7" s="71">
        <v>0</v>
      </c>
      <c r="BJ7" s="71">
        <v>1</v>
      </c>
      <c r="BK7" s="71">
        <v>0</v>
      </c>
      <c r="BL7" s="73">
        <v>0</v>
      </c>
      <c r="BM7" s="63">
        <f t="shared" si="15"/>
        <v>34.82</v>
      </c>
      <c r="BN7" s="62">
        <f t="shared" si="16"/>
        <v>9</v>
      </c>
      <c r="BO7" s="79">
        <f t="shared" si="17"/>
        <v>5</v>
      </c>
      <c r="BP7" s="48">
        <f t="shared" si="18"/>
        <v>48.82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13">
        <f>IH7+II7+IJ7</f>
        <v>0</v>
      </c>
      <c r="IL7" s="114"/>
    </row>
    <row r="8" spans="1:246" ht="12.75">
      <c r="A8" s="52">
        <v>6</v>
      </c>
      <c r="B8" s="50" t="s">
        <v>107</v>
      </c>
      <c r="C8" s="50"/>
      <c r="D8" s="51" t="s">
        <v>159</v>
      </c>
      <c r="E8" s="51" t="s">
        <v>21</v>
      </c>
      <c r="F8" s="51" t="s">
        <v>26</v>
      </c>
      <c r="G8" s="49">
        <f t="shared" si="0"/>
      </c>
      <c r="H8" s="42">
        <f>IF(AND($H$2="Y",J8&gt;0,OR(AND(G8=1,G49=10),AND(G8=2,G58=20),AND(G8=3,G68=30),AND(G8=4,G77=40),AND(G8=5,G86=50),AND(G8=6,G95=60),AND(G8=7,G104=70),AND(G8=8,G113=80),AND(G8=9,G122=90),AND(G8=10,G131=100))),VLOOKUP(J8-1,SortLookup!$A$13:$B$16,2,FALSE),"")</f>
      </c>
      <c r="I8" s="43">
        <f>IF(ISNA(VLOOKUP(E8,SortLookup!$A$1:$B$5,2,FALSE))," ",VLOOKUP(E8,SortLookup!$A$1:$B$5,2,FALSE))</f>
        <v>2</v>
      </c>
      <c r="J8" s="60">
        <f>IF(ISNA(VLOOKUP(F8,SortLookup!$A$7:$B$11,2,FALSE))," ",VLOOKUP(F8,SortLookup!$A$7:$B$11,2,FALSE))</f>
        <v>3</v>
      </c>
      <c r="K8" s="44">
        <f t="shared" si="1"/>
        <v>145.24</v>
      </c>
      <c r="L8" s="63">
        <f>AB8+AO8+BA8+BM8+BY22+CJ22+CU22+DF22+DQ22+EB22+EM22+EX22+FI22+FT22+GE22+GP22+HA22+HL22+HW22+IH22</f>
        <v>112.74</v>
      </c>
      <c r="M8" s="45">
        <f>AD8+AQ8+BC8+BO8+CA22+CL22+CW22+DH22+DS22+ED22+EO22+EZ22+FK22+FV22+GG22+GR22+HC22+HN22+HY22+IJ22</f>
        <v>10</v>
      </c>
      <c r="N8" s="46">
        <f t="shared" si="2"/>
        <v>22.5</v>
      </c>
      <c r="O8" s="47">
        <f>W8+AJ8+AV8+BH8+BT22+CE22+CP22+DA22+DL22+DW22+EH22+ES22+FD22+FO22+FZ22+GK22+GV22+HG22+HR22+IC22</f>
        <v>45</v>
      </c>
      <c r="P8" s="77">
        <v>40.86</v>
      </c>
      <c r="Q8" s="70"/>
      <c r="R8" s="70"/>
      <c r="S8" s="70"/>
      <c r="T8" s="70"/>
      <c r="U8" s="70"/>
      <c r="V8" s="70"/>
      <c r="W8" s="71">
        <v>4</v>
      </c>
      <c r="X8" s="71">
        <v>0</v>
      </c>
      <c r="Y8" s="71">
        <v>0</v>
      </c>
      <c r="Z8" s="71">
        <v>0</v>
      </c>
      <c r="AA8" s="73">
        <v>0</v>
      </c>
      <c r="AB8" s="63">
        <f t="shared" si="3"/>
        <v>40.86</v>
      </c>
      <c r="AC8" s="62">
        <f t="shared" si="4"/>
        <v>2</v>
      </c>
      <c r="AD8" s="79">
        <f t="shared" si="5"/>
        <v>0</v>
      </c>
      <c r="AE8" s="48">
        <f t="shared" si="6"/>
        <v>42.86</v>
      </c>
      <c r="AF8" s="77">
        <v>21.32</v>
      </c>
      <c r="AG8" s="70"/>
      <c r="AH8" s="70"/>
      <c r="AI8" s="70"/>
      <c r="AJ8" s="71">
        <v>1</v>
      </c>
      <c r="AK8" s="71">
        <v>0</v>
      </c>
      <c r="AL8" s="71">
        <v>0</v>
      </c>
      <c r="AM8" s="71">
        <v>0</v>
      </c>
      <c r="AN8" s="73">
        <v>0</v>
      </c>
      <c r="AO8" s="63">
        <f t="shared" si="7"/>
        <v>21.32</v>
      </c>
      <c r="AP8" s="62">
        <f t="shared" si="8"/>
        <v>0.5</v>
      </c>
      <c r="AQ8" s="79">
        <f t="shared" si="9"/>
        <v>0</v>
      </c>
      <c r="AR8" s="48">
        <f t="shared" si="10"/>
        <v>21.82</v>
      </c>
      <c r="AS8" s="77">
        <v>14.39</v>
      </c>
      <c r="AT8" s="70"/>
      <c r="AU8" s="70"/>
      <c r="AV8" s="71">
        <v>8</v>
      </c>
      <c r="AW8" s="71">
        <v>0</v>
      </c>
      <c r="AX8" s="71">
        <v>0</v>
      </c>
      <c r="AY8" s="71">
        <v>0</v>
      </c>
      <c r="AZ8" s="73">
        <v>0</v>
      </c>
      <c r="BA8" s="63">
        <f t="shared" si="11"/>
        <v>14.39</v>
      </c>
      <c r="BB8" s="62">
        <f t="shared" si="12"/>
        <v>4</v>
      </c>
      <c r="BC8" s="79">
        <f t="shared" si="13"/>
        <v>0</v>
      </c>
      <c r="BD8" s="48">
        <f t="shared" si="14"/>
        <v>18.39</v>
      </c>
      <c r="BE8" s="77">
        <v>36.17</v>
      </c>
      <c r="BF8" s="70"/>
      <c r="BG8" s="70"/>
      <c r="BH8" s="71">
        <v>32</v>
      </c>
      <c r="BI8" s="71">
        <v>0</v>
      </c>
      <c r="BJ8" s="71">
        <v>1</v>
      </c>
      <c r="BK8" s="71">
        <v>1</v>
      </c>
      <c r="BL8" s="73">
        <v>0</v>
      </c>
      <c r="BM8" s="63">
        <f t="shared" si="15"/>
        <v>36.17</v>
      </c>
      <c r="BN8" s="62">
        <f t="shared" si="16"/>
        <v>16</v>
      </c>
      <c r="BO8" s="79">
        <f t="shared" si="17"/>
        <v>10</v>
      </c>
      <c r="BP8" s="48">
        <f t="shared" si="18"/>
        <v>62.17</v>
      </c>
      <c r="BQ8" s="1"/>
      <c r="BR8" s="1"/>
      <c r="BS8" s="1"/>
      <c r="BT8" s="2"/>
      <c r="BU8" s="2"/>
      <c r="BV8" s="2"/>
      <c r="BW8" s="2"/>
      <c r="BX8" s="2"/>
      <c r="BY8" s="7"/>
      <c r="BZ8" s="14"/>
      <c r="CA8" s="6"/>
      <c r="CB8" s="15"/>
      <c r="CC8" s="16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113"/>
      <c r="IL8" s="114"/>
    </row>
    <row r="9" spans="1:246" ht="12.75">
      <c r="A9" s="52">
        <v>7</v>
      </c>
      <c r="B9" s="50" t="s">
        <v>162</v>
      </c>
      <c r="C9" s="50"/>
      <c r="D9" s="51"/>
      <c r="E9" s="51" t="s">
        <v>21</v>
      </c>
      <c r="F9" s="51" t="s">
        <v>94</v>
      </c>
      <c r="G9" s="49">
        <f t="shared" si="0"/>
      </c>
      <c r="H9" s="42">
        <f>IF(AND($H$2="Y",J9&gt;0,OR(AND(G9=1,G50=10),AND(G9=2,G59=20),AND(G9=3,G69=30),AND(G9=4,G78=40),AND(G9=5,G87=50),AND(G9=6,G96=60),AND(G9=7,G105=70),AND(G9=8,G114=80),AND(G9=9,G123=90),AND(G9=10,G132=100))),VLOOKUP(J9-1,SortLookup!$A$13:$B$16,2,FALSE),"")</f>
      </c>
      <c r="I9" s="43">
        <f>IF(ISNA(VLOOKUP(E9,SortLookup!$A$1:$B$5,2,FALSE))," ",VLOOKUP(E9,SortLookup!$A$1:$B$5,2,FALSE))</f>
        <v>2</v>
      </c>
      <c r="J9" s="60" t="str">
        <f>IF(ISNA(VLOOKUP(F9,SortLookup!$A$7:$B$11,2,FALSE))," ",VLOOKUP(F9,SortLookup!$A$7:$B$11,2,FALSE))</f>
        <v> </v>
      </c>
      <c r="K9" s="44">
        <f t="shared" si="1"/>
        <v>170.94</v>
      </c>
      <c r="L9" s="63">
        <f>AB9+AO9+BA9+BM9+BY23+CJ23+CU23+DF23+DQ23+EB23+EM23+EX23+FI23+FT23+GE23+GP23+HA23+HL23+HW23+IH23</f>
        <v>153.44</v>
      </c>
      <c r="M9" s="45">
        <f>AD9+AQ9+BC9+BO9+CA23+CL23+CW23+DH23+DS23+ED23+EO23+EZ23+FK23+FV23+GG23+GR23+HC23+HN23+HY23+IJ23</f>
        <v>9</v>
      </c>
      <c r="N9" s="46">
        <f t="shared" si="2"/>
        <v>8.5</v>
      </c>
      <c r="O9" s="47">
        <f>W9+AJ9+AV9+BH9+BT23+CE23+CP23+DA23+DL23+DW23+EH23+ES23+FD23+FO23+FZ23+GK23+GV23+HG23+HR23+IC23</f>
        <v>17</v>
      </c>
      <c r="P9" s="77">
        <v>59.39</v>
      </c>
      <c r="Q9" s="70"/>
      <c r="R9" s="70"/>
      <c r="S9" s="70"/>
      <c r="T9" s="70"/>
      <c r="U9" s="70"/>
      <c r="V9" s="70"/>
      <c r="W9" s="71">
        <v>11</v>
      </c>
      <c r="X9" s="71">
        <v>2</v>
      </c>
      <c r="Y9" s="71">
        <v>0</v>
      </c>
      <c r="Z9" s="71">
        <v>0</v>
      </c>
      <c r="AA9" s="73">
        <v>0</v>
      </c>
      <c r="AB9" s="63">
        <f t="shared" si="3"/>
        <v>59.39</v>
      </c>
      <c r="AC9" s="62">
        <f t="shared" si="4"/>
        <v>5.5</v>
      </c>
      <c r="AD9" s="79">
        <f t="shared" si="5"/>
        <v>6</v>
      </c>
      <c r="AE9" s="48">
        <f t="shared" si="6"/>
        <v>70.89</v>
      </c>
      <c r="AF9" s="77">
        <v>27.09</v>
      </c>
      <c r="AG9" s="70"/>
      <c r="AH9" s="70"/>
      <c r="AI9" s="70"/>
      <c r="AJ9" s="71">
        <v>3</v>
      </c>
      <c r="AK9" s="71">
        <v>0</v>
      </c>
      <c r="AL9" s="71">
        <v>0</v>
      </c>
      <c r="AM9" s="71">
        <v>0</v>
      </c>
      <c r="AN9" s="73">
        <v>0</v>
      </c>
      <c r="AO9" s="63">
        <f t="shared" si="7"/>
        <v>27.09</v>
      </c>
      <c r="AP9" s="62">
        <f t="shared" si="8"/>
        <v>1.5</v>
      </c>
      <c r="AQ9" s="79">
        <f t="shared" si="9"/>
        <v>0</v>
      </c>
      <c r="AR9" s="48">
        <f t="shared" si="10"/>
        <v>28.59</v>
      </c>
      <c r="AS9" s="77">
        <v>18.57</v>
      </c>
      <c r="AT9" s="70"/>
      <c r="AU9" s="70"/>
      <c r="AV9" s="71">
        <v>3</v>
      </c>
      <c r="AW9" s="71">
        <v>0</v>
      </c>
      <c r="AX9" s="71">
        <v>0</v>
      </c>
      <c r="AY9" s="71">
        <v>0</v>
      </c>
      <c r="AZ9" s="73">
        <v>0</v>
      </c>
      <c r="BA9" s="63">
        <f t="shared" si="11"/>
        <v>18.57</v>
      </c>
      <c r="BB9" s="62">
        <f t="shared" si="12"/>
        <v>1.5</v>
      </c>
      <c r="BC9" s="79">
        <f t="shared" si="13"/>
        <v>0</v>
      </c>
      <c r="BD9" s="48">
        <f t="shared" si="14"/>
        <v>20.07</v>
      </c>
      <c r="BE9" s="77">
        <v>48.39</v>
      </c>
      <c r="BF9" s="70"/>
      <c r="BG9" s="70"/>
      <c r="BH9" s="71">
        <v>0</v>
      </c>
      <c r="BI9" s="71">
        <v>1</v>
      </c>
      <c r="BJ9" s="71">
        <v>0</v>
      </c>
      <c r="BK9" s="71">
        <v>0</v>
      </c>
      <c r="BL9" s="73">
        <v>0</v>
      </c>
      <c r="BM9" s="63">
        <f t="shared" si="15"/>
        <v>48.39</v>
      </c>
      <c r="BN9" s="62">
        <f t="shared" si="16"/>
        <v>0</v>
      </c>
      <c r="BO9" s="79">
        <f t="shared" si="17"/>
        <v>3</v>
      </c>
      <c r="BP9" s="48">
        <f t="shared" si="18"/>
        <v>51.39</v>
      </c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113"/>
      <c r="IL9" s="114"/>
    </row>
    <row r="10" spans="1:246" ht="12.75">
      <c r="A10" s="52">
        <v>8</v>
      </c>
      <c r="B10" s="50" t="s">
        <v>157</v>
      </c>
      <c r="C10" s="50"/>
      <c r="D10" s="51"/>
      <c r="E10" s="51" t="s">
        <v>21</v>
      </c>
      <c r="F10" s="51" t="s">
        <v>94</v>
      </c>
      <c r="G10" s="49">
        <f t="shared" si="0"/>
      </c>
      <c r="H10" s="42">
        <f>IF(AND($H$2="Y",J10&gt;0,OR(AND(G10=1,G33=10),AND(G10=2,G42=20),AND(G10=3,G51=30),AND(G10=4,G76=40),AND(G10=5,G85=50),AND(G10=6,G94=60),AND(G10=7,G103=70),AND(G10=8,G112=80),AND(G10=9,G121=90),AND(G10=10,G130=100))),VLOOKUP(J10-1,SortLookup!$A$13:$B$16,2,FALSE),"")</f>
      </c>
      <c r="I10" s="43">
        <f>IF(ISNA(VLOOKUP(E10,SortLookup!$A$1:$B$5,2,FALSE))," ",VLOOKUP(E10,SortLookup!$A$1:$B$5,2,FALSE))</f>
        <v>2</v>
      </c>
      <c r="J10" s="60" t="str">
        <f>IF(ISNA(VLOOKUP(F10,SortLookup!$A$7:$B$11,2,FALSE))," ",VLOOKUP(F10,SortLookup!$A$7:$B$11,2,FALSE))</f>
        <v> </v>
      </c>
      <c r="K10" s="44">
        <f t="shared" si="1"/>
        <v>181.81</v>
      </c>
      <c r="L10" s="63">
        <f aca="true" t="shared" si="19" ref="L10:L18">AB10+AO10+BA10+BM10+BY10+CJ10+CU10+DF10+DQ10+EB10+EM10+EX10+FI10+FT10+GE10+GP10+HA10+HL10+HW10+IH10</f>
        <v>139.81</v>
      </c>
      <c r="M10" s="45">
        <f aca="true" t="shared" si="20" ref="M10:M18">AD10+AQ10+BC10+BO10+CA10+CL10+CW10+DH10+DS10+ED10+EO10+EZ10+FK10+FV10+GG10+GR10+HC10+HN10+HY10+IJ10</f>
        <v>13</v>
      </c>
      <c r="N10" s="46">
        <f t="shared" si="2"/>
        <v>29</v>
      </c>
      <c r="O10" s="47">
        <f aca="true" t="shared" si="21" ref="O10:O18">W10+AJ10+AV10+BH10+BT10+CE10+CP10+DA10+DL10+DW10+EH10+ES10+FD10+FO10+FZ10+GK10+GV10+HG10+HR10+IC10</f>
        <v>58</v>
      </c>
      <c r="P10" s="77">
        <v>78.62</v>
      </c>
      <c r="Q10" s="70"/>
      <c r="R10" s="70"/>
      <c r="S10" s="70"/>
      <c r="T10" s="70"/>
      <c r="U10" s="70"/>
      <c r="V10" s="70"/>
      <c r="W10" s="71">
        <v>18</v>
      </c>
      <c r="X10" s="71">
        <v>1</v>
      </c>
      <c r="Y10" s="71">
        <v>1</v>
      </c>
      <c r="Z10" s="71">
        <v>0</v>
      </c>
      <c r="AA10" s="73">
        <v>0</v>
      </c>
      <c r="AB10" s="63">
        <f t="shared" si="3"/>
        <v>78.62</v>
      </c>
      <c r="AC10" s="62">
        <f t="shared" si="4"/>
        <v>9</v>
      </c>
      <c r="AD10" s="79">
        <f t="shared" si="5"/>
        <v>8</v>
      </c>
      <c r="AE10" s="48">
        <f t="shared" si="6"/>
        <v>95.62</v>
      </c>
      <c r="AF10" s="77">
        <v>22.21</v>
      </c>
      <c r="AG10" s="70"/>
      <c r="AH10" s="70"/>
      <c r="AI10" s="70"/>
      <c r="AJ10" s="71">
        <v>0</v>
      </c>
      <c r="AK10" s="71">
        <v>0</v>
      </c>
      <c r="AL10" s="71">
        <v>0</v>
      </c>
      <c r="AM10" s="71">
        <v>0</v>
      </c>
      <c r="AN10" s="73">
        <v>0</v>
      </c>
      <c r="AO10" s="63">
        <f t="shared" si="7"/>
        <v>22.21</v>
      </c>
      <c r="AP10" s="62">
        <f t="shared" si="8"/>
        <v>0</v>
      </c>
      <c r="AQ10" s="79">
        <f t="shared" si="9"/>
        <v>0</v>
      </c>
      <c r="AR10" s="48">
        <f t="shared" si="10"/>
        <v>22.21</v>
      </c>
      <c r="AS10" s="77">
        <v>12.28</v>
      </c>
      <c r="AT10" s="70"/>
      <c r="AU10" s="70"/>
      <c r="AV10" s="71">
        <v>4</v>
      </c>
      <c r="AW10" s="71">
        <v>0</v>
      </c>
      <c r="AX10" s="71">
        <v>0</v>
      </c>
      <c r="AY10" s="71">
        <v>0</v>
      </c>
      <c r="AZ10" s="73">
        <v>0</v>
      </c>
      <c r="BA10" s="63">
        <f t="shared" si="11"/>
        <v>12.28</v>
      </c>
      <c r="BB10" s="62">
        <f t="shared" si="12"/>
        <v>2</v>
      </c>
      <c r="BC10" s="79">
        <f t="shared" si="13"/>
        <v>0</v>
      </c>
      <c r="BD10" s="48">
        <f t="shared" si="14"/>
        <v>14.28</v>
      </c>
      <c r="BE10" s="77">
        <v>26.7</v>
      </c>
      <c r="BF10" s="70"/>
      <c r="BG10" s="70"/>
      <c r="BH10" s="71">
        <v>36</v>
      </c>
      <c r="BI10" s="71">
        <v>0</v>
      </c>
      <c r="BJ10" s="71">
        <v>1</v>
      </c>
      <c r="BK10" s="71">
        <v>0</v>
      </c>
      <c r="BL10" s="73">
        <v>0</v>
      </c>
      <c r="BM10" s="63">
        <f t="shared" si="15"/>
        <v>26.7</v>
      </c>
      <c r="BN10" s="62">
        <f t="shared" si="16"/>
        <v>18</v>
      </c>
      <c r="BO10" s="79">
        <f t="shared" si="17"/>
        <v>5</v>
      </c>
      <c r="BP10" s="48">
        <f t="shared" si="18"/>
        <v>49.7</v>
      </c>
      <c r="BQ10" s="1"/>
      <c r="BR10" s="1"/>
      <c r="BS10" s="1"/>
      <c r="BT10" s="2"/>
      <c r="BU10" s="2"/>
      <c r="BV10" s="2"/>
      <c r="BW10" s="2"/>
      <c r="BX10" s="2"/>
      <c r="BY10" s="7">
        <f aca="true" t="shared" si="22" ref="BY10:BY18">BQ10+BR10+BS10</f>
        <v>0</v>
      </c>
      <c r="BZ10" s="14">
        <f aca="true" t="shared" si="23" ref="BZ10:BZ18">BT10/2</f>
        <v>0</v>
      </c>
      <c r="CA10" s="6">
        <f aca="true" t="shared" si="24" ref="CA10:CA18">(BU10*3)+(BV10*5)+(BW10*5)+(BX10*20)</f>
        <v>0</v>
      </c>
      <c r="CB10" s="15">
        <f aca="true" t="shared" si="25" ref="CB10:CB18">BY10+BZ10+CA10</f>
        <v>0</v>
      </c>
      <c r="CC10" s="16"/>
      <c r="CD10" s="1"/>
      <c r="CE10" s="2"/>
      <c r="CF10" s="2"/>
      <c r="CG10" s="2"/>
      <c r="CH10" s="2"/>
      <c r="CI10" s="2"/>
      <c r="CJ10" s="7">
        <f aca="true" t="shared" si="26" ref="CJ10:CJ18">CC10+CD10</f>
        <v>0</v>
      </c>
      <c r="CK10" s="14">
        <f aca="true" t="shared" si="27" ref="CK10:CK18">CE10/2</f>
        <v>0</v>
      </c>
      <c r="CL10" s="6">
        <f aca="true" t="shared" si="28" ref="CL10:CL18">(CF10*3)+(CG10*5)+(CH10*5)+(CI10*20)</f>
        <v>0</v>
      </c>
      <c r="CM10" s="15">
        <f aca="true" t="shared" si="29" ref="CM10:CM18">CJ10+CK10+CL10</f>
        <v>0</v>
      </c>
      <c r="CN10" s="16"/>
      <c r="CO10" s="1"/>
      <c r="CP10" s="2"/>
      <c r="CQ10" s="2"/>
      <c r="CR10" s="2"/>
      <c r="CS10" s="2"/>
      <c r="CT10" s="2"/>
      <c r="CU10" s="7">
        <f aca="true" t="shared" si="30" ref="CU10:CU18">CN10+CO10</f>
        <v>0</v>
      </c>
      <c r="CV10" s="14">
        <f aca="true" t="shared" si="31" ref="CV10:CV18">CP10/2</f>
        <v>0</v>
      </c>
      <c r="CW10" s="6">
        <f aca="true" t="shared" si="32" ref="CW10:CW18">(CQ10*3)+(CR10*5)+(CS10*5)+(CT10*20)</f>
        <v>0</v>
      </c>
      <c r="CX10" s="15">
        <f aca="true" t="shared" si="33" ref="CX10:CX18">CU10+CV10+CW10</f>
        <v>0</v>
      </c>
      <c r="CY10" s="16"/>
      <c r="CZ10" s="1"/>
      <c r="DA10" s="2"/>
      <c r="DB10" s="2"/>
      <c r="DC10" s="2"/>
      <c r="DD10" s="2"/>
      <c r="DE10" s="2"/>
      <c r="DF10" s="7">
        <f aca="true" t="shared" si="34" ref="DF10:DF18">CY10+CZ10</f>
        <v>0</v>
      </c>
      <c r="DG10" s="14">
        <f aca="true" t="shared" si="35" ref="DG10:DG18">DA10/2</f>
        <v>0</v>
      </c>
      <c r="DH10" s="6">
        <f aca="true" t="shared" si="36" ref="DH10:DH18">(DB10*3)+(DC10*5)+(DD10*5)+(DE10*20)</f>
        <v>0</v>
      </c>
      <c r="DI10" s="15">
        <f aca="true" t="shared" si="37" ref="DI10:DI18">DF10+DG10+DH10</f>
        <v>0</v>
      </c>
      <c r="DJ10" s="16"/>
      <c r="DK10" s="1"/>
      <c r="DL10" s="2"/>
      <c r="DM10" s="2"/>
      <c r="DN10" s="2"/>
      <c r="DO10" s="2"/>
      <c r="DP10" s="2"/>
      <c r="DQ10" s="7">
        <f aca="true" t="shared" si="38" ref="DQ10:DQ18">DJ10+DK10</f>
        <v>0</v>
      </c>
      <c r="DR10" s="14">
        <f aca="true" t="shared" si="39" ref="DR10:DR18">DL10/2</f>
        <v>0</v>
      </c>
      <c r="DS10" s="6">
        <f aca="true" t="shared" si="40" ref="DS10:DS18">(DM10*3)+(DN10*5)+(DO10*5)+(DP10*20)</f>
        <v>0</v>
      </c>
      <c r="DT10" s="15">
        <f aca="true" t="shared" si="41" ref="DT10:DT18">DQ10+DR10+DS10</f>
        <v>0</v>
      </c>
      <c r="DU10" s="16"/>
      <c r="DV10" s="1"/>
      <c r="DW10" s="2"/>
      <c r="DX10" s="2"/>
      <c r="DY10" s="2"/>
      <c r="DZ10" s="2"/>
      <c r="EA10" s="2"/>
      <c r="EB10" s="7">
        <f aca="true" t="shared" si="42" ref="EB10:EB18">DU10+DV10</f>
        <v>0</v>
      </c>
      <c r="EC10" s="14">
        <f aca="true" t="shared" si="43" ref="EC10:EC18">DW10/2</f>
        <v>0</v>
      </c>
      <c r="ED10" s="6">
        <f aca="true" t="shared" si="44" ref="ED10:ED18">(DX10*3)+(DY10*5)+(DZ10*5)+(EA10*20)</f>
        <v>0</v>
      </c>
      <c r="EE10" s="15">
        <f aca="true" t="shared" si="45" ref="EE10:EE18">EB10+EC10+ED10</f>
        <v>0</v>
      </c>
      <c r="EF10" s="16"/>
      <c r="EG10" s="1"/>
      <c r="EH10" s="2"/>
      <c r="EI10" s="2"/>
      <c r="EJ10" s="2"/>
      <c r="EK10" s="2"/>
      <c r="EL10" s="2"/>
      <c r="EM10" s="7">
        <f aca="true" t="shared" si="46" ref="EM10:EM18">EF10+EG10</f>
        <v>0</v>
      </c>
      <c r="EN10" s="14">
        <f aca="true" t="shared" si="47" ref="EN10:EN18">EH10/2</f>
        <v>0</v>
      </c>
      <c r="EO10" s="6">
        <f aca="true" t="shared" si="48" ref="EO10:EO18">(EI10*3)+(EJ10*5)+(EK10*5)+(EL10*20)</f>
        <v>0</v>
      </c>
      <c r="EP10" s="15">
        <f aca="true" t="shared" si="49" ref="EP10:EP18">EM10+EN10+EO10</f>
        <v>0</v>
      </c>
      <c r="EQ10" s="16"/>
      <c r="ER10" s="1"/>
      <c r="ES10" s="2"/>
      <c r="ET10" s="2"/>
      <c r="EU10" s="2"/>
      <c r="EV10" s="2"/>
      <c r="EW10" s="2"/>
      <c r="EX10" s="7">
        <f aca="true" t="shared" si="50" ref="EX10:EX18">EQ10+ER10</f>
        <v>0</v>
      </c>
      <c r="EY10" s="14">
        <f aca="true" t="shared" si="51" ref="EY10:EY18">ES10/2</f>
        <v>0</v>
      </c>
      <c r="EZ10" s="6">
        <f aca="true" t="shared" si="52" ref="EZ10:EZ18">(ET10*3)+(EU10*5)+(EV10*5)+(EW10*20)</f>
        <v>0</v>
      </c>
      <c r="FA10" s="15">
        <f aca="true" t="shared" si="53" ref="FA10:FA18">EX10+EY10+EZ10</f>
        <v>0</v>
      </c>
      <c r="FB10" s="16"/>
      <c r="FC10" s="1"/>
      <c r="FD10" s="2"/>
      <c r="FE10" s="2"/>
      <c r="FF10" s="2"/>
      <c r="FG10" s="2"/>
      <c r="FH10" s="2"/>
      <c r="FI10" s="7">
        <f aca="true" t="shared" si="54" ref="FI10:FI18">FB10+FC10</f>
        <v>0</v>
      </c>
      <c r="FJ10" s="14">
        <f aca="true" t="shared" si="55" ref="FJ10:FJ18">FD10/2</f>
        <v>0</v>
      </c>
      <c r="FK10" s="6">
        <f aca="true" t="shared" si="56" ref="FK10:FK18">(FE10*3)+(FF10*5)+(FG10*5)+(FH10*20)</f>
        <v>0</v>
      </c>
      <c r="FL10" s="15">
        <f aca="true" t="shared" si="57" ref="FL10:FL18">FI10+FJ10+FK10</f>
        <v>0</v>
      </c>
      <c r="FM10" s="16"/>
      <c r="FN10" s="1"/>
      <c r="FO10" s="2"/>
      <c r="FP10" s="2"/>
      <c r="FQ10" s="2"/>
      <c r="FR10" s="2"/>
      <c r="FS10" s="2"/>
      <c r="FT10" s="7">
        <f aca="true" t="shared" si="58" ref="FT10:FT18">FM10+FN10</f>
        <v>0</v>
      </c>
      <c r="FU10" s="14">
        <f aca="true" t="shared" si="59" ref="FU10:FU18">FO10/2</f>
        <v>0</v>
      </c>
      <c r="FV10" s="6">
        <f aca="true" t="shared" si="60" ref="FV10:FV18">(FP10*3)+(FQ10*5)+(FR10*5)+(FS10*20)</f>
        <v>0</v>
      </c>
      <c r="FW10" s="15">
        <f aca="true" t="shared" si="61" ref="FW10:FW18">FT10+FU10+FV10</f>
        <v>0</v>
      </c>
      <c r="FX10" s="16"/>
      <c r="FY10" s="1"/>
      <c r="FZ10" s="2"/>
      <c r="GA10" s="2"/>
      <c r="GB10" s="2"/>
      <c r="GC10" s="2"/>
      <c r="GD10" s="2"/>
      <c r="GE10" s="7">
        <f aca="true" t="shared" si="62" ref="GE10:GE18">FX10+FY10</f>
        <v>0</v>
      </c>
      <c r="GF10" s="14">
        <f aca="true" t="shared" si="63" ref="GF10:GF18">FZ10/2</f>
        <v>0</v>
      </c>
      <c r="GG10" s="6">
        <f aca="true" t="shared" si="64" ref="GG10:GG18">(GA10*3)+(GB10*5)+(GC10*5)+(GD10*20)</f>
        <v>0</v>
      </c>
      <c r="GH10" s="15">
        <f aca="true" t="shared" si="65" ref="GH10:GH18">GE10+GF10+GG10</f>
        <v>0</v>
      </c>
      <c r="GI10" s="16"/>
      <c r="GJ10" s="1"/>
      <c r="GK10" s="2"/>
      <c r="GL10" s="2"/>
      <c r="GM10" s="2"/>
      <c r="GN10" s="2"/>
      <c r="GO10" s="2"/>
      <c r="GP10" s="7">
        <f aca="true" t="shared" si="66" ref="GP10:GP18">GI10+GJ10</f>
        <v>0</v>
      </c>
      <c r="GQ10" s="14">
        <f aca="true" t="shared" si="67" ref="GQ10:GQ18">GK10/2</f>
        <v>0</v>
      </c>
      <c r="GR10" s="6">
        <f aca="true" t="shared" si="68" ref="GR10:GR18">(GL10*3)+(GM10*5)+(GN10*5)+(GO10*20)</f>
        <v>0</v>
      </c>
      <c r="GS10" s="15">
        <f aca="true" t="shared" si="69" ref="GS10:GS18">GP10+GQ10+GR10</f>
        <v>0</v>
      </c>
      <c r="GT10" s="16"/>
      <c r="GU10" s="1"/>
      <c r="GV10" s="2"/>
      <c r="GW10" s="2"/>
      <c r="GX10" s="2"/>
      <c r="GY10" s="2"/>
      <c r="GZ10" s="2"/>
      <c r="HA10" s="7">
        <f aca="true" t="shared" si="70" ref="HA10:HA18">GT10+GU10</f>
        <v>0</v>
      </c>
      <c r="HB10" s="14">
        <f aca="true" t="shared" si="71" ref="HB10:HB18">GV10/2</f>
        <v>0</v>
      </c>
      <c r="HC10" s="6">
        <f aca="true" t="shared" si="72" ref="HC10:HC18">(GW10*3)+(GX10*5)+(GY10*5)+(GZ10*20)</f>
        <v>0</v>
      </c>
      <c r="HD10" s="15">
        <f aca="true" t="shared" si="73" ref="HD10:HD18">HA10+HB10+HC10</f>
        <v>0</v>
      </c>
      <c r="HE10" s="16"/>
      <c r="HF10" s="1"/>
      <c r="HG10" s="2"/>
      <c r="HH10" s="2"/>
      <c r="HI10" s="2"/>
      <c r="HJ10" s="2"/>
      <c r="HK10" s="2"/>
      <c r="HL10" s="7">
        <f aca="true" t="shared" si="74" ref="HL10:HL18">HE10+HF10</f>
        <v>0</v>
      </c>
      <c r="HM10" s="14">
        <f aca="true" t="shared" si="75" ref="HM10:HM18">HG10/2</f>
        <v>0</v>
      </c>
      <c r="HN10" s="6">
        <f aca="true" t="shared" si="76" ref="HN10:HN18">(HH10*3)+(HI10*5)+(HJ10*5)+(HK10*20)</f>
        <v>0</v>
      </c>
      <c r="HO10" s="15">
        <f aca="true" t="shared" si="77" ref="HO10:HO18">HL10+HM10+HN10</f>
        <v>0</v>
      </c>
      <c r="HP10" s="16"/>
      <c r="HQ10" s="1"/>
      <c r="HR10" s="2"/>
      <c r="HS10" s="2"/>
      <c r="HT10" s="2"/>
      <c r="HU10" s="2"/>
      <c r="HV10" s="2"/>
      <c r="HW10" s="7">
        <f aca="true" t="shared" si="78" ref="HW10:HW18">HP10+HQ10</f>
        <v>0</v>
      </c>
      <c r="HX10" s="14">
        <f aca="true" t="shared" si="79" ref="HX10:HX18">HR10/2</f>
        <v>0</v>
      </c>
      <c r="HY10" s="6">
        <f aca="true" t="shared" si="80" ref="HY10:HY18">(HS10*3)+(HT10*5)+(HU10*5)+(HV10*20)</f>
        <v>0</v>
      </c>
      <c r="HZ10" s="15">
        <f aca="true" t="shared" si="81" ref="HZ10:HZ18">HW10+HX10+HY10</f>
        <v>0</v>
      </c>
      <c r="IA10" s="16"/>
      <c r="IB10" s="1"/>
      <c r="IC10" s="2"/>
      <c r="ID10" s="2"/>
      <c r="IE10" s="2"/>
      <c r="IF10" s="2"/>
      <c r="IG10" s="2"/>
      <c r="IH10" s="7">
        <f aca="true" t="shared" si="82" ref="IH10:IH18">IA10+IB10</f>
        <v>0</v>
      </c>
      <c r="II10" s="14">
        <f aca="true" t="shared" si="83" ref="II10:II18">IC10/2</f>
        <v>0</v>
      </c>
      <c r="IJ10" s="6">
        <f aca="true" t="shared" si="84" ref="IJ10:IJ18">(ID10*3)+(IE10*5)+(IF10*5)+(IG10*20)</f>
        <v>0</v>
      </c>
      <c r="IK10" s="113">
        <f aca="true" t="shared" si="85" ref="IK10:IK18">IH10+II10+IJ10</f>
        <v>0</v>
      </c>
      <c r="IL10" s="114"/>
    </row>
    <row r="11" spans="1:246" ht="12.75">
      <c r="A11" s="52">
        <v>9</v>
      </c>
      <c r="B11" s="50" t="s">
        <v>160</v>
      </c>
      <c r="C11" s="50"/>
      <c r="D11" s="51"/>
      <c r="E11" s="51" t="s">
        <v>21</v>
      </c>
      <c r="F11" s="51" t="s">
        <v>94</v>
      </c>
      <c r="G11" s="49">
        <f t="shared" si="0"/>
      </c>
      <c r="H11" s="42">
        <f>IF(AND($H$2="Y",J11&gt;0,OR(AND(G11=1,G35=10),AND(G11=2,G43=20),AND(G11=3,G52=30),AND(G11=4,G62=40),AND(G11=5,G86=50),AND(G11=6,G95=60),AND(G11=7,G104=70),AND(G11=8,G113=80),AND(G11=9,G122=90),AND(G11=10,G131=100))),VLOOKUP(J11-1,SortLookup!$A$13:$B$16,2,FALSE),"")</f>
      </c>
      <c r="I11" s="43">
        <f>IF(ISNA(VLOOKUP(E11,SortLookup!$A$1:$B$5,2,FALSE))," ",VLOOKUP(E11,SortLookup!$A$1:$B$5,2,FALSE))</f>
        <v>2</v>
      </c>
      <c r="J11" s="60" t="str">
        <f>IF(ISNA(VLOOKUP(F11,SortLookup!$A$7:$B$11,2,FALSE))," ",VLOOKUP(F11,SortLookup!$A$7:$B$11,2,FALSE))</f>
        <v> </v>
      </c>
      <c r="K11" s="44">
        <f t="shared" si="1"/>
        <v>183.69</v>
      </c>
      <c r="L11" s="63">
        <f t="shared" si="19"/>
        <v>136.19</v>
      </c>
      <c r="M11" s="45">
        <f t="shared" si="20"/>
        <v>26</v>
      </c>
      <c r="N11" s="46">
        <f t="shared" si="2"/>
        <v>21.5</v>
      </c>
      <c r="O11" s="47">
        <f t="shared" si="21"/>
        <v>43</v>
      </c>
      <c r="P11" s="77">
        <v>46.63</v>
      </c>
      <c r="Q11" s="70"/>
      <c r="R11" s="70"/>
      <c r="S11" s="70"/>
      <c r="T11" s="70"/>
      <c r="U11" s="70"/>
      <c r="V11" s="70"/>
      <c r="W11" s="71">
        <v>16</v>
      </c>
      <c r="X11" s="71">
        <v>1</v>
      </c>
      <c r="Y11" s="71">
        <v>3</v>
      </c>
      <c r="Z11" s="71">
        <v>0</v>
      </c>
      <c r="AA11" s="73">
        <v>0</v>
      </c>
      <c r="AB11" s="63">
        <f t="shared" si="3"/>
        <v>46.63</v>
      </c>
      <c r="AC11" s="62">
        <f t="shared" si="4"/>
        <v>8</v>
      </c>
      <c r="AD11" s="79">
        <f t="shared" si="5"/>
        <v>18</v>
      </c>
      <c r="AE11" s="48">
        <f t="shared" si="6"/>
        <v>72.63</v>
      </c>
      <c r="AF11" s="77">
        <v>26.37</v>
      </c>
      <c r="AG11" s="70"/>
      <c r="AH11" s="70"/>
      <c r="AI11" s="70"/>
      <c r="AJ11" s="71">
        <v>2</v>
      </c>
      <c r="AK11" s="71">
        <v>0</v>
      </c>
      <c r="AL11" s="71">
        <v>0</v>
      </c>
      <c r="AM11" s="71">
        <v>0</v>
      </c>
      <c r="AN11" s="73">
        <v>0</v>
      </c>
      <c r="AO11" s="63">
        <f t="shared" si="7"/>
        <v>26.37</v>
      </c>
      <c r="AP11" s="62">
        <f t="shared" si="8"/>
        <v>1</v>
      </c>
      <c r="AQ11" s="79">
        <f t="shared" si="9"/>
        <v>0</v>
      </c>
      <c r="AR11" s="48">
        <f t="shared" si="10"/>
        <v>27.37</v>
      </c>
      <c r="AS11" s="77">
        <v>17.24</v>
      </c>
      <c r="AT11" s="70"/>
      <c r="AU11" s="70"/>
      <c r="AV11" s="71">
        <v>5</v>
      </c>
      <c r="AW11" s="71">
        <v>0</v>
      </c>
      <c r="AX11" s="71">
        <v>1</v>
      </c>
      <c r="AY11" s="71">
        <v>0</v>
      </c>
      <c r="AZ11" s="73">
        <v>0</v>
      </c>
      <c r="BA11" s="63">
        <f t="shared" si="11"/>
        <v>17.24</v>
      </c>
      <c r="BB11" s="62">
        <f t="shared" si="12"/>
        <v>2.5</v>
      </c>
      <c r="BC11" s="79">
        <f t="shared" si="13"/>
        <v>5</v>
      </c>
      <c r="BD11" s="48">
        <f t="shared" si="14"/>
        <v>24.74</v>
      </c>
      <c r="BE11" s="77">
        <v>45.95</v>
      </c>
      <c r="BF11" s="70"/>
      <c r="BG11" s="70"/>
      <c r="BH11" s="71">
        <v>20</v>
      </c>
      <c r="BI11" s="71">
        <v>1</v>
      </c>
      <c r="BJ11" s="71">
        <v>0</v>
      </c>
      <c r="BK11" s="71">
        <v>0</v>
      </c>
      <c r="BL11" s="73">
        <v>0</v>
      </c>
      <c r="BM11" s="63">
        <f t="shared" si="15"/>
        <v>45.95</v>
      </c>
      <c r="BN11" s="62">
        <f t="shared" si="16"/>
        <v>10</v>
      </c>
      <c r="BO11" s="79">
        <f t="shared" si="17"/>
        <v>3</v>
      </c>
      <c r="BP11" s="48">
        <f t="shared" si="18"/>
        <v>58.95</v>
      </c>
      <c r="BQ11" s="1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4">
        <f t="shared" si="23"/>
        <v>0</v>
      </c>
      <c r="CA11" s="6">
        <f t="shared" si="24"/>
        <v>0</v>
      </c>
      <c r="CB11" s="15">
        <f t="shared" si="25"/>
        <v>0</v>
      </c>
      <c r="CC11" s="16"/>
      <c r="CD11" s="1"/>
      <c r="CE11" s="2"/>
      <c r="CF11" s="2"/>
      <c r="CG11" s="2"/>
      <c r="CH11" s="2"/>
      <c r="CI11" s="2"/>
      <c r="CJ11" s="7">
        <f t="shared" si="26"/>
        <v>0</v>
      </c>
      <c r="CK11" s="14">
        <f t="shared" si="27"/>
        <v>0</v>
      </c>
      <c r="CL11" s="6">
        <f t="shared" si="28"/>
        <v>0</v>
      </c>
      <c r="CM11" s="15">
        <f t="shared" si="29"/>
        <v>0</v>
      </c>
      <c r="CN11" s="16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113">
        <f t="shared" si="85"/>
        <v>0</v>
      </c>
      <c r="IL11" s="114"/>
    </row>
    <row r="12" spans="1:246" ht="12.75">
      <c r="A12" s="52">
        <v>10</v>
      </c>
      <c r="B12" s="50" t="s">
        <v>142</v>
      </c>
      <c r="C12" s="50"/>
      <c r="D12" s="51"/>
      <c r="E12" s="51" t="s">
        <v>21</v>
      </c>
      <c r="F12" s="51" t="s">
        <v>94</v>
      </c>
      <c r="G12" s="49">
        <f t="shared" si="0"/>
      </c>
      <c r="H12" s="42">
        <f>IF(AND($H$2="Y",J12&gt;0,OR(AND(G12=1,G21=10),AND(G12=2,G30=20),AND(G12=3,G53=30),AND(G12=4,G78=40),AND(G12=5,G87=50),AND(G12=6,G96=60),AND(G12=7,G105=70),AND(G12=8,G114=80),AND(G12=9,G123=90),AND(G12=10,G132=100))),VLOOKUP(J12-1,SortLookup!$A$13:$B$16,2,FALSE),"")</f>
      </c>
      <c r="I12" s="43">
        <f>IF(ISNA(VLOOKUP(E12,SortLookup!$A$1:$B$5,2,FALSE))," ",VLOOKUP(E12,SortLookup!$A$1:$B$5,2,FALSE))</f>
        <v>2</v>
      </c>
      <c r="J12" s="60" t="str">
        <f>IF(ISNA(VLOOKUP(F12,SortLookup!$A$7:$B$11,2,FALSE))," ",VLOOKUP(F12,SortLookup!$A$7:$B$11,2,FALSE))</f>
        <v> </v>
      </c>
      <c r="K12" s="44">
        <f t="shared" si="1"/>
        <v>186.78</v>
      </c>
      <c r="L12" s="63">
        <f t="shared" si="19"/>
        <v>157.28</v>
      </c>
      <c r="M12" s="45">
        <f t="shared" si="20"/>
        <v>0</v>
      </c>
      <c r="N12" s="46">
        <f t="shared" si="2"/>
        <v>29.5</v>
      </c>
      <c r="O12" s="47">
        <f t="shared" si="21"/>
        <v>59</v>
      </c>
      <c r="P12" s="77">
        <v>60.65</v>
      </c>
      <c r="Q12" s="70"/>
      <c r="R12" s="70"/>
      <c r="S12" s="70"/>
      <c r="T12" s="70"/>
      <c r="U12" s="70"/>
      <c r="V12" s="70"/>
      <c r="W12" s="71">
        <v>19</v>
      </c>
      <c r="X12" s="71">
        <v>0</v>
      </c>
      <c r="Y12" s="71">
        <v>0</v>
      </c>
      <c r="Z12" s="71">
        <v>0</v>
      </c>
      <c r="AA12" s="73">
        <v>0</v>
      </c>
      <c r="AB12" s="63">
        <f t="shared" si="3"/>
        <v>60.65</v>
      </c>
      <c r="AC12" s="62">
        <f t="shared" si="4"/>
        <v>9.5</v>
      </c>
      <c r="AD12" s="79">
        <f t="shared" si="5"/>
        <v>0</v>
      </c>
      <c r="AE12" s="48">
        <f t="shared" si="6"/>
        <v>70.15</v>
      </c>
      <c r="AF12" s="77">
        <v>30.95</v>
      </c>
      <c r="AG12" s="70"/>
      <c r="AH12" s="70"/>
      <c r="AI12" s="70"/>
      <c r="AJ12" s="71">
        <v>2</v>
      </c>
      <c r="AK12" s="71">
        <v>0</v>
      </c>
      <c r="AL12" s="71">
        <v>0</v>
      </c>
      <c r="AM12" s="71">
        <v>0</v>
      </c>
      <c r="AN12" s="73">
        <v>0</v>
      </c>
      <c r="AO12" s="63">
        <f t="shared" si="7"/>
        <v>30.95</v>
      </c>
      <c r="AP12" s="62">
        <f t="shared" si="8"/>
        <v>1</v>
      </c>
      <c r="AQ12" s="79">
        <f t="shared" si="9"/>
        <v>0</v>
      </c>
      <c r="AR12" s="48">
        <f t="shared" si="10"/>
        <v>31.95</v>
      </c>
      <c r="AS12" s="77">
        <v>26.48</v>
      </c>
      <c r="AT12" s="70"/>
      <c r="AU12" s="70"/>
      <c r="AV12" s="71">
        <v>6</v>
      </c>
      <c r="AW12" s="71">
        <v>0</v>
      </c>
      <c r="AX12" s="71">
        <v>0</v>
      </c>
      <c r="AY12" s="71">
        <v>0</v>
      </c>
      <c r="AZ12" s="73">
        <v>0</v>
      </c>
      <c r="BA12" s="63">
        <f t="shared" si="11"/>
        <v>26.48</v>
      </c>
      <c r="BB12" s="62">
        <f t="shared" si="12"/>
        <v>3</v>
      </c>
      <c r="BC12" s="79">
        <f t="shared" si="13"/>
        <v>0</v>
      </c>
      <c r="BD12" s="48">
        <f t="shared" si="14"/>
        <v>29.48</v>
      </c>
      <c r="BE12" s="77">
        <v>39.2</v>
      </c>
      <c r="BF12" s="70"/>
      <c r="BG12" s="70"/>
      <c r="BH12" s="71">
        <v>32</v>
      </c>
      <c r="BI12" s="71">
        <v>0</v>
      </c>
      <c r="BJ12" s="71">
        <v>0</v>
      </c>
      <c r="BK12" s="71">
        <v>0</v>
      </c>
      <c r="BL12" s="73">
        <v>0</v>
      </c>
      <c r="BM12" s="63">
        <f t="shared" si="15"/>
        <v>39.2</v>
      </c>
      <c r="BN12" s="62">
        <f t="shared" si="16"/>
        <v>16</v>
      </c>
      <c r="BO12" s="79">
        <f t="shared" si="17"/>
        <v>0</v>
      </c>
      <c r="BP12" s="48">
        <f t="shared" si="18"/>
        <v>55.2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4">
        <f t="shared" si="23"/>
        <v>0</v>
      </c>
      <c r="CA12" s="6">
        <f t="shared" si="24"/>
        <v>0</v>
      </c>
      <c r="CB12" s="15">
        <f t="shared" si="25"/>
        <v>0</v>
      </c>
      <c r="CC12" s="16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113">
        <f t="shared" si="85"/>
        <v>0</v>
      </c>
      <c r="IL12" s="114"/>
    </row>
    <row r="13" spans="1:246" ht="12.75">
      <c r="A13" s="52">
        <v>11</v>
      </c>
      <c r="B13" s="50" t="s">
        <v>127</v>
      </c>
      <c r="C13" s="50"/>
      <c r="D13" s="51"/>
      <c r="E13" s="51" t="s">
        <v>21</v>
      </c>
      <c r="F13" s="51" t="s">
        <v>94</v>
      </c>
      <c r="G13" s="49">
        <f>IF(AND(OR($G$2="Y",$H$2="Y"),I13&lt;5,J13&lt;5),IF(AND(I13=#REF!,J13=#REF!),#REF!+1,1),"")</f>
      </c>
      <c r="H13" s="42">
        <f>IF(AND($H$2="Y",J13&gt;0,OR(AND(G13=1,G23=10),AND(G13=2,G34=20),AND(G13=3,G73=30),AND(G13=4,G82=40),AND(G13=5,G91=50),AND(G13=6,G100=60),AND(G13=7,G109=70),AND(G13=8,G118=80),AND(G13=9,G127=90),AND(G13=10,G136=100))),VLOOKUP(J13-1,SortLookup!$A$13:$B$16,2,FALSE),"")</f>
      </c>
      <c r="I13" s="43">
        <f>IF(ISNA(VLOOKUP(E13,SortLookup!$A$1:$B$5,2,FALSE))," ",VLOOKUP(E13,SortLookup!$A$1:$B$5,2,FALSE))</f>
        <v>2</v>
      </c>
      <c r="J13" s="60" t="str">
        <f>IF(ISNA(VLOOKUP(F13,SortLookup!$A$7:$B$11,2,FALSE))," ",VLOOKUP(F13,SortLookup!$A$7:$B$11,2,FALSE))</f>
        <v> </v>
      </c>
      <c r="K13" s="44">
        <f t="shared" si="1"/>
        <v>190.63</v>
      </c>
      <c r="L13" s="63">
        <f t="shared" si="19"/>
        <v>161.13</v>
      </c>
      <c r="M13" s="45">
        <f t="shared" si="20"/>
        <v>6</v>
      </c>
      <c r="N13" s="46">
        <f t="shared" si="2"/>
        <v>23.5</v>
      </c>
      <c r="O13" s="47">
        <f t="shared" si="21"/>
        <v>47</v>
      </c>
      <c r="P13" s="77">
        <v>75.1</v>
      </c>
      <c r="Q13" s="70"/>
      <c r="R13" s="70"/>
      <c r="S13" s="70"/>
      <c r="T13" s="70"/>
      <c r="U13" s="70"/>
      <c r="V13" s="70"/>
      <c r="W13" s="71">
        <v>11</v>
      </c>
      <c r="X13" s="71">
        <v>1</v>
      </c>
      <c r="Y13" s="71">
        <v>0</v>
      </c>
      <c r="Z13" s="71">
        <v>0</v>
      </c>
      <c r="AA13" s="73">
        <v>0</v>
      </c>
      <c r="AB13" s="63">
        <f t="shared" si="3"/>
        <v>75.1</v>
      </c>
      <c r="AC13" s="62">
        <f t="shared" si="4"/>
        <v>5.5</v>
      </c>
      <c r="AD13" s="79">
        <f t="shared" si="5"/>
        <v>3</v>
      </c>
      <c r="AE13" s="48">
        <f t="shared" si="6"/>
        <v>83.6</v>
      </c>
      <c r="AF13" s="77">
        <v>22.74</v>
      </c>
      <c r="AG13" s="70"/>
      <c r="AH13" s="70"/>
      <c r="AI13" s="70"/>
      <c r="AJ13" s="71">
        <v>0</v>
      </c>
      <c r="AK13" s="71">
        <v>0</v>
      </c>
      <c r="AL13" s="71">
        <v>0</v>
      </c>
      <c r="AM13" s="71">
        <v>0</v>
      </c>
      <c r="AN13" s="73">
        <v>0</v>
      </c>
      <c r="AO13" s="63">
        <f t="shared" si="7"/>
        <v>22.74</v>
      </c>
      <c r="AP13" s="62">
        <f t="shared" si="8"/>
        <v>0</v>
      </c>
      <c r="AQ13" s="79">
        <f t="shared" si="9"/>
        <v>0</v>
      </c>
      <c r="AR13" s="48">
        <f t="shared" si="10"/>
        <v>22.74</v>
      </c>
      <c r="AS13" s="77">
        <v>20.42</v>
      </c>
      <c r="AT13" s="70"/>
      <c r="AU13" s="70"/>
      <c r="AV13" s="71">
        <v>0</v>
      </c>
      <c r="AW13" s="71">
        <v>0</v>
      </c>
      <c r="AX13" s="71">
        <v>0</v>
      </c>
      <c r="AY13" s="71">
        <v>0</v>
      </c>
      <c r="AZ13" s="73">
        <v>0</v>
      </c>
      <c r="BA13" s="63">
        <f t="shared" si="11"/>
        <v>20.42</v>
      </c>
      <c r="BB13" s="62">
        <f t="shared" si="12"/>
        <v>0</v>
      </c>
      <c r="BC13" s="79">
        <f t="shared" si="13"/>
        <v>0</v>
      </c>
      <c r="BD13" s="48">
        <f t="shared" si="14"/>
        <v>20.42</v>
      </c>
      <c r="BE13" s="77">
        <v>42.87</v>
      </c>
      <c r="BF13" s="70"/>
      <c r="BG13" s="70"/>
      <c r="BH13" s="71">
        <v>36</v>
      </c>
      <c r="BI13" s="71">
        <v>1</v>
      </c>
      <c r="BJ13" s="71">
        <v>0</v>
      </c>
      <c r="BK13" s="71">
        <v>0</v>
      </c>
      <c r="BL13" s="73">
        <v>0</v>
      </c>
      <c r="BM13" s="63">
        <f t="shared" si="15"/>
        <v>42.87</v>
      </c>
      <c r="BN13" s="62">
        <f t="shared" si="16"/>
        <v>18</v>
      </c>
      <c r="BO13" s="79">
        <f t="shared" si="17"/>
        <v>3</v>
      </c>
      <c r="BP13" s="48">
        <f t="shared" si="18"/>
        <v>63.87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4">
        <f t="shared" si="23"/>
        <v>0</v>
      </c>
      <c r="CA13" s="6">
        <f t="shared" si="24"/>
        <v>0</v>
      </c>
      <c r="CB13" s="15">
        <f t="shared" si="25"/>
        <v>0</v>
      </c>
      <c r="CC13" s="16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113">
        <f t="shared" si="85"/>
        <v>0</v>
      </c>
      <c r="IL13" s="114"/>
    </row>
    <row r="14" spans="1:246" ht="12.75">
      <c r="A14" s="52">
        <v>12</v>
      </c>
      <c r="B14" s="50" t="s">
        <v>125</v>
      </c>
      <c r="C14" s="50"/>
      <c r="D14" s="51"/>
      <c r="E14" s="51" t="s">
        <v>21</v>
      </c>
      <c r="F14" s="51" t="s">
        <v>94</v>
      </c>
      <c r="G14" s="49">
        <f>IF(AND(OR($G$2="Y",$H$2="Y"),I14&lt;5,J14&lt;5),IF(AND(I14=I13,J14=J13),G13+1,1),"")</f>
      </c>
      <c r="H14" s="42" t="e">
        <f>IF(AND($H$2="Y",J14&gt;0,OR(AND(G14=1,G24=10),AND(G14=2,#REF!=20),AND(G14=3,G41=30),AND(G14=4,G50=40),AND(G14=5,G88=50),AND(G14=6,G97=60),AND(G14=7,G106=70),AND(G14=8,G115=80),AND(G14=9,G124=90),AND(G14=10,G133=100))),VLOOKUP(J14-1,SortLookup!$A$13:$B$16,2,FALSE),"")</f>
        <v>#REF!</v>
      </c>
      <c r="I14" s="43">
        <f>IF(ISNA(VLOOKUP(E14,SortLookup!$A$1:$B$5,2,FALSE))," ",VLOOKUP(E14,SortLookup!$A$1:$B$5,2,FALSE))</f>
        <v>2</v>
      </c>
      <c r="J14" s="60" t="str">
        <f>IF(ISNA(VLOOKUP(F14,SortLookup!$A$7:$B$11,2,FALSE))," ",VLOOKUP(F14,SortLookup!$A$7:$B$11,2,FALSE))</f>
        <v> </v>
      </c>
      <c r="K14" s="44">
        <f t="shared" si="1"/>
        <v>244.14</v>
      </c>
      <c r="L14" s="63">
        <f t="shared" si="19"/>
        <v>195.14</v>
      </c>
      <c r="M14" s="45">
        <f t="shared" si="20"/>
        <v>23</v>
      </c>
      <c r="N14" s="46">
        <f t="shared" si="2"/>
        <v>26</v>
      </c>
      <c r="O14" s="47">
        <f t="shared" si="21"/>
        <v>52</v>
      </c>
      <c r="P14" s="77">
        <v>85.61</v>
      </c>
      <c r="Q14" s="70"/>
      <c r="R14" s="70"/>
      <c r="S14" s="70"/>
      <c r="T14" s="70"/>
      <c r="U14" s="70"/>
      <c r="V14" s="70"/>
      <c r="W14" s="71">
        <v>2</v>
      </c>
      <c r="X14" s="71">
        <v>1</v>
      </c>
      <c r="Y14" s="71">
        <v>0</v>
      </c>
      <c r="Z14" s="71">
        <v>1</v>
      </c>
      <c r="AA14" s="73">
        <v>0</v>
      </c>
      <c r="AB14" s="63">
        <f t="shared" si="3"/>
        <v>85.61</v>
      </c>
      <c r="AC14" s="62">
        <f t="shared" si="4"/>
        <v>1</v>
      </c>
      <c r="AD14" s="79">
        <f t="shared" si="5"/>
        <v>8</v>
      </c>
      <c r="AE14" s="48">
        <f t="shared" si="6"/>
        <v>94.61</v>
      </c>
      <c r="AF14" s="77">
        <v>30.45</v>
      </c>
      <c r="AG14" s="70"/>
      <c r="AH14" s="70"/>
      <c r="AI14" s="70"/>
      <c r="AJ14" s="71">
        <v>3</v>
      </c>
      <c r="AK14" s="71">
        <v>0</v>
      </c>
      <c r="AL14" s="71">
        <v>0</v>
      </c>
      <c r="AM14" s="71">
        <v>0</v>
      </c>
      <c r="AN14" s="73">
        <v>0</v>
      </c>
      <c r="AO14" s="63">
        <f t="shared" si="7"/>
        <v>30.45</v>
      </c>
      <c r="AP14" s="62">
        <f t="shared" si="8"/>
        <v>1.5</v>
      </c>
      <c r="AQ14" s="79">
        <f t="shared" si="9"/>
        <v>0</v>
      </c>
      <c r="AR14" s="48">
        <f t="shared" si="10"/>
        <v>31.95</v>
      </c>
      <c r="AS14" s="77">
        <v>22.76</v>
      </c>
      <c r="AT14" s="70"/>
      <c r="AU14" s="70"/>
      <c r="AV14" s="71">
        <v>6</v>
      </c>
      <c r="AW14" s="71">
        <v>0</v>
      </c>
      <c r="AX14" s="71">
        <v>1</v>
      </c>
      <c r="AY14" s="71">
        <v>0</v>
      </c>
      <c r="AZ14" s="73">
        <v>0</v>
      </c>
      <c r="BA14" s="63">
        <f t="shared" si="11"/>
        <v>22.76</v>
      </c>
      <c r="BB14" s="62">
        <f t="shared" si="12"/>
        <v>3</v>
      </c>
      <c r="BC14" s="79">
        <f t="shared" si="13"/>
        <v>5</v>
      </c>
      <c r="BD14" s="48">
        <f t="shared" si="14"/>
        <v>30.76</v>
      </c>
      <c r="BE14" s="77">
        <v>56.32</v>
      </c>
      <c r="BF14" s="70"/>
      <c r="BG14" s="70"/>
      <c r="BH14" s="71">
        <v>41</v>
      </c>
      <c r="BI14" s="71">
        <v>0</v>
      </c>
      <c r="BJ14" s="71">
        <v>1</v>
      </c>
      <c r="BK14" s="71">
        <v>1</v>
      </c>
      <c r="BL14" s="73">
        <v>0</v>
      </c>
      <c r="BM14" s="63">
        <f t="shared" si="15"/>
        <v>56.32</v>
      </c>
      <c r="BN14" s="62">
        <f t="shared" si="16"/>
        <v>20.5</v>
      </c>
      <c r="BO14" s="79">
        <f t="shared" si="17"/>
        <v>10</v>
      </c>
      <c r="BP14" s="48">
        <f t="shared" si="18"/>
        <v>86.82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113">
        <f t="shared" si="85"/>
        <v>0</v>
      </c>
      <c r="IL14" s="114"/>
    </row>
    <row r="15" spans="1:246" ht="12.75">
      <c r="A15" s="52">
        <v>13</v>
      </c>
      <c r="B15" s="50" t="s">
        <v>103</v>
      </c>
      <c r="C15" s="50"/>
      <c r="D15" s="51"/>
      <c r="E15" s="51" t="s">
        <v>21</v>
      </c>
      <c r="F15" s="51" t="s">
        <v>27</v>
      </c>
      <c r="G15" s="49">
        <f>IF(AND(OR($G$2="Y",$H$2="Y"),I15&lt;5,J15&lt;5),IF(AND(I15=I14,J15=J14),G14+1,1),"")</f>
      </c>
      <c r="H15" s="42">
        <f>IF(AND($H$2="Y",J15&gt;0,OR(AND(G15=1,G44=10),AND(G15=2,G67=20),AND(G15=3,G76=30),AND(G15=4,G85=40),AND(G15=5,G94=50),AND(G15=6,G103=60),AND(G15=7,G112=70),AND(G15=8,G121=80),AND(G15=9,G130=90),AND(G15=10,G139=100))),VLOOKUP(J15-1,SortLookup!$A$13:$B$16,2,FALSE),"")</f>
      </c>
      <c r="I15" s="43">
        <f>IF(ISNA(VLOOKUP(E15,SortLookup!$A$1:$B$5,2,FALSE))," ",VLOOKUP(E15,SortLookup!$A$1:$B$5,2,FALSE))</f>
        <v>2</v>
      </c>
      <c r="J15" s="60">
        <f>IF(ISNA(VLOOKUP(F15,SortLookup!$A$7:$B$11,2,FALSE))," ",VLOOKUP(F15,SortLookup!$A$7:$B$11,2,FALSE))</f>
        <v>4</v>
      </c>
      <c r="K15" s="44">
        <f t="shared" si="1"/>
        <v>255.37</v>
      </c>
      <c r="L15" s="63">
        <f t="shared" si="19"/>
        <v>229.87</v>
      </c>
      <c r="M15" s="45">
        <f t="shared" si="20"/>
        <v>3</v>
      </c>
      <c r="N15" s="46">
        <f t="shared" si="2"/>
        <v>22.5</v>
      </c>
      <c r="O15" s="47">
        <f t="shared" si="21"/>
        <v>45</v>
      </c>
      <c r="P15" s="77">
        <v>77.23</v>
      </c>
      <c r="Q15" s="70"/>
      <c r="R15" s="70"/>
      <c r="S15" s="70"/>
      <c r="T15" s="70"/>
      <c r="U15" s="70"/>
      <c r="V15" s="70"/>
      <c r="W15" s="71">
        <v>13</v>
      </c>
      <c r="X15" s="71">
        <v>1</v>
      </c>
      <c r="Y15" s="71">
        <v>0</v>
      </c>
      <c r="Z15" s="71">
        <v>0</v>
      </c>
      <c r="AA15" s="73">
        <v>0</v>
      </c>
      <c r="AB15" s="63">
        <f t="shared" si="3"/>
        <v>77.23</v>
      </c>
      <c r="AC15" s="62">
        <f t="shared" si="4"/>
        <v>6.5</v>
      </c>
      <c r="AD15" s="79">
        <f t="shared" si="5"/>
        <v>3</v>
      </c>
      <c r="AE15" s="48">
        <f t="shared" si="6"/>
        <v>86.73</v>
      </c>
      <c r="AF15" s="77">
        <v>52.39</v>
      </c>
      <c r="AG15" s="70"/>
      <c r="AH15" s="70"/>
      <c r="AI15" s="70"/>
      <c r="AJ15" s="71">
        <v>4</v>
      </c>
      <c r="AK15" s="71">
        <v>0</v>
      </c>
      <c r="AL15" s="71">
        <v>0</v>
      </c>
      <c r="AM15" s="71">
        <v>0</v>
      </c>
      <c r="AN15" s="73">
        <v>0</v>
      </c>
      <c r="AO15" s="63">
        <f t="shared" si="7"/>
        <v>52.39</v>
      </c>
      <c r="AP15" s="62">
        <f t="shared" si="8"/>
        <v>2</v>
      </c>
      <c r="AQ15" s="79">
        <f t="shared" si="9"/>
        <v>0</v>
      </c>
      <c r="AR15" s="48">
        <f t="shared" si="10"/>
        <v>54.39</v>
      </c>
      <c r="AS15" s="77">
        <v>45.28</v>
      </c>
      <c r="AT15" s="70"/>
      <c r="AU15" s="70"/>
      <c r="AV15" s="71">
        <v>0</v>
      </c>
      <c r="AW15" s="71">
        <v>0</v>
      </c>
      <c r="AX15" s="71">
        <v>0</v>
      </c>
      <c r="AY15" s="71">
        <v>0</v>
      </c>
      <c r="AZ15" s="73">
        <v>0</v>
      </c>
      <c r="BA15" s="63">
        <f t="shared" si="11"/>
        <v>45.28</v>
      </c>
      <c r="BB15" s="62">
        <f t="shared" si="12"/>
        <v>0</v>
      </c>
      <c r="BC15" s="79">
        <f t="shared" si="13"/>
        <v>0</v>
      </c>
      <c r="BD15" s="48">
        <f t="shared" si="14"/>
        <v>45.28</v>
      </c>
      <c r="BE15" s="77">
        <v>54.97</v>
      </c>
      <c r="BF15" s="70"/>
      <c r="BG15" s="70"/>
      <c r="BH15" s="71">
        <v>28</v>
      </c>
      <c r="BI15" s="71">
        <v>0</v>
      </c>
      <c r="BJ15" s="71">
        <v>0</v>
      </c>
      <c r="BK15" s="71">
        <v>0</v>
      </c>
      <c r="BL15" s="73">
        <v>0</v>
      </c>
      <c r="BM15" s="63">
        <f t="shared" si="15"/>
        <v>54.97</v>
      </c>
      <c r="BN15" s="62">
        <f t="shared" si="16"/>
        <v>14</v>
      </c>
      <c r="BO15" s="79">
        <f t="shared" si="17"/>
        <v>0</v>
      </c>
      <c r="BP15" s="48">
        <f t="shared" si="18"/>
        <v>68.97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113">
        <f t="shared" si="85"/>
        <v>0</v>
      </c>
      <c r="IL15" s="114"/>
    </row>
    <row r="16" spans="1:246" ht="12.75">
      <c r="A16" s="52">
        <v>14</v>
      </c>
      <c r="B16" s="50" t="s">
        <v>95</v>
      </c>
      <c r="C16" s="50"/>
      <c r="D16" s="51"/>
      <c r="E16" s="51" t="s">
        <v>21</v>
      </c>
      <c r="F16" s="51" t="s">
        <v>94</v>
      </c>
      <c r="G16" s="49">
        <f>IF(AND(OR($G$2="Y",$H$2="Y"),I16&lt;5,J16&lt;5),IF(AND(I16=I15,J16=J15),G15+1,1),"")</f>
      </c>
      <c r="H16" s="42">
        <f>IF(AND($H$2="Y",J16&gt;0,OR(AND(G16=1,G55=10),AND(G16=2,G65=20),AND(G16=3,G74=30),AND(G16=4,G83=40),AND(G16=5,G92=50),AND(G16=6,G101=60),AND(G16=7,G110=70),AND(G16=8,G119=80),AND(G16=9,G128=90),AND(G16=10,G137=100))),VLOOKUP(J16-1,SortLookup!$A$13:$B$16,2,FALSE),"")</f>
      </c>
      <c r="I16" s="43">
        <f>IF(ISNA(VLOOKUP(E16,SortLookup!$A$1:$B$5,2,FALSE))," ",VLOOKUP(E16,SortLookup!$A$1:$B$5,2,FALSE))</f>
        <v>2</v>
      </c>
      <c r="J16" s="60" t="str">
        <f>IF(ISNA(VLOOKUP(F16,SortLookup!$A$7:$B$11,2,FALSE))," ",VLOOKUP(F16,SortLookup!$A$7:$B$11,2,FALSE))</f>
        <v> </v>
      </c>
      <c r="K16" s="44">
        <f t="shared" si="1"/>
        <v>257.31</v>
      </c>
      <c r="L16" s="63">
        <f t="shared" si="19"/>
        <v>199.81</v>
      </c>
      <c r="M16" s="45">
        <f t="shared" si="20"/>
        <v>15</v>
      </c>
      <c r="N16" s="46">
        <f t="shared" si="2"/>
        <v>42.5</v>
      </c>
      <c r="O16" s="47">
        <f t="shared" si="21"/>
        <v>85</v>
      </c>
      <c r="P16" s="77">
        <v>70.75</v>
      </c>
      <c r="Q16" s="70"/>
      <c r="R16" s="70"/>
      <c r="S16" s="70"/>
      <c r="T16" s="70"/>
      <c r="U16" s="70"/>
      <c r="V16" s="70"/>
      <c r="W16" s="71">
        <v>8</v>
      </c>
      <c r="X16" s="71">
        <v>0</v>
      </c>
      <c r="Y16" s="71">
        <v>0</v>
      </c>
      <c r="Z16" s="71">
        <v>0</v>
      </c>
      <c r="AA16" s="73">
        <v>0</v>
      </c>
      <c r="AB16" s="63">
        <f t="shared" si="3"/>
        <v>70.75</v>
      </c>
      <c r="AC16" s="62">
        <f t="shared" si="4"/>
        <v>4</v>
      </c>
      <c r="AD16" s="79">
        <f t="shared" si="5"/>
        <v>0</v>
      </c>
      <c r="AE16" s="48">
        <f t="shared" si="6"/>
        <v>74.75</v>
      </c>
      <c r="AF16" s="77">
        <v>43.81</v>
      </c>
      <c r="AG16" s="70"/>
      <c r="AH16" s="70"/>
      <c r="AI16" s="70"/>
      <c r="AJ16" s="71">
        <v>26</v>
      </c>
      <c r="AK16" s="71">
        <v>0</v>
      </c>
      <c r="AL16" s="71">
        <v>1</v>
      </c>
      <c r="AM16" s="71">
        <v>0</v>
      </c>
      <c r="AN16" s="73">
        <v>0</v>
      </c>
      <c r="AO16" s="63">
        <f t="shared" si="7"/>
        <v>43.81</v>
      </c>
      <c r="AP16" s="62">
        <f t="shared" si="8"/>
        <v>13</v>
      </c>
      <c r="AQ16" s="79">
        <f t="shared" si="9"/>
        <v>5</v>
      </c>
      <c r="AR16" s="48">
        <f t="shared" si="10"/>
        <v>61.81</v>
      </c>
      <c r="AS16" s="77">
        <v>25.82</v>
      </c>
      <c r="AT16" s="70"/>
      <c r="AU16" s="70"/>
      <c r="AV16" s="71">
        <v>1</v>
      </c>
      <c r="AW16" s="71">
        <v>0</v>
      </c>
      <c r="AX16" s="71">
        <v>0</v>
      </c>
      <c r="AY16" s="71">
        <v>0</v>
      </c>
      <c r="AZ16" s="73">
        <v>0</v>
      </c>
      <c r="BA16" s="63">
        <f t="shared" si="11"/>
        <v>25.82</v>
      </c>
      <c r="BB16" s="62">
        <f t="shared" si="12"/>
        <v>0.5</v>
      </c>
      <c r="BC16" s="79">
        <f t="shared" si="13"/>
        <v>0</v>
      </c>
      <c r="BD16" s="48">
        <f t="shared" si="14"/>
        <v>26.32</v>
      </c>
      <c r="BE16" s="77">
        <v>59.43</v>
      </c>
      <c r="BF16" s="70"/>
      <c r="BG16" s="70"/>
      <c r="BH16" s="71">
        <v>50</v>
      </c>
      <c r="BI16" s="71">
        <v>0</v>
      </c>
      <c r="BJ16" s="71">
        <v>1</v>
      </c>
      <c r="BK16" s="71">
        <v>1</v>
      </c>
      <c r="BL16" s="73">
        <v>0</v>
      </c>
      <c r="BM16" s="63">
        <f t="shared" si="15"/>
        <v>59.43</v>
      </c>
      <c r="BN16" s="62">
        <f t="shared" si="16"/>
        <v>25</v>
      </c>
      <c r="BO16" s="79">
        <f t="shared" si="17"/>
        <v>10</v>
      </c>
      <c r="BP16" s="48">
        <f t="shared" si="18"/>
        <v>94.43</v>
      </c>
      <c r="BQ16" s="1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4">
        <f t="shared" si="23"/>
        <v>0</v>
      </c>
      <c r="CA16" s="6">
        <f t="shared" si="24"/>
        <v>0</v>
      </c>
      <c r="CB16" s="15">
        <f t="shared" si="25"/>
        <v>0</v>
      </c>
      <c r="CC16" s="16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113">
        <f t="shared" si="85"/>
        <v>0</v>
      </c>
      <c r="IL16" s="114"/>
    </row>
    <row r="17" spans="1:246" ht="12.75">
      <c r="A17" s="52">
        <v>15</v>
      </c>
      <c r="B17" s="50" t="s">
        <v>161</v>
      </c>
      <c r="C17" s="50"/>
      <c r="D17" s="51"/>
      <c r="E17" s="51" t="s">
        <v>21</v>
      </c>
      <c r="F17" s="51" t="s">
        <v>94</v>
      </c>
      <c r="G17" s="49">
        <f>IF(AND(OR($G$2="Y",$H$2="Y"),I17&lt;5,J17&lt;5),IF(AND(I17=I16,J17=J16),G16+1,1),"")</f>
      </c>
      <c r="H17" s="42">
        <f>IF(AND($H$2="Y",J17&gt;0,OR(AND(G17=1,G41=10),AND(G17=2,G50=20),AND(G17=3,G59=30),AND(G17=4,G84=40),AND(G17=5,G93=50),AND(G17=6,G102=60),AND(G17=7,G111=70),AND(G17=8,G120=80),AND(G17=9,G129=90),AND(G17=10,G138=100))),VLOOKUP(J17-1,SortLookup!$A$13:$B$16,2,FALSE),"")</f>
      </c>
      <c r="I17" s="43">
        <f>IF(ISNA(VLOOKUP(E17,SortLookup!$A$1:$B$5,2,FALSE))," ",VLOOKUP(E17,SortLookup!$A$1:$B$5,2,FALSE))</f>
        <v>2</v>
      </c>
      <c r="J17" s="60" t="str">
        <f>IF(ISNA(VLOOKUP(F17,SortLookup!$A$7:$B$11,2,FALSE))," ",VLOOKUP(F17,SortLookup!$A$7:$B$11,2,FALSE))</f>
        <v> </v>
      </c>
      <c r="K17" s="44">
        <f t="shared" si="1"/>
        <v>272.39</v>
      </c>
      <c r="L17" s="63">
        <f t="shared" si="19"/>
        <v>190.39</v>
      </c>
      <c r="M17" s="45">
        <f t="shared" si="20"/>
        <v>33</v>
      </c>
      <c r="N17" s="46">
        <f t="shared" si="2"/>
        <v>49</v>
      </c>
      <c r="O17" s="47">
        <f t="shared" si="21"/>
        <v>98</v>
      </c>
      <c r="P17" s="77">
        <v>89.62</v>
      </c>
      <c r="Q17" s="70"/>
      <c r="R17" s="70"/>
      <c r="S17" s="70"/>
      <c r="T17" s="70"/>
      <c r="U17" s="70"/>
      <c r="V17" s="70"/>
      <c r="W17" s="71">
        <v>34</v>
      </c>
      <c r="X17" s="71">
        <v>1</v>
      </c>
      <c r="Y17" s="71">
        <v>2</v>
      </c>
      <c r="Z17" s="71">
        <v>1</v>
      </c>
      <c r="AA17" s="73">
        <v>0</v>
      </c>
      <c r="AB17" s="63">
        <f t="shared" si="3"/>
        <v>89.62</v>
      </c>
      <c r="AC17" s="62">
        <f t="shared" si="4"/>
        <v>17</v>
      </c>
      <c r="AD17" s="79">
        <f t="shared" si="5"/>
        <v>18</v>
      </c>
      <c r="AE17" s="48">
        <f t="shared" si="6"/>
        <v>124.62</v>
      </c>
      <c r="AF17" s="77">
        <v>34.62</v>
      </c>
      <c r="AG17" s="70"/>
      <c r="AH17" s="70"/>
      <c r="AI17" s="70"/>
      <c r="AJ17" s="71">
        <v>11</v>
      </c>
      <c r="AK17" s="71">
        <v>0</v>
      </c>
      <c r="AL17" s="71"/>
      <c r="AM17" s="71">
        <v>0</v>
      </c>
      <c r="AN17" s="73">
        <v>0</v>
      </c>
      <c r="AO17" s="63">
        <f t="shared" si="7"/>
        <v>34.62</v>
      </c>
      <c r="AP17" s="62">
        <f t="shared" si="8"/>
        <v>5.5</v>
      </c>
      <c r="AQ17" s="79">
        <f t="shared" si="9"/>
        <v>0</v>
      </c>
      <c r="AR17" s="48">
        <f t="shared" si="10"/>
        <v>40.12</v>
      </c>
      <c r="AS17" s="77">
        <v>24.26</v>
      </c>
      <c r="AT17" s="70"/>
      <c r="AU17" s="70"/>
      <c r="AV17" s="71">
        <v>10</v>
      </c>
      <c r="AW17" s="71">
        <v>0</v>
      </c>
      <c r="AX17" s="71">
        <v>0</v>
      </c>
      <c r="AY17" s="71">
        <v>0</v>
      </c>
      <c r="AZ17" s="73">
        <v>0</v>
      </c>
      <c r="BA17" s="63">
        <f t="shared" si="11"/>
        <v>24.26</v>
      </c>
      <c r="BB17" s="62">
        <f t="shared" si="12"/>
        <v>5</v>
      </c>
      <c r="BC17" s="79">
        <f t="shared" si="13"/>
        <v>0</v>
      </c>
      <c r="BD17" s="48">
        <f t="shared" si="14"/>
        <v>29.26</v>
      </c>
      <c r="BE17" s="77">
        <v>41.89</v>
      </c>
      <c r="BF17" s="70"/>
      <c r="BG17" s="70"/>
      <c r="BH17" s="71">
        <v>43</v>
      </c>
      <c r="BI17" s="71">
        <v>0</v>
      </c>
      <c r="BJ17" s="71">
        <v>2</v>
      </c>
      <c r="BK17" s="71">
        <v>1</v>
      </c>
      <c r="BL17" s="73">
        <v>0</v>
      </c>
      <c r="BM17" s="63">
        <f t="shared" si="15"/>
        <v>41.89</v>
      </c>
      <c r="BN17" s="62">
        <f t="shared" si="16"/>
        <v>21.5</v>
      </c>
      <c r="BO17" s="79">
        <f t="shared" si="17"/>
        <v>15</v>
      </c>
      <c r="BP17" s="48">
        <f t="shared" si="18"/>
        <v>78.39</v>
      </c>
      <c r="BQ17" s="1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4">
        <f t="shared" si="23"/>
        <v>0</v>
      </c>
      <c r="CA17" s="6">
        <f t="shared" si="24"/>
        <v>0</v>
      </c>
      <c r="CB17" s="15">
        <f t="shared" si="25"/>
        <v>0</v>
      </c>
      <c r="CC17" s="16"/>
      <c r="CD17" s="1"/>
      <c r="CE17" s="2"/>
      <c r="CF17" s="2"/>
      <c r="CG17" s="2"/>
      <c r="CH17" s="2"/>
      <c r="CI17" s="2"/>
      <c r="CJ17" s="7">
        <f t="shared" si="26"/>
        <v>0</v>
      </c>
      <c r="CK17" s="14">
        <f t="shared" si="27"/>
        <v>0</v>
      </c>
      <c r="CL17" s="6">
        <f t="shared" si="28"/>
        <v>0</v>
      </c>
      <c r="CM17" s="15">
        <f t="shared" si="29"/>
        <v>0</v>
      </c>
      <c r="CN17" s="16"/>
      <c r="CO17" s="1"/>
      <c r="CP17" s="2"/>
      <c r="CQ17" s="2"/>
      <c r="CR17" s="2"/>
      <c r="CS17" s="2"/>
      <c r="CT17" s="2"/>
      <c r="CU17" s="7">
        <f t="shared" si="30"/>
        <v>0</v>
      </c>
      <c r="CV17" s="14">
        <f t="shared" si="31"/>
        <v>0</v>
      </c>
      <c r="CW17" s="6">
        <f t="shared" si="32"/>
        <v>0</v>
      </c>
      <c r="CX17" s="15">
        <f t="shared" si="33"/>
        <v>0</v>
      </c>
      <c r="CY17" s="16"/>
      <c r="CZ17" s="1"/>
      <c r="DA17" s="2"/>
      <c r="DB17" s="2"/>
      <c r="DC17" s="2"/>
      <c r="DD17" s="2"/>
      <c r="DE17" s="2"/>
      <c r="DF17" s="7">
        <f t="shared" si="34"/>
        <v>0</v>
      </c>
      <c r="DG17" s="14">
        <f t="shared" si="35"/>
        <v>0</v>
      </c>
      <c r="DH17" s="6">
        <f t="shared" si="36"/>
        <v>0</v>
      </c>
      <c r="DI17" s="15">
        <f t="shared" si="37"/>
        <v>0</v>
      </c>
      <c r="DJ17" s="16"/>
      <c r="DK17" s="1"/>
      <c r="DL17" s="2"/>
      <c r="DM17" s="2"/>
      <c r="DN17" s="2"/>
      <c r="DO17" s="2"/>
      <c r="DP17" s="2"/>
      <c r="DQ17" s="7">
        <f t="shared" si="38"/>
        <v>0</v>
      </c>
      <c r="DR17" s="14">
        <f t="shared" si="39"/>
        <v>0</v>
      </c>
      <c r="DS17" s="6">
        <f t="shared" si="40"/>
        <v>0</v>
      </c>
      <c r="DT17" s="15">
        <f t="shared" si="41"/>
        <v>0</v>
      </c>
      <c r="DU17" s="16"/>
      <c r="DV17" s="1"/>
      <c r="DW17" s="2"/>
      <c r="DX17" s="2"/>
      <c r="DY17" s="2"/>
      <c r="DZ17" s="2"/>
      <c r="EA17" s="2"/>
      <c r="EB17" s="7">
        <f t="shared" si="42"/>
        <v>0</v>
      </c>
      <c r="EC17" s="14">
        <f t="shared" si="43"/>
        <v>0</v>
      </c>
      <c r="ED17" s="6">
        <f t="shared" si="44"/>
        <v>0</v>
      </c>
      <c r="EE17" s="15">
        <f t="shared" si="45"/>
        <v>0</v>
      </c>
      <c r="EF17" s="16"/>
      <c r="EG17" s="1"/>
      <c r="EH17" s="2"/>
      <c r="EI17" s="2"/>
      <c r="EJ17" s="2"/>
      <c r="EK17" s="2"/>
      <c r="EL17" s="2"/>
      <c r="EM17" s="7">
        <f t="shared" si="46"/>
        <v>0</v>
      </c>
      <c r="EN17" s="14">
        <f t="shared" si="47"/>
        <v>0</v>
      </c>
      <c r="EO17" s="6">
        <f t="shared" si="48"/>
        <v>0</v>
      </c>
      <c r="EP17" s="15">
        <f t="shared" si="49"/>
        <v>0</v>
      </c>
      <c r="EQ17" s="16"/>
      <c r="ER17" s="1"/>
      <c r="ES17" s="2"/>
      <c r="ET17" s="2"/>
      <c r="EU17" s="2"/>
      <c r="EV17" s="2"/>
      <c r="EW17" s="2"/>
      <c r="EX17" s="7">
        <f t="shared" si="50"/>
        <v>0</v>
      </c>
      <c r="EY17" s="14">
        <f t="shared" si="51"/>
        <v>0</v>
      </c>
      <c r="EZ17" s="6">
        <f t="shared" si="52"/>
        <v>0</v>
      </c>
      <c r="FA17" s="15">
        <f t="shared" si="53"/>
        <v>0</v>
      </c>
      <c r="FB17" s="16"/>
      <c r="FC17" s="1"/>
      <c r="FD17" s="2"/>
      <c r="FE17" s="2"/>
      <c r="FF17" s="2"/>
      <c r="FG17" s="2"/>
      <c r="FH17" s="2"/>
      <c r="FI17" s="7">
        <f t="shared" si="54"/>
        <v>0</v>
      </c>
      <c r="FJ17" s="14">
        <f t="shared" si="55"/>
        <v>0</v>
      </c>
      <c r="FK17" s="6">
        <f t="shared" si="56"/>
        <v>0</v>
      </c>
      <c r="FL17" s="15">
        <f t="shared" si="57"/>
        <v>0</v>
      </c>
      <c r="FM17" s="16"/>
      <c r="FN17" s="1"/>
      <c r="FO17" s="2"/>
      <c r="FP17" s="2"/>
      <c r="FQ17" s="2"/>
      <c r="FR17" s="2"/>
      <c r="FS17" s="2"/>
      <c r="FT17" s="7">
        <f t="shared" si="58"/>
        <v>0</v>
      </c>
      <c r="FU17" s="14">
        <f t="shared" si="59"/>
        <v>0</v>
      </c>
      <c r="FV17" s="6">
        <f t="shared" si="60"/>
        <v>0</v>
      </c>
      <c r="FW17" s="15">
        <f t="shared" si="61"/>
        <v>0</v>
      </c>
      <c r="FX17" s="16"/>
      <c r="FY17" s="1"/>
      <c r="FZ17" s="2"/>
      <c r="GA17" s="2"/>
      <c r="GB17" s="2"/>
      <c r="GC17" s="2"/>
      <c r="GD17" s="2"/>
      <c r="GE17" s="7">
        <f t="shared" si="62"/>
        <v>0</v>
      </c>
      <c r="GF17" s="14">
        <f t="shared" si="63"/>
        <v>0</v>
      </c>
      <c r="GG17" s="6">
        <f t="shared" si="64"/>
        <v>0</v>
      </c>
      <c r="GH17" s="15">
        <f t="shared" si="65"/>
        <v>0</v>
      </c>
      <c r="GI17" s="16"/>
      <c r="GJ17" s="1"/>
      <c r="GK17" s="2"/>
      <c r="GL17" s="2"/>
      <c r="GM17" s="2"/>
      <c r="GN17" s="2"/>
      <c r="GO17" s="2"/>
      <c r="GP17" s="7">
        <f t="shared" si="66"/>
        <v>0</v>
      </c>
      <c r="GQ17" s="14">
        <f t="shared" si="67"/>
        <v>0</v>
      </c>
      <c r="GR17" s="6">
        <f t="shared" si="68"/>
        <v>0</v>
      </c>
      <c r="GS17" s="15">
        <f t="shared" si="69"/>
        <v>0</v>
      </c>
      <c r="GT17" s="16"/>
      <c r="GU17" s="1"/>
      <c r="GV17" s="2"/>
      <c r="GW17" s="2"/>
      <c r="GX17" s="2"/>
      <c r="GY17" s="2"/>
      <c r="GZ17" s="2"/>
      <c r="HA17" s="7">
        <f t="shared" si="70"/>
        <v>0</v>
      </c>
      <c r="HB17" s="14">
        <f t="shared" si="71"/>
        <v>0</v>
      </c>
      <c r="HC17" s="6">
        <f t="shared" si="72"/>
        <v>0</v>
      </c>
      <c r="HD17" s="15">
        <f t="shared" si="73"/>
        <v>0</v>
      </c>
      <c r="HE17" s="16"/>
      <c r="HF17" s="1"/>
      <c r="HG17" s="2"/>
      <c r="HH17" s="2"/>
      <c r="HI17" s="2"/>
      <c r="HJ17" s="2"/>
      <c r="HK17" s="2"/>
      <c r="HL17" s="7">
        <f t="shared" si="74"/>
        <v>0</v>
      </c>
      <c r="HM17" s="14">
        <f t="shared" si="75"/>
        <v>0</v>
      </c>
      <c r="HN17" s="6">
        <f t="shared" si="76"/>
        <v>0</v>
      </c>
      <c r="HO17" s="15">
        <f t="shared" si="77"/>
        <v>0</v>
      </c>
      <c r="HP17" s="16"/>
      <c r="HQ17" s="1"/>
      <c r="HR17" s="2"/>
      <c r="HS17" s="2"/>
      <c r="HT17" s="2"/>
      <c r="HU17" s="2"/>
      <c r="HV17" s="2"/>
      <c r="HW17" s="7">
        <f t="shared" si="78"/>
        <v>0</v>
      </c>
      <c r="HX17" s="14">
        <f t="shared" si="79"/>
        <v>0</v>
      </c>
      <c r="HY17" s="6">
        <f t="shared" si="80"/>
        <v>0</v>
      </c>
      <c r="HZ17" s="15">
        <f t="shared" si="81"/>
        <v>0</v>
      </c>
      <c r="IA17" s="16"/>
      <c r="IB17" s="1"/>
      <c r="IC17" s="2"/>
      <c r="ID17" s="2"/>
      <c r="IE17" s="2"/>
      <c r="IF17" s="2"/>
      <c r="IG17" s="2"/>
      <c r="IH17" s="7">
        <f t="shared" si="82"/>
        <v>0</v>
      </c>
      <c r="II17" s="14">
        <f t="shared" si="83"/>
        <v>0</v>
      </c>
      <c r="IJ17" s="6">
        <f t="shared" si="84"/>
        <v>0</v>
      </c>
      <c r="IK17" s="113">
        <f t="shared" si="85"/>
        <v>0</v>
      </c>
      <c r="IL17" s="114"/>
    </row>
    <row r="18" spans="1:246" ht="12.75">
      <c r="A18" s="52">
        <v>16</v>
      </c>
      <c r="B18" s="50" t="s">
        <v>145</v>
      </c>
      <c r="C18" s="50"/>
      <c r="D18" s="51"/>
      <c r="E18" s="51" t="s">
        <v>21</v>
      </c>
      <c r="F18" s="51" t="s">
        <v>94</v>
      </c>
      <c r="G18" s="49">
        <f>IF(AND(OR($G$2="Y",$H$2="Y"),I18&lt;5,J18&lt;5),IF(AND(I18=I17,J18=J17),G17+1,1),"")</f>
      </c>
      <c r="H18" s="42">
        <f>IF(AND($H$2="Y",J18&gt;0,OR(AND(G18=1,G29=10),AND(G18=2,G40=20),AND(G18=3,G79=30),AND(G18=4,G88=40),AND(G18=5,G97=50),AND(G18=6,G106=60),AND(G18=7,G115=70),AND(G18=8,G124=80),AND(G18=9,G133=90),AND(G18=10,G142=100))),VLOOKUP(J18-1,SortLookup!$A$13:$B$16,2,FALSE),"")</f>
      </c>
      <c r="I18" s="43">
        <f>IF(ISNA(VLOOKUP(E18,SortLookup!$A$1:$B$5,2,FALSE))," ",VLOOKUP(E18,SortLookup!$A$1:$B$5,2,FALSE))</f>
        <v>2</v>
      </c>
      <c r="J18" s="60" t="str">
        <f>IF(ISNA(VLOOKUP(F18,SortLookup!$A$7:$B$11,2,FALSE))," ",VLOOKUP(F18,SortLookup!$A$7:$B$11,2,FALSE))</f>
        <v> </v>
      </c>
      <c r="K18" s="44">
        <f t="shared" si="1"/>
        <v>337.43</v>
      </c>
      <c r="L18" s="63">
        <f t="shared" si="19"/>
        <v>229.43</v>
      </c>
      <c r="M18" s="45">
        <f t="shared" si="20"/>
        <v>48</v>
      </c>
      <c r="N18" s="46">
        <f t="shared" si="2"/>
        <v>60</v>
      </c>
      <c r="O18" s="47">
        <f t="shared" si="21"/>
        <v>120</v>
      </c>
      <c r="P18" s="77">
        <v>43.18</v>
      </c>
      <c r="Q18" s="70"/>
      <c r="R18" s="70"/>
      <c r="S18" s="70"/>
      <c r="T18" s="70"/>
      <c r="U18" s="70"/>
      <c r="V18" s="70"/>
      <c r="W18" s="71">
        <v>23</v>
      </c>
      <c r="X18" s="71">
        <v>0</v>
      </c>
      <c r="Y18" s="71">
        <v>1</v>
      </c>
      <c r="Z18" s="71">
        <v>0</v>
      </c>
      <c r="AA18" s="73">
        <v>0</v>
      </c>
      <c r="AB18" s="63">
        <f t="shared" si="3"/>
        <v>43.18</v>
      </c>
      <c r="AC18" s="62">
        <f t="shared" si="4"/>
        <v>11.5</v>
      </c>
      <c r="AD18" s="79">
        <f t="shared" si="5"/>
        <v>5</v>
      </c>
      <c r="AE18" s="48">
        <f t="shared" si="6"/>
        <v>59.68</v>
      </c>
      <c r="AF18" s="77">
        <v>75.6</v>
      </c>
      <c r="AG18" s="70"/>
      <c r="AH18" s="70"/>
      <c r="AI18" s="70"/>
      <c r="AJ18" s="71">
        <v>37</v>
      </c>
      <c r="AK18" s="71">
        <v>1</v>
      </c>
      <c r="AL18" s="71">
        <v>5</v>
      </c>
      <c r="AM18" s="71">
        <v>1</v>
      </c>
      <c r="AN18" s="73">
        <v>0</v>
      </c>
      <c r="AO18" s="63">
        <f t="shared" si="7"/>
        <v>75.6</v>
      </c>
      <c r="AP18" s="62">
        <f t="shared" si="8"/>
        <v>18.5</v>
      </c>
      <c r="AQ18" s="79">
        <f t="shared" si="9"/>
        <v>33</v>
      </c>
      <c r="AR18" s="48">
        <f t="shared" si="10"/>
        <v>127.1</v>
      </c>
      <c r="AS18" s="77">
        <v>33.45</v>
      </c>
      <c r="AT18" s="70"/>
      <c r="AU18" s="70"/>
      <c r="AV18" s="71">
        <v>7</v>
      </c>
      <c r="AW18" s="71">
        <v>0</v>
      </c>
      <c r="AX18" s="71">
        <v>0</v>
      </c>
      <c r="AY18" s="71">
        <v>0</v>
      </c>
      <c r="AZ18" s="73">
        <v>0</v>
      </c>
      <c r="BA18" s="63">
        <f t="shared" si="11"/>
        <v>33.45</v>
      </c>
      <c r="BB18" s="62">
        <f t="shared" si="12"/>
        <v>3.5</v>
      </c>
      <c r="BC18" s="79">
        <f t="shared" si="13"/>
        <v>0</v>
      </c>
      <c r="BD18" s="48">
        <f t="shared" si="14"/>
        <v>36.95</v>
      </c>
      <c r="BE18" s="77">
        <v>77.2</v>
      </c>
      <c r="BF18" s="70"/>
      <c r="BG18" s="70"/>
      <c r="BH18" s="71">
        <v>53</v>
      </c>
      <c r="BI18" s="71">
        <v>0</v>
      </c>
      <c r="BJ18" s="71">
        <v>1</v>
      </c>
      <c r="BK18" s="71">
        <v>1</v>
      </c>
      <c r="BL18" s="73">
        <v>0</v>
      </c>
      <c r="BM18" s="63">
        <f t="shared" si="15"/>
        <v>77.2</v>
      </c>
      <c r="BN18" s="62">
        <f t="shared" si="16"/>
        <v>26.5</v>
      </c>
      <c r="BO18" s="79">
        <f t="shared" si="17"/>
        <v>10</v>
      </c>
      <c r="BP18" s="48">
        <f t="shared" si="18"/>
        <v>113.7</v>
      </c>
      <c r="BQ18" s="1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4">
        <f t="shared" si="23"/>
        <v>0</v>
      </c>
      <c r="CA18" s="6">
        <f t="shared" si="24"/>
        <v>0</v>
      </c>
      <c r="CB18" s="15">
        <f t="shared" si="25"/>
        <v>0</v>
      </c>
      <c r="CC18" s="16"/>
      <c r="CD18" s="1"/>
      <c r="CE18" s="2"/>
      <c r="CF18" s="2"/>
      <c r="CG18" s="2"/>
      <c r="CH18" s="2"/>
      <c r="CI18" s="2"/>
      <c r="CJ18" s="7">
        <f t="shared" si="26"/>
        <v>0</v>
      </c>
      <c r="CK18" s="14">
        <f t="shared" si="27"/>
        <v>0</v>
      </c>
      <c r="CL18" s="6">
        <f t="shared" si="28"/>
        <v>0</v>
      </c>
      <c r="CM18" s="15">
        <f t="shared" si="29"/>
        <v>0</v>
      </c>
      <c r="CN18" s="16"/>
      <c r="CO18" s="1"/>
      <c r="CP18" s="2"/>
      <c r="CQ18" s="2"/>
      <c r="CR18" s="2"/>
      <c r="CS18" s="2"/>
      <c r="CT18" s="2"/>
      <c r="CU18" s="7">
        <f t="shared" si="30"/>
        <v>0</v>
      </c>
      <c r="CV18" s="14">
        <f t="shared" si="31"/>
        <v>0</v>
      </c>
      <c r="CW18" s="6">
        <f t="shared" si="32"/>
        <v>0</v>
      </c>
      <c r="CX18" s="15">
        <f t="shared" si="33"/>
        <v>0</v>
      </c>
      <c r="CY18" s="16"/>
      <c r="CZ18" s="1"/>
      <c r="DA18" s="2"/>
      <c r="DB18" s="2"/>
      <c r="DC18" s="2"/>
      <c r="DD18" s="2"/>
      <c r="DE18" s="2"/>
      <c r="DF18" s="7">
        <f t="shared" si="34"/>
        <v>0</v>
      </c>
      <c r="DG18" s="14">
        <f t="shared" si="35"/>
        <v>0</v>
      </c>
      <c r="DH18" s="6">
        <f t="shared" si="36"/>
        <v>0</v>
      </c>
      <c r="DI18" s="15">
        <f t="shared" si="37"/>
        <v>0</v>
      </c>
      <c r="DJ18" s="16"/>
      <c r="DK18" s="1"/>
      <c r="DL18" s="2"/>
      <c r="DM18" s="2"/>
      <c r="DN18" s="2"/>
      <c r="DO18" s="2"/>
      <c r="DP18" s="2"/>
      <c r="DQ18" s="7">
        <f t="shared" si="38"/>
        <v>0</v>
      </c>
      <c r="DR18" s="14">
        <f t="shared" si="39"/>
        <v>0</v>
      </c>
      <c r="DS18" s="6">
        <f t="shared" si="40"/>
        <v>0</v>
      </c>
      <c r="DT18" s="15">
        <f t="shared" si="41"/>
        <v>0</v>
      </c>
      <c r="DU18" s="16"/>
      <c r="DV18" s="1"/>
      <c r="DW18" s="2"/>
      <c r="DX18" s="2"/>
      <c r="DY18" s="2"/>
      <c r="DZ18" s="2"/>
      <c r="EA18" s="2"/>
      <c r="EB18" s="7">
        <f t="shared" si="42"/>
        <v>0</v>
      </c>
      <c r="EC18" s="14">
        <f t="shared" si="43"/>
        <v>0</v>
      </c>
      <c r="ED18" s="6">
        <f t="shared" si="44"/>
        <v>0</v>
      </c>
      <c r="EE18" s="15">
        <f t="shared" si="45"/>
        <v>0</v>
      </c>
      <c r="EF18" s="16"/>
      <c r="EG18" s="1"/>
      <c r="EH18" s="2"/>
      <c r="EI18" s="2"/>
      <c r="EJ18" s="2"/>
      <c r="EK18" s="2"/>
      <c r="EL18" s="2"/>
      <c r="EM18" s="7">
        <f t="shared" si="46"/>
        <v>0</v>
      </c>
      <c r="EN18" s="14">
        <f t="shared" si="47"/>
        <v>0</v>
      </c>
      <c r="EO18" s="6">
        <f t="shared" si="48"/>
        <v>0</v>
      </c>
      <c r="EP18" s="15">
        <f t="shared" si="49"/>
        <v>0</v>
      </c>
      <c r="EQ18" s="16"/>
      <c r="ER18" s="1"/>
      <c r="ES18" s="2"/>
      <c r="ET18" s="2"/>
      <c r="EU18" s="2"/>
      <c r="EV18" s="2"/>
      <c r="EW18" s="2"/>
      <c r="EX18" s="7">
        <f t="shared" si="50"/>
        <v>0</v>
      </c>
      <c r="EY18" s="14">
        <f t="shared" si="51"/>
        <v>0</v>
      </c>
      <c r="EZ18" s="6">
        <f t="shared" si="52"/>
        <v>0</v>
      </c>
      <c r="FA18" s="15">
        <f t="shared" si="53"/>
        <v>0</v>
      </c>
      <c r="FB18" s="16"/>
      <c r="FC18" s="1"/>
      <c r="FD18" s="2"/>
      <c r="FE18" s="2"/>
      <c r="FF18" s="2"/>
      <c r="FG18" s="2"/>
      <c r="FH18" s="2"/>
      <c r="FI18" s="7">
        <f t="shared" si="54"/>
        <v>0</v>
      </c>
      <c r="FJ18" s="14">
        <f t="shared" si="55"/>
        <v>0</v>
      </c>
      <c r="FK18" s="6">
        <f t="shared" si="56"/>
        <v>0</v>
      </c>
      <c r="FL18" s="15">
        <f t="shared" si="57"/>
        <v>0</v>
      </c>
      <c r="FM18" s="16"/>
      <c r="FN18" s="1"/>
      <c r="FO18" s="2"/>
      <c r="FP18" s="2"/>
      <c r="FQ18" s="2"/>
      <c r="FR18" s="2"/>
      <c r="FS18" s="2"/>
      <c r="FT18" s="7">
        <f t="shared" si="58"/>
        <v>0</v>
      </c>
      <c r="FU18" s="14">
        <f t="shared" si="59"/>
        <v>0</v>
      </c>
      <c r="FV18" s="6">
        <f t="shared" si="60"/>
        <v>0</v>
      </c>
      <c r="FW18" s="15">
        <f t="shared" si="61"/>
        <v>0</v>
      </c>
      <c r="FX18" s="16"/>
      <c r="FY18" s="1"/>
      <c r="FZ18" s="2"/>
      <c r="GA18" s="2"/>
      <c r="GB18" s="2"/>
      <c r="GC18" s="2"/>
      <c r="GD18" s="2"/>
      <c r="GE18" s="7">
        <f t="shared" si="62"/>
        <v>0</v>
      </c>
      <c r="GF18" s="14">
        <f t="shared" si="63"/>
        <v>0</v>
      </c>
      <c r="GG18" s="6">
        <f t="shared" si="64"/>
        <v>0</v>
      </c>
      <c r="GH18" s="15">
        <f t="shared" si="65"/>
        <v>0</v>
      </c>
      <c r="GI18" s="16"/>
      <c r="GJ18" s="1"/>
      <c r="GK18" s="2"/>
      <c r="GL18" s="2"/>
      <c r="GM18" s="2"/>
      <c r="GN18" s="2"/>
      <c r="GO18" s="2"/>
      <c r="GP18" s="7">
        <f t="shared" si="66"/>
        <v>0</v>
      </c>
      <c r="GQ18" s="14">
        <f t="shared" si="67"/>
        <v>0</v>
      </c>
      <c r="GR18" s="6">
        <f t="shared" si="68"/>
        <v>0</v>
      </c>
      <c r="GS18" s="15">
        <f t="shared" si="69"/>
        <v>0</v>
      </c>
      <c r="GT18" s="16"/>
      <c r="GU18" s="1"/>
      <c r="GV18" s="2"/>
      <c r="GW18" s="2"/>
      <c r="GX18" s="2"/>
      <c r="GY18" s="2"/>
      <c r="GZ18" s="2"/>
      <c r="HA18" s="7">
        <f t="shared" si="70"/>
        <v>0</v>
      </c>
      <c r="HB18" s="14">
        <f t="shared" si="71"/>
        <v>0</v>
      </c>
      <c r="HC18" s="6">
        <f t="shared" si="72"/>
        <v>0</v>
      </c>
      <c r="HD18" s="15">
        <f t="shared" si="73"/>
        <v>0</v>
      </c>
      <c r="HE18" s="16"/>
      <c r="HF18" s="1"/>
      <c r="HG18" s="2"/>
      <c r="HH18" s="2"/>
      <c r="HI18" s="2"/>
      <c r="HJ18" s="2"/>
      <c r="HK18" s="2"/>
      <c r="HL18" s="7">
        <f t="shared" si="74"/>
        <v>0</v>
      </c>
      <c r="HM18" s="14">
        <f t="shared" si="75"/>
        <v>0</v>
      </c>
      <c r="HN18" s="6">
        <f t="shared" si="76"/>
        <v>0</v>
      </c>
      <c r="HO18" s="15">
        <f t="shared" si="77"/>
        <v>0</v>
      </c>
      <c r="HP18" s="16"/>
      <c r="HQ18" s="1"/>
      <c r="HR18" s="2"/>
      <c r="HS18" s="2"/>
      <c r="HT18" s="2"/>
      <c r="HU18" s="2"/>
      <c r="HV18" s="2"/>
      <c r="HW18" s="7">
        <f t="shared" si="78"/>
        <v>0</v>
      </c>
      <c r="HX18" s="14">
        <f t="shared" si="79"/>
        <v>0</v>
      </c>
      <c r="HY18" s="6">
        <f t="shared" si="80"/>
        <v>0</v>
      </c>
      <c r="HZ18" s="15">
        <f t="shared" si="81"/>
        <v>0</v>
      </c>
      <c r="IA18" s="16"/>
      <c r="IB18" s="1"/>
      <c r="IC18" s="2"/>
      <c r="ID18" s="2"/>
      <c r="IE18" s="2"/>
      <c r="IF18" s="2"/>
      <c r="IG18" s="2"/>
      <c r="IH18" s="7">
        <f t="shared" si="82"/>
        <v>0</v>
      </c>
      <c r="II18" s="14">
        <f t="shared" si="83"/>
        <v>0</v>
      </c>
      <c r="IJ18" s="6">
        <f t="shared" si="84"/>
        <v>0</v>
      </c>
      <c r="IK18" s="113">
        <f t="shared" si="85"/>
        <v>0</v>
      </c>
      <c r="IL18" s="114"/>
    </row>
    <row r="19" spans="1:246" ht="3" customHeight="1">
      <c r="A19" s="155"/>
      <c r="B19" s="156"/>
      <c r="C19" s="156"/>
      <c r="D19" s="157"/>
      <c r="E19" s="157"/>
      <c r="F19" s="157"/>
      <c r="G19" s="158"/>
      <c r="H19" s="159"/>
      <c r="I19" s="160"/>
      <c r="J19" s="161"/>
      <c r="K19" s="162"/>
      <c r="L19" s="163"/>
      <c r="M19" s="164"/>
      <c r="N19" s="165"/>
      <c r="O19" s="166"/>
      <c r="P19" s="167"/>
      <c r="Q19" s="168"/>
      <c r="R19" s="168"/>
      <c r="S19" s="168"/>
      <c r="T19" s="168"/>
      <c r="U19" s="168"/>
      <c r="V19" s="168"/>
      <c r="W19" s="169"/>
      <c r="X19" s="169"/>
      <c r="Y19" s="169"/>
      <c r="Z19" s="169"/>
      <c r="AA19" s="170"/>
      <c r="AB19" s="163"/>
      <c r="AC19" s="171"/>
      <c r="AD19" s="172"/>
      <c r="AE19" s="173"/>
      <c r="AF19" s="167"/>
      <c r="AG19" s="168"/>
      <c r="AH19" s="168"/>
      <c r="AI19" s="168"/>
      <c r="AJ19" s="169"/>
      <c r="AK19" s="169"/>
      <c r="AL19" s="169"/>
      <c r="AM19" s="169"/>
      <c r="AN19" s="170"/>
      <c r="AO19" s="163"/>
      <c r="AP19" s="171"/>
      <c r="AQ19" s="172"/>
      <c r="AR19" s="173"/>
      <c r="AS19" s="167"/>
      <c r="AT19" s="168"/>
      <c r="AU19" s="168"/>
      <c r="AV19" s="169"/>
      <c r="AW19" s="169"/>
      <c r="AX19" s="169"/>
      <c r="AY19" s="169"/>
      <c r="AZ19" s="170"/>
      <c r="BA19" s="163"/>
      <c r="BB19" s="171"/>
      <c r="BC19" s="172"/>
      <c r="BD19" s="173"/>
      <c r="BE19" s="167"/>
      <c r="BF19" s="168"/>
      <c r="BG19" s="168"/>
      <c r="BH19" s="169"/>
      <c r="BI19" s="169"/>
      <c r="BJ19" s="169"/>
      <c r="BK19" s="169"/>
      <c r="BL19" s="170"/>
      <c r="BM19" s="163"/>
      <c r="BN19" s="171"/>
      <c r="BO19" s="172"/>
      <c r="BP19" s="173"/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113"/>
      <c r="IL19" s="114"/>
    </row>
    <row r="20" spans="1:246" ht="12.75">
      <c r="A20" s="52">
        <v>1</v>
      </c>
      <c r="B20" s="50" t="s">
        <v>151</v>
      </c>
      <c r="C20" s="50"/>
      <c r="D20" s="51"/>
      <c r="E20" s="51" t="s">
        <v>20</v>
      </c>
      <c r="F20" s="51" t="s">
        <v>25</v>
      </c>
      <c r="G20" s="49">
        <f>IF(AND(OR($G$2="Y",$H$2="Y"),I20&lt;5,J20&lt;5),IF(AND(I20=I18,J20=J18),G18+1,1),"")</f>
      </c>
      <c r="H20" s="42">
        <f>IF(AND($H$2="Y",J20&gt;0,OR(AND(G20=1,G61=10),AND(G20=2,G70=20),AND(G20=3,G79=30),AND(G20=4,G88=40),AND(G20=5,G97=50),AND(G20=6,G106=60),AND(G20=7,G115=70),AND(G20=8,G124=80),AND(G20=9,G133=90),AND(G20=10,G142=100))),VLOOKUP(J20-1,SortLookup!$A$13:$B$16,2,FALSE),"")</f>
      </c>
      <c r="I20" s="43">
        <f>IF(ISNA(VLOOKUP(E20,SortLookup!$A$1:$B$5,2,FALSE))," ",VLOOKUP(E20,SortLookup!$A$1:$B$5,2,FALSE))</f>
        <v>1</v>
      </c>
      <c r="J20" s="60">
        <f>IF(ISNA(VLOOKUP(F20,SortLookup!$A$7:$B$11,2,FALSE))," ",VLOOKUP(F20,SortLookup!$A$7:$B$11,2,FALSE))</f>
        <v>2</v>
      </c>
      <c r="K20" s="44">
        <f aca="true" t="shared" si="86" ref="K20:K31">L20+M20+N20</f>
        <v>91.27</v>
      </c>
      <c r="L20" s="63">
        <f aca="true" t="shared" si="87" ref="L20:L26">AB20+AO20+BA20+BM20+BY20+CJ20+CU20+DF20+DQ20+EB20+EM20+EX20+FI20+FT20+GE20+GP20+HA20+HL20+HW20+IH20</f>
        <v>65.27</v>
      </c>
      <c r="M20" s="45">
        <f aca="true" t="shared" si="88" ref="M20:M26">AD20+AQ20+BC20+BO20+CA20+CL20+CW20+DH20+DS20+ED20+EO20+EZ20+FK20+FV20+GG20+GR20+HC20+HN20+HY20+IJ20</f>
        <v>5</v>
      </c>
      <c r="N20" s="46">
        <f aca="true" t="shared" si="89" ref="N20:N31">O20/2</f>
        <v>21</v>
      </c>
      <c r="O20" s="47">
        <f aca="true" t="shared" si="90" ref="O20:O26">W20+AJ20+AV20+BH20+BT20+CE20+CP20+DA20+DL20+DW20+EH20+ES20+FD20+FO20+FZ20+GK20+GV20+HG20+HR20+IC20</f>
        <v>42</v>
      </c>
      <c r="P20" s="77">
        <v>30.85</v>
      </c>
      <c r="Q20" s="70"/>
      <c r="R20" s="70"/>
      <c r="S20" s="70"/>
      <c r="T20" s="70"/>
      <c r="U20" s="70"/>
      <c r="V20" s="70"/>
      <c r="W20" s="71">
        <v>4</v>
      </c>
      <c r="X20" s="71">
        <v>0</v>
      </c>
      <c r="Y20" s="71">
        <v>0</v>
      </c>
      <c r="Z20" s="71">
        <v>0</v>
      </c>
      <c r="AA20" s="73">
        <v>0</v>
      </c>
      <c r="AB20" s="63">
        <f aca="true" t="shared" si="91" ref="AB20:AB31">P20+Q20+R20+S20+T20+U20+V20</f>
        <v>30.85</v>
      </c>
      <c r="AC20" s="62">
        <f aca="true" t="shared" si="92" ref="AC20:AC31">W20/2</f>
        <v>2</v>
      </c>
      <c r="AD20" s="79">
        <f aca="true" t="shared" si="93" ref="AD20:AD31">(X20*3)+(Y20*5)+(Z20*5)+(AA20*20)</f>
        <v>0</v>
      </c>
      <c r="AE20" s="48">
        <f aca="true" t="shared" si="94" ref="AE20:AE31">AB20+AC20+AD20</f>
        <v>32.85</v>
      </c>
      <c r="AF20" s="77">
        <v>9.65</v>
      </c>
      <c r="AG20" s="70"/>
      <c r="AH20" s="70"/>
      <c r="AI20" s="70"/>
      <c r="AJ20" s="71">
        <v>10</v>
      </c>
      <c r="AK20" s="71">
        <v>0</v>
      </c>
      <c r="AL20" s="71">
        <v>0</v>
      </c>
      <c r="AM20" s="71">
        <v>0</v>
      </c>
      <c r="AN20" s="73">
        <v>0</v>
      </c>
      <c r="AO20" s="63">
        <f aca="true" t="shared" si="95" ref="AO20:AO31">AF20+AG20+AH20+AI20</f>
        <v>9.65</v>
      </c>
      <c r="AP20" s="62">
        <f aca="true" t="shared" si="96" ref="AP20:AP31">AJ20/2</f>
        <v>5</v>
      </c>
      <c r="AQ20" s="79">
        <f aca="true" t="shared" si="97" ref="AQ20:AQ31">(AK20*3)+(AL20*5)+(AM20*5)+(AN20*20)</f>
        <v>0</v>
      </c>
      <c r="AR20" s="48">
        <f aca="true" t="shared" si="98" ref="AR20:AR31">AO20+AP20+AQ20</f>
        <v>14.65</v>
      </c>
      <c r="AS20" s="77">
        <v>5.95</v>
      </c>
      <c r="AT20" s="70"/>
      <c r="AU20" s="70"/>
      <c r="AV20" s="71">
        <v>8</v>
      </c>
      <c r="AW20" s="71">
        <v>0</v>
      </c>
      <c r="AX20" s="71">
        <v>0</v>
      </c>
      <c r="AY20" s="71">
        <v>0</v>
      </c>
      <c r="AZ20" s="73">
        <v>0</v>
      </c>
      <c r="BA20" s="63">
        <f aca="true" t="shared" si="99" ref="BA20:BA31">AS20+AT20+AU20</f>
        <v>5.95</v>
      </c>
      <c r="BB20" s="62">
        <f aca="true" t="shared" si="100" ref="BB20:BB31">AV20/2</f>
        <v>4</v>
      </c>
      <c r="BC20" s="79">
        <f aca="true" t="shared" si="101" ref="BC20:BC31">(AW20*3)+(AX20*5)+(AY20*5)+(AZ20*20)</f>
        <v>0</v>
      </c>
      <c r="BD20" s="48">
        <f aca="true" t="shared" si="102" ref="BD20:BD31">BA20+BB20+BC20</f>
        <v>9.95</v>
      </c>
      <c r="BE20" s="77">
        <v>18.82</v>
      </c>
      <c r="BF20" s="70"/>
      <c r="BG20" s="70"/>
      <c r="BH20" s="71">
        <v>20</v>
      </c>
      <c r="BI20" s="71">
        <v>0</v>
      </c>
      <c r="BJ20" s="71">
        <v>0</v>
      </c>
      <c r="BK20" s="71">
        <v>1</v>
      </c>
      <c r="BL20" s="73">
        <v>0</v>
      </c>
      <c r="BM20" s="63">
        <f aca="true" t="shared" si="103" ref="BM20:BM31">BE20+BF20+BG20</f>
        <v>18.82</v>
      </c>
      <c r="BN20" s="62">
        <f aca="true" t="shared" si="104" ref="BN20:BN31">BH20/2</f>
        <v>10</v>
      </c>
      <c r="BO20" s="79">
        <f aca="true" t="shared" si="105" ref="BO20:BO31">(BI20*3)+(BJ20*5)+(BK20*5)+(BL20*20)</f>
        <v>5</v>
      </c>
      <c r="BP20" s="48">
        <f aca="true" t="shared" si="106" ref="BP20:BP31">BM20+BN20+BO20</f>
        <v>33.82</v>
      </c>
      <c r="BQ20" s="1"/>
      <c r="BR20" s="1"/>
      <c r="BS20" s="1"/>
      <c r="BT20" s="2"/>
      <c r="BU20" s="2"/>
      <c r="BV20" s="2"/>
      <c r="BW20" s="2"/>
      <c r="BX20" s="2"/>
      <c r="BY20" s="7">
        <f aca="true" t="shared" si="107" ref="BY20:BY26">BQ20+BR20+BS20</f>
        <v>0</v>
      </c>
      <c r="BZ20" s="14">
        <f aca="true" t="shared" si="108" ref="BZ20:BZ26">BT20/2</f>
        <v>0</v>
      </c>
      <c r="CA20" s="6">
        <f aca="true" t="shared" si="109" ref="CA20:CA26">(BU20*3)+(BV20*5)+(BW20*5)+(BX20*20)</f>
        <v>0</v>
      </c>
      <c r="CB20" s="15">
        <f aca="true" t="shared" si="110" ref="CB20:CB26">BY20+BZ20+CA20</f>
        <v>0</v>
      </c>
      <c r="CC20" s="16"/>
      <c r="CD20" s="1"/>
      <c r="CE20" s="2"/>
      <c r="CF20" s="2"/>
      <c r="CG20" s="2"/>
      <c r="CH20" s="2"/>
      <c r="CI20" s="2"/>
      <c r="CJ20" s="7">
        <f aca="true" t="shared" si="111" ref="CJ20:CJ26">CC20+CD20</f>
        <v>0</v>
      </c>
      <c r="CK20" s="14">
        <f aca="true" t="shared" si="112" ref="CK20:CK26">CE20/2</f>
        <v>0</v>
      </c>
      <c r="CL20" s="6">
        <f aca="true" t="shared" si="113" ref="CL20:CL26">(CF20*3)+(CG20*5)+(CH20*5)+(CI20*20)</f>
        <v>0</v>
      </c>
      <c r="CM20" s="15">
        <f aca="true" t="shared" si="114" ref="CM20:CM26">CJ20+CK20+CL20</f>
        <v>0</v>
      </c>
      <c r="CN20" s="16"/>
      <c r="CO20" s="1"/>
      <c r="CP20" s="2"/>
      <c r="CQ20" s="2"/>
      <c r="CR20" s="2"/>
      <c r="CS20" s="2"/>
      <c r="CT20" s="2"/>
      <c r="CU20" s="7">
        <f aca="true" t="shared" si="115" ref="CU20:CU26">CN20+CO20</f>
        <v>0</v>
      </c>
      <c r="CV20" s="14">
        <f aca="true" t="shared" si="116" ref="CV20:CV26">CP20/2</f>
        <v>0</v>
      </c>
      <c r="CW20" s="6">
        <f aca="true" t="shared" si="117" ref="CW20:CW26">(CQ20*3)+(CR20*5)+(CS20*5)+(CT20*20)</f>
        <v>0</v>
      </c>
      <c r="CX20" s="15">
        <f aca="true" t="shared" si="118" ref="CX20:CX26">CU20+CV20+CW20</f>
        <v>0</v>
      </c>
      <c r="CY20" s="16"/>
      <c r="CZ20" s="1"/>
      <c r="DA20" s="2"/>
      <c r="DB20" s="2"/>
      <c r="DC20" s="2"/>
      <c r="DD20" s="2"/>
      <c r="DE20" s="2"/>
      <c r="DF20" s="7">
        <f aca="true" t="shared" si="119" ref="DF20:DF26">CY20+CZ20</f>
        <v>0</v>
      </c>
      <c r="DG20" s="14">
        <f aca="true" t="shared" si="120" ref="DG20:DG26">DA20/2</f>
        <v>0</v>
      </c>
      <c r="DH20" s="6">
        <f aca="true" t="shared" si="121" ref="DH20:DH26">(DB20*3)+(DC20*5)+(DD20*5)+(DE20*20)</f>
        <v>0</v>
      </c>
      <c r="DI20" s="15">
        <f aca="true" t="shared" si="122" ref="DI20:DI26">DF20+DG20+DH20</f>
        <v>0</v>
      </c>
      <c r="DJ20" s="16"/>
      <c r="DK20" s="1"/>
      <c r="DL20" s="2"/>
      <c r="DM20" s="2"/>
      <c r="DN20" s="2"/>
      <c r="DO20" s="2"/>
      <c r="DP20" s="2"/>
      <c r="DQ20" s="7">
        <f aca="true" t="shared" si="123" ref="DQ20:DQ26">DJ20+DK20</f>
        <v>0</v>
      </c>
      <c r="DR20" s="14">
        <f aca="true" t="shared" si="124" ref="DR20:DR26">DL20/2</f>
        <v>0</v>
      </c>
      <c r="DS20" s="6">
        <f aca="true" t="shared" si="125" ref="DS20:DS26">(DM20*3)+(DN20*5)+(DO20*5)+(DP20*20)</f>
        <v>0</v>
      </c>
      <c r="DT20" s="15">
        <f aca="true" t="shared" si="126" ref="DT20:DT26">DQ20+DR20+DS20</f>
        <v>0</v>
      </c>
      <c r="DU20" s="16"/>
      <c r="DV20" s="1"/>
      <c r="DW20" s="2"/>
      <c r="DX20" s="2"/>
      <c r="DY20" s="2"/>
      <c r="DZ20" s="2"/>
      <c r="EA20" s="2"/>
      <c r="EB20" s="7">
        <f aca="true" t="shared" si="127" ref="EB20:EB26">DU20+DV20</f>
        <v>0</v>
      </c>
      <c r="EC20" s="14">
        <f aca="true" t="shared" si="128" ref="EC20:EC26">DW20/2</f>
        <v>0</v>
      </c>
      <c r="ED20" s="6">
        <f aca="true" t="shared" si="129" ref="ED20:ED26">(DX20*3)+(DY20*5)+(DZ20*5)+(EA20*20)</f>
        <v>0</v>
      </c>
      <c r="EE20" s="15">
        <f aca="true" t="shared" si="130" ref="EE20:EE26">EB20+EC20+ED20</f>
        <v>0</v>
      </c>
      <c r="EF20" s="16"/>
      <c r="EG20" s="1"/>
      <c r="EH20" s="2"/>
      <c r="EI20" s="2"/>
      <c r="EJ20" s="2"/>
      <c r="EK20" s="2"/>
      <c r="EL20" s="2"/>
      <c r="EM20" s="7">
        <f aca="true" t="shared" si="131" ref="EM20:EM26">EF20+EG20</f>
        <v>0</v>
      </c>
      <c r="EN20" s="14">
        <f aca="true" t="shared" si="132" ref="EN20:EN26">EH20/2</f>
        <v>0</v>
      </c>
      <c r="EO20" s="6">
        <f aca="true" t="shared" si="133" ref="EO20:EO26">(EI20*3)+(EJ20*5)+(EK20*5)+(EL20*20)</f>
        <v>0</v>
      </c>
      <c r="EP20" s="15">
        <f aca="true" t="shared" si="134" ref="EP20:EP26">EM20+EN20+EO20</f>
        <v>0</v>
      </c>
      <c r="EQ20" s="16"/>
      <c r="ER20" s="1"/>
      <c r="ES20" s="2"/>
      <c r="ET20" s="2"/>
      <c r="EU20" s="2"/>
      <c r="EV20" s="2"/>
      <c r="EW20" s="2"/>
      <c r="EX20" s="7">
        <f aca="true" t="shared" si="135" ref="EX20:EX26">EQ20+ER20</f>
        <v>0</v>
      </c>
      <c r="EY20" s="14">
        <f aca="true" t="shared" si="136" ref="EY20:EY26">ES20/2</f>
        <v>0</v>
      </c>
      <c r="EZ20" s="6">
        <f aca="true" t="shared" si="137" ref="EZ20:EZ26">(ET20*3)+(EU20*5)+(EV20*5)+(EW20*20)</f>
        <v>0</v>
      </c>
      <c r="FA20" s="15">
        <f aca="true" t="shared" si="138" ref="FA20:FA26">EX20+EY20+EZ20</f>
        <v>0</v>
      </c>
      <c r="FB20" s="16"/>
      <c r="FC20" s="1"/>
      <c r="FD20" s="2"/>
      <c r="FE20" s="2"/>
      <c r="FF20" s="2"/>
      <c r="FG20" s="2"/>
      <c r="FH20" s="2"/>
      <c r="FI20" s="7">
        <f aca="true" t="shared" si="139" ref="FI20:FI26">FB20+FC20</f>
        <v>0</v>
      </c>
      <c r="FJ20" s="14">
        <f aca="true" t="shared" si="140" ref="FJ20:FJ26">FD20/2</f>
        <v>0</v>
      </c>
      <c r="FK20" s="6">
        <f aca="true" t="shared" si="141" ref="FK20:FK26">(FE20*3)+(FF20*5)+(FG20*5)+(FH20*20)</f>
        <v>0</v>
      </c>
      <c r="FL20" s="15">
        <f aca="true" t="shared" si="142" ref="FL20:FL26">FI20+FJ20+FK20</f>
        <v>0</v>
      </c>
      <c r="FM20" s="16"/>
      <c r="FN20" s="1"/>
      <c r="FO20" s="2"/>
      <c r="FP20" s="2"/>
      <c r="FQ20" s="2"/>
      <c r="FR20" s="2"/>
      <c r="FS20" s="2"/>
      <c r="FT20" s="7">
        <f aca="true" t="shared" si="143" ref="FT20:FT26">FM20+FN20</f>
        <v>0</v>
      </c>
      <c r="FU20" s="14">
        <f aca="true" t="shared" si="144" ref="FU20:FU26">FO20/2</f>
        <v>0</v>
      </c>
      <c r="FV20" s="6">
        <f aca="true" t="shared" si="145" ref="FV20:FV26">(FP20*3)+(FQ20*5)+(FR20*5)+(FS20*20)</f>
        <v>0</v>
      </c>
      <c r="FW20" s="15">
        <f aca="true" t="shared" si="146" ref="FW20:FW26">FT20+FU20+FV20</f>
        <v>0</v>
      </c>
      <c r="FX20" s="16"/>
      <c r="FY20" s="1"/>
      <c r="FZ20" s="2"/>
      <c r="GA20" s="2"/>
      <c r="GB20" s="2"/>
      <c r="GC20" s="2"/>
      <c r="GD20" s="2"/>
      <c r="GE20" s="7">
        <f aca="true" t="shared" si="147" ref="GE20:GE26">FX20+FY20</f>
        <v>0</v>
      </c>
      <c r="GF20" s="14">
        <f aca="true" t="shared" si="148" ref="GF20:GF26">FZ20/2</f>
        <v>0</v>
      </c>
      <c r="GG20" s="6">
        <f aca="true" t="shared" si="149" ref="GG20:GG26">(GA20*3)+(GB20*5)+(GC20*5)+(GD20*20)</f>
        <v>0</v>
      </c>
      <c r="GH20" s="15">
        <f aca="true" t="shared" si="150" ref="GH20:GH26">GE20+GF20+GG20</f>
        <v>0</v>
      </c>
      <c r="GI20" s="16"/>
      <c r="GJ20" s="1"/>
      <c r="GK20" s="2"/>
      <c r="GL20" s="2"/>
      <c r="GM20" s="2"/>
      <c r="GN20" s="2"/>
      <c r="GO20" s="2"/>
      <c r="GP20" s="7">
        <f aca="true" t="shared" si="151" ref="GP20:GP26">GI20+GJ20</f>
        <v>0</v>
      </c>
      <c r="GQ20" s="14">
        <f aca="true" t="shared" si="152" ref="GQ20:GQ26">GK20/2</f>
        <v>0</v>
      </c>
      <c r="GR20" s="6">
        <f aca="true" t="shared" si="153" ref="GR20:GR26">(GL20*3)+(GM20*5)+(GN20*5)+(GO20*20)</f>
        <v>0</v>
      </c>
      <c r="GS20" s="15">
        <f aca="true" t="shared" si="154" ref="GS20:GS26">GP20+GQ20+GR20</f>
        <v>0</v>
      </c>
      <c r="GT20" s="16"/>
      <c r="GU20" s="1"/>
      <c r="GV20" s="2"/>
      <c r="GW20" s="2"/>
      <c r="GX20" s="2"/>
      <c r="GY20" s="2"/>
      <c r="GZ20" s="2"/>
      <c r="HA20" s="7">
        <f aca="true" t="shared" si="155" ref="HA20:HA26">GT20+GU20</f>
        <v>0</v>
      </c>
      <c r="HB20" s="14">
        <f aca="true" t="shared" si="156" ref="HB20:HB26">GV20/2</f>
        <v>0</v>
      </c>
      <c r="HC20" s="6">
        <f aca="true" t="shared" si="157" ref="HC20:HC26">(GW20*3)+(GX20*5)+(GY20*5)+(GZ20*20)</f>
        <v>0</v>
      </c>
      <c r="HD20" s="15">
        <f aca="true" t="shared" si="158" ref="HD20:HD26">HA20+HB20+HC20</f>
        <v>0</v>
      </c>
      <c r="HE20" s="16"/>
      <c r="HF20" s="1"/>
      <c r="HG20" s="2"/>
      <c r="HH20" s="2"/>
      <c r="HI20" s="2"/>
      <c r="HJ20" s="2"/>
      <c r="HK20" s="2"/>
      <c r="HL20" s="7">
        <f aca="true" t="shared" si="159" ref="HL20:HL26">HE20+HF20</f>
        <v>0</v>
      </c>
      <c r="HM20" s="14">
        <f aca="true" t="shared" si="160" ref="HM20:HM26">HG20/2</f>
        <v>0</v>
      </c>
      <c r="HN20" s="6">
        <f aca="true" t="shared" si="161" ref="HN20:HN26">(HH20*3)+(HI20*5)+(HJ20*5)+(HK20*20)</f>
        <v>0</v>
      </c>
      <c r="HO20" s="15">
        <f aca="true" t="shared" si="162" ref="HO20:HO26">HL20+HM20+HN20</f>
        <v>0</v>
      </c>
      <c r="HP20" s="16"/>
      <c r="HQ20" s="1"/>
      <c r="HR20" s="2"/>
      <c r="HS20" s="2"/>
      <c r="HT20" s="2"/>
      <c r="HU20" s="2"/>
      <c r="HV20" s="2"/>
      <c r="HW20" s="7">
        <f aca="true" t="shared" si="163" ref="HW20:HW26">HP20+HQ20</f>
        <v>0</v>
      </c>
      <c r="HX20" s="14">
        <f aca="true" t="shared" si="164" ref="HX20:HX26">HR20/2</f>
        <v>0</v>
      </c>
      <c r="HY20" s="6">
        <f aca="true" t="shared" si="165" ref="HY20:HY26">(HS20*3)+(HT20*5)+(HU20*5)+(HV20*20)</f>
        <v>0</v>
      </c>
      <c r="HZ20" s="15">
        <f aca="true" t="shared" si="166" ref="HZ20:HZ26">HW20+HX20+HY20</f>
        <v>0</v>
      </c>
      <c r="IA20" s="16"/>
      <c r="IB20" s="1"/>
      <c r="IC20" s="2"/>
      <c r="ID20" s="2"/>
      <c r="IE20" s="2"/>
      <c r="IF20" s="2"/>
      <c r="IG20" s="2"/>
      <c r="IH20" s="7">
        <f aca="true" t="shared" si="167" ref="IH20:IH26">IA20+IB20</f>
        <v>0</v>
      </c>
      <c r="II20" s="14">
        <f aca="true" t="shared" si="168" ref="II20:II26">IC20/2</f>
        <v>0</v>
      </c>
      <c r="IJ20" s="6">
        <f aca="true" t="shared" si="169" ref="IJ20:IJ26">(ID20*3)+(IE20*5)+(IF20*5)+(IG20*20)</f>
        <v>0</v>
      </c>
      <c r="IK20" s="113">
        <f aca="true" t="shared" si="170" ref="IK20:IK26">IH20+II20+IJ20</f>
        <v>0</v>
      </c>
      <c r="IL20" s="114"/>
    </row>
    <row r="21" spans="1:246" ht="12.75">
      <c r="A21" s="52">
        <v>2</v>
      </c>
      <c r="B21" s="50" t="s">
        <v>140</v>
      </c>
      <c r="C21" s="50"/>
      <c r="D21" s="51"/>
      <c r="E21" s="51" t="s">
        <v>20</v>
      </c>
      <c r="F21" s="51" t="s">
        <v>25</v>
      </c>
      <c r="G21" s="49">
        <f>IF(AND(OR($G$2="Y",$H$2="Y"),I21&lt;5,J21&lt;5),IF(AND(I21=I20,J21=J20),G20+1,1),"")</f>
      </c>
      <c r="H21" s="42">
        <f>IF(AND($H$2="Y",J21&gt;0,OR(AND(G21=1,G46=10),AND(G21=2,G69=20),AND(G21=3,G78=30),AND(G21=4,G87=40),AND(G21=5,G96=50),AND(G21=6,G105=60),AND(G21=7,G114=70),AND(G21=8,G123=80),AND(G21=9,G132=90),AND(G21=10,G141=100))),VLOOKUP(J21-1,SortLookup!$A$13:$B$16,2,FALSE),"")</f>
      </c>
      <c r="I21" s="43">
        <f>IF(ISNA(VLOOKUP(E21,SortLookup!$A$1:$B$5,2,FALSE))," ",VLOOKUP(E21,SortLookup!$A$1:$B$5,2,FALSE))</f>
        <v>1</v>
      </c>
      <c r="J21" s="60">
        <f>IF(ISNA(VLOOKUP(F21,SortLookup!$A$7:$B$11,2,FALSE))," ",VLOOKUP(F21,SortLookup!$A$7:$B$11,2,FALSE))</f>
        <v>2</v>
      </c>
      <c r="K21" s="44">
        <f t="shared" si="86"/>
        <v>99.35</v>
      </c>
      <c r="L21" s="63">
        <f t="shared" si="87"/>
        <v>86.35</v>
      </c>
      <c r="M21" s="45">
        <f t="shared" si="88"/>
        <v>5</v>
      </c>
      <c r="N21" s="46">
        <f t="shared" si="89"/>
        <v>8</v>
      </c>
      <c r="O21" s="47">
        <f t="shared" si="90"/>
        <v>16</v>
      </c>
      <c r="P21" s="77">
        <v>35.27</v>
      </c>
      <c r="Q21" s="70"/>
      <c r="R21" s="70"/>
      <c r="S21" s="70"/>
      <c r="T21" s="70"/>
      <c r="U21" s="70"/>
      <c r="V21" s="70"/>
      <c r="W21" s="71">
        <v>1</v>
      </c>
      <c r="X21" s="71">
        <v>0</v>
      </c>
      <c r="Y21" s="71">
        <v>0</v>
      </c>
      <c r="Z21" s="71">
        <v>0</v>
      </c>
      <c r="AA21" s="73">
        <v>0</v>
      </c>
      <c r="AB21" s="63">
        <f t="shared" si="91"/>
        <v>35.27</v>
      </c>
      <c r="AC21" s="62">
        <f t="shared" si="92"/>
        <v>0.5</v>
      </c>
      <c r="AD21" s="79">
        <f t="shared" si="93"/>
        <v>0</v>
      </c>
      <c r="AE21" s="48">
        <f t="shared" si="94"/>
        <v>35.77</v>
      </c>
      <c r="AF21" s="77">
        <v>16.81</v>
      </c>
      <c r="AG21" s="70"/>
      <c r="AH21" s="70"/>
      <c r="AI21" s="70"/>
      <c r="AJ21" s="71">
        <v>2</v>
      </c>
      <c r="AK21" s="71">
        <v>0</v>
      </c>
      <c r="AL21" s="71">
        <v>0</v>
      </c>
      <c r="AM21" s="71">
        <v>0</v>
      </c>
      <c r="AN21" s="73">
        <v>0</v>
      </c>
      <c r="AO21" s="63">
        <f t="shared" si="95"/>
        <v>16.81</v>
      </c>
      <c r="AP21" s="62">
        <f t="shared" si="96"/>
        <v>1</v>
      </c>
      <c r="AQ21" s="79">
        <f t="shared" si="97"/>
        <v>0</v>
      </c>
      <c r="AR21" s="48">
        <f t="shared" si="98"/>
        <v>17.81</v>
      </c>
      <c r="AS21" s="77">
        <v>8.68</v>
      </c>
      <c r="AT21" s="70"/>
      <c r="AU21" s="70"/>
      <c r="AV21" s="71">
        <v>2</v>
      </c>
      <c r="AW21" s="71">
        <v>0</v>
      </c>
      <c r="AX21" s="71">
        <v>0</v>
      </c>
      <c r="AY21" s="71">
        <v>0</v>
      </c>
      <c r="AZ21" s="73">
        <v>0</v>
      </c>
      <c r="BA21" s="63">
        <f t="shared" si="99"/>
        <v>8.68</v>
      </c>
      <c r="BB21" s="62">
        <f t="shared" si="100"/>
        <v>1</v>
      </c>
      <c r="BC21" s="79">
        <f t="shared" si="101"/>
        <v>0</v>
      </c>
      <c r="BD21" s="48">
        <f t="shared" si="102"/>
        <v>9.68</v>
      </c>
      <c r="BE21" s="77">
        <v>25.59</v>
      </c>
      <c r="BF21" s="70"/>
      <c r="BG21" s="70"/>
      <c r="BH21" s="71">
        <v>11</v>
      </c>
      <c r="BI21" s="71">
        <v>0</v>
      </c>
      <c r="BJ21" s="71">
        <v>0</v>
      </c>
      <c r="BK21" s="71">
        <v>1</v>
      </c>
      <c r="BL21" s="73">
        <v>0</v>
      </c>
      <c r="BM21" s="63">
        <f t="shared" si="103"/>
        <v>25.59</v>
      </c>
      <c r="BN21" s="62">
        <f t="shared" si="104"/>
        <v>5.5</v>
      </c>
      <c r="BO21" s="79">
        <f t="shared" si="105"/>
        <v>5</v>
      </c>
      <c r="BP21" s="48">
        <f t="shared" si="106"/>
        <v>36.09</v>
      </c>
      <c r="BQ21" s="1"/>
      <c r="BR21" s="1"/>
      <c r="BS21" s="1"/>
      <c r="BT21" s="2"/>
      <c r="BU21" s="2"/>
      <c r="BV21" s="2"/>
      <c r="BW21" s="2"/>
      <c r="BX21" s="2"/>
      <c r="BY21" s="7">
        <f t="shared" si="107"/>
        <v>0</v>
      </c>
      <c r="BZ21" s="14">
        <f t="shared" si="108"/>
        <v>0</v>
      </c>
      <c r="CA21" s="6">
        <f t="shared" si="109"/>
        <v>0</v>
      </c>
      <c r="CB21" s="15">
        <f t="shared" si="110"/>
        <v>0</v>
      </c>
      <c r="CC21" s="16"/>
      <c r="CD21" s="1"/>
      <c r="CE21" s="2"/>
      <c r="CF21" s="2"/>
      <c r="CG21" s="2"/>
      <c r="CH21" s="2"/>
      <c r="CI21" s="2"/>
      <c r="CJ21" s="7">
        <f t="shared" si="111"/>
        <v>0</v>
      </c>
      <c r="CK21" s="14">
        <f t="shared" si="112"/>
        <v>0</v>
      </c>
      <c r="CL21" s="6">
        <f t="shared" si="113"/>
        <v>0</v>
      </c>
      <c r="CM21" s="15">
        <f t="shared" si="114"/>
        <v>0</v>
      </c>
      <c r="CN21" s="16"/>
      <c r="CO21" s="1"/>
      <c r="CP21" s="2"/>
      <c r="CQ21" s="2"/>
      <c r="CR21" s="2"/>
      <c r="CS21" s="2"/>
      <c r="CT21" s="2"/>
      <c r="CU21" s="7">
        <f t="shared" si="115"/>
        <v>0</v>
      </c>
      <c r="CV21" s="14">
        <f t="shared" si="116"/>
        <v>0</v>
      </c>
      <c r="CW21" s="6">
        <f t="shared" si="117"/>
        <v>0</v>
      </c>
      <c r="CX21" s="15">
        <f t="shared" si="118"/>
        <v>0</v>
      </c>
      <c r="CY21" s="16"/>
      <c r="CZ21" s="1"/>
      <c r="DA21" s="2"/>
      <c r="DB21" s="2"/>
      <c r="DC21" s="2"/>
      <c r="DD21" s="2"/>
      <c r="DE21" s="2"/>
      <c r="DF21" s="7">
        <f t="shared" si="119"/>
        <v>0</v>
      </c>
      <c r="DG21" s="14">
        <f t="shared" si="120"/>
        <v>0</v>
      </c>
      <c r="DH21" s="6">
        <f t="shared" si="121"/>
        <v>0</v>
      </c>
      <c r="DI21" s="15">
        <f t="shared" si="122"/>
        <v>0</v>
      </c>
      <c r="DJ21" s="16"/>
      <c r="DK21" s="1"/>
      <c r="DL21" s="2"/>
      <c r="DM21" s="2"/>
      <c r="DN21" s="2"/>
      <c r="DO21" s="2"/>
      <c r="DP21" s="2"/>
      <c r="DQ21" s="7">
        <f t="shared" si="123"/>
        <v>0</v>
      </c>
      <c r="DR21" s="14">
        <f t="shared" si="124"/>
        <v>0</v>
      </c>
      <c r="DS21" s="6">
        <f t="shared" si="125"/>
        <v>0</v>
      </c>
      <c r="DT21" s="15">
        <f t="shared" si="126"/>
        <v>0</v>
      </c>
      <c r="DU21" s="16"/>
      <c r="DV21" s="1"/>
      <c r="DW21" s="2"/>
      <c r="DX21" s="2"/>
      <c r="DY21" s="2"/>
      <c r="DZ21" s="2"/>
      <c r="EA21" s="2"/>
      <c r="EB21" s="7">
        <f t="shared" si="127"/>
        <v>0</v>
      </c>
      <c r="EC21" s="14">
        <f t="shared" si="128"/>
        <v>0</v>
      </c>
      <c r="ED21" s="6">
        <f t="shared" si="129"/>
        <v>0</v>
      </c>
      <c r="EE21" s="15">
        <f t="shared" si="130"/>
        <v>0</v>
      </c>
      <c r="EF21" s="16"/>
      <c r="EG21" s="1"/>
      <c r="EH21" s="2"/>
      <c r="EI21" s="2"/>
      <c r="EJ21" s="2"/>
      <c r="EK21" s="2"/>
      <c r="EL21" s="2"/>
      <c r="EM21" s="7">
        <f t="shared" si="131"/>
        <v>0</v>
      </c>
      <c r="EN21" s="14">
        <f t="shared" si="132"/>
        <v>0</v>
      </c>
      <c r="EO21" s="6">
        <f t="shared" si="133"/>
        <v>0</v>
      </c>
      <c r="EP21" s="15">
        <f t="shared" si="134"/>
        <v>0</v>
      </c>
      <c r="EQ21" s="16"/>
      <c r="ER21" s="1"/>
      <c r="ES21" s="2"/>
      <c r="ET21" s="2"/>
      <c r="EU21" s="2"/>
      <c r="EV21" s="2"/>
      <c r="EW21" s="2"/>
      <c r="EX21" s="7">
        <f t="shared" si="135"/>
        <v>0</v>
      </c>
      <c r="EY21" s="14">
        <f t="shared" si="136"/>
        <v>0</v>
      </c>
      <c r="EZ21" s="6">
        <f t="shared" si="137"/>
        <v>0</v>
      </c>
      <c r="FA21" s="15">
        <f t="shared" si="138"/>
        <v>0</v>
      </c>
      <c r="FB21" s="16"/>
      <c r="FC21" s="1"/>
      <c r="FD21" s="2"/>
      <c r="FE21" s="2"/>
      <c r="FF21" s="2"/>
      <c r="FG21" s="2"/>
      <c r="FH21" s="2"/>
      <c r="FI21" s="7">
        <f t="shared" si="139"/>
        <v>0</v>
      </c>
      <c r="FJ21" s="14">
        <f t="shared" si="140"/>
        <v>0</v>
      </c>
      <c r="FK21" s="6">
        <f t="shared" si="141"/>
        <v>0</v>
      </c>
      <c r="FL21" s="15">
        <f t="shared" si="142"/>
        <v>0</v>
      </c>
      <c r="FM21" s="16"/>
      <c r="FN21" s="1"/>
      <c r="FO21" s="2"/>
      <c r="FP21" s="2"/>
      <c r="FQ21" s="2"/>
      <c r="FR21" s="2"/>
      <c r="FS21" s="2"/>
      <c r="FT21" s="7">
        <f t="shared" si="143"/>
        <v>0</v>
      </c>
      <c r="FU21" s="14">
        <f t="shared" si="144"/>
        <v>0</v>
      </c>
      <c r="FV21" s="6">
        <f t="shared" si="145"/>
        <v>0</v>
      </c>
      <c r="FW21" s="15">
        <f t="shared" si="146"/>
        <v>0</v>
      </c>
      <c r="FX21" s="16"/>
      <c r="FY21" s="1"/>
      <c r="FZ21" s="2"/>
      <c r="GA21" s="2"/>
      <c r="GB21" s="2"/>
      <c r="GC21" s="2"/>
      <c r="GD21" s="2"/>
      <c r="GE21" s="7">
        <f t="shared" si="147"/>
        <v>0</v>
      </c>
      <c r="GF21" s="14">
        <f t="shared" si="148"/>
        <v>0</v>
      </c>
      <c r="GG21" s="6">
        <f t="shared" si="149"/>
        <v>0</v>
      </c>
      <c r="GH21" s="15">
        <f t="shared" si="150"/>
        <v>0</v>
      </c>
      <c r="GI21" s="16"/>
      <c r="GJ21" s="1"/>
      <c r="GK21" s="2"/>
      <c r="GL21" s="2"/>
      <c r="GM21" s="2"/>
      <c r="GN21" s="2"/>
      <c r="GO21" s="2"/>
      <c r="GP21" s="7">
        <f t="shared" si="151"/>
        <v>0</v>
      </c>
      <c r="GQ21" s="14">
        <f t="shared" si="152"/>
        <v>0</v>
      </c>
      <c r="GR21" s="6">
        <f t="shared" si="153"/>
        <v>0</v>
      </c>
      <c r="GS21" s="15">
        <f t="shared" si="154"/>
        <v>0</v>
      </c>
      <c r="GT21" s="16"/>
      <c r="GU21" s="1"/>
      <c r="GV21" s="2"/>
      <c r="GW21" s="2"/>
      <c r="GX21" s="2"/>
      <c r="GY21" s="2"/>
      <c r="GZ21" s="2"/>
      <c r="HA21" s="7">
        <f t="shared" si="155"/>
        <v>0</v>
      </c>
      <c r="HB21" s="14">
        <f t="shared" si="156"/>
        <v>0</v>
      </c>
      <c r="HC21" s="6">
        <f t="shared" si="157"/>
        <v>0</v>
      </c>
      <c r="HD21" s="15">
        <f t="shared" si="158"/>
        <v>0</v>
      </c>
      <c r="HE21" s="16"/>
      <c r="HF21" s="1"/>
      <c r="HG21" s="2"/>
      <c r="HH21" s="2"/>
      <c r="HI21" s="2"/>
      <c r="HJ21" s="2"/>
      <c r="HK21" s="2"/>
      <c r="HL21" s="7">
        <f t="shared" si="159"/>
        <v>0</v>
      </c>
      <c r="HM21" s="14">
        <f t="shared" si="160"/>
        <v>0</v>
      </c>
      <c r="HN21" s="6">
        <f t="shared" si="161"/>
        <v>0</v>
      </c>
      <c r="HO21" s="15">
        <f t="shared" si="162"/>
        <v>0</v>
      </c>
      <c r="HP21" s="16"/>
      <c r="HQ21" s="1"/>
      <c r="HR21" s="2"/>
      <c r="HS21" s="2"/>
      <c r="HT21" s="2"/>
      <c r="HU21" s="2"/>
      <c r="HV21" s="2"/>
      <c r="HW21" s="7">
        <f t="shared" si="163"/>
        <v>0</v>
      </c>
      <c r="HX21" s="14">
        <f t="shared" si="164"/>
        <v>0</v>
      </c>
      <c r="HY21" s="6">
        <f t="shared" si="165"/>
        <v>0</v>
      </c>
      <c r="HZ21" s="15">
        <f t="shared" si="166"/>
        <v>0</v>
      </c>
      <c r="IA21" s="16"/>
      <c r="IB21" s="1"/>
      <c r="IC21" s="2"/>
      <c r="ID21" s="2"/>
      <c r="IE21" s="2"/>
      <c r="IF21" s="2"/>
      <c r="IG21" s="2"/>
      <c r="IH21" s="7">
        <f t="shared" si="167"/>
        <v>0</v>
      </c>
      <c r="II21" s="14">
        <f t="shared" si="168"/>
        <v>0</v>
      </c>
      <c r="IJ21" s="6">
        <f t="shared" si="169"/>
        <v>0</v>
      </c>
      <c r="IK21" s="113">
        <f t="shared" si="170"/>
        <v>0</v>
      </c>
      <c r="IL21" s="114"/>
    </row>
    <row r="22" spans="1:246" ht="12.75">
      <c r="A22" s="52">
        <v>3</v>
      </c>
      <c r="B22" s="50" t="s">
        <v>110</v>
      </c>
      <c r="C22" s="50"/>
      <c r="D22" s="51"/>
      <c r="E22" s="51" t="s">
        <v>20</v>
      </c>
      <c r="F22" s="51" t="s">
        <v>94</v>
      </c>
      <c r="G22" s="49">
        <f>IF(AND(OR($G$2="Y",$H$2="Y"),I22&lt;5,J22&lt;5),IF(AND(I22=I21,J22=J21),G21+1,1),"")</f>
      </c>
      <c r="H22" s="42">
        <f>IF(AND($H$2="Y",J22&gt;0,OR(AND(G22=1,G61=10),AND(G22=2,G70=20),AND(G22=3,G79=30),AND(G22=4,G88=40),AND(G22=5,G97=50),AND(G22=6,G106=60),AND(G22=7,G115=70),AND(G22=8,G124=80),AND(G22=9,G133=90),AND(G22=10,G142=100))),VLOOKUP(J22-1,SortLookup!$A$13:$B$16,2,FALSE),"")</f>
      </c>
      <c r="I22" s="43">
        <f>IF(ISNA(VLOOKUP(E22,SortLookup!$A$1:$B$5,2,FALSE))," ",VLOOKUP(E22,SortLookup!$A$1:$B$5,2,FALSE))</f>
        <v>1</v>
      </c>
      <c r="J22" s="60" t="str">
        <f>IF(ISNA(VLOOKUP(F22,SortLookup!$A$7:$B$11,2,FALSE))," ",VLOOKUP(F22,SortLookup!$A$7:$B$11,2,FALSE))</f>
        <v> </v>
      </c>
      <c r="K22" s="44">
        <f t="shared" si="86"/>
        <v>112.71</v>
      </c>
      <c r="L22" s="63">
        <f t="shared" si="87"/>
        <v>96.71</v>
      </c>
      <c r="M22" s="45">
        <f t="shared" si="88"/>
        <v>0</v>
      </c>
      <c r="N22" s="46">
        <f t="shared" si="89"/>
        <v>16</v>
      </c>
      <c r="O22" s="47">
        <f t="shared" si="90"/>
        <v>32</v>
      </c>
      <c r="P22" s="77">
        <v>31.53</v>
      </c>
      <c r="Q22" s="70"/>
      <c r="R22" s="70"/>
      <c r="S22" s="70"/>
      <c r="T22" s="70"/>
      <c r="U22" s="70"/>
      <c r="V22" s="70"/>
      <c r="W22" s="71">
        <v>1</v>
      </c>
      <c r="X22" s="71">
        <v>0</v>
      </c>
      <c r="Y22" s="71">
        <v>0</v>
      </c>
      <c r="Z22" s="71">
        <v>0</v>
      </c>
      <c r="AA22" s="73">
        <v>0</v>
      </c>
      <c r="AB22" s="63">
        <f t="shared" si="91"/>
        <v>31.53</v>
      </c>
      <c r="AC22" s="62">
        <f t="shared" si="92"/>
        <v>0.5</v>
      </c>
      <c r="AD22" s="79">
        <f t="shared" si="93"/>
        <v>0</v>
      </c>
      <c r="AE22" s="48">
        <f t="shared" si="94"/>
        <v>32.03</v>
      </c>
      <c r="AF22" s="77">
        <v>24.39</v>
      </c>
      <c r="AG22" s="70"/>
      <c r="AH22" s="70"/>
      <c r="AI22" s="70"/>
      <c r="AJ22" s="71">
        <v>2</v>
      </c>
      <c r="AK22" s="71">
        <v>0</v>
      </c>
      <c r="AL22" s="71"/>
      <c r="AM22" s="71">
        <v>0</v>
      </c>
      <c r="AN22" s="73">
        <v>0</v>
      </c>
      <c r="AO22" s="63">
        <f t="shared" si="95"/>
        <v>24.39</v>
      </c>
      <c r="AP22" s="62">
        <f t="shared" si="96"/>
        <v>1</v>
      </c>
      <c r="AQ22" s="79">
        <f t="shared" si="97"/>
        <v>0</v>
      </c>
      <c r="AR22" s="48">
        <f t="shared" si="98"/>
        <v>25.39</v>
      </c>
      <c r="AS22" s="77">
        <v>11.74</v>
      </c>
      <c r="AT22" s="70"/>
      <c r="AU22" s="70"/>
      <c r="AV22" s="71">
        <v>5</v>
      </c>
      <c r="AW22" s="71">
        <v>0</v>
      </c>
      <c r="AX22" s="71">
        <v>0</v>
      </c>
      <c r="AY22" s="71">
        <v>0</v>
      </c>
      <c r="AZ22" s="73">
        <v>0</v>
      </c>
      <c r="BA22" s="63">
        <f t="shared" si="99"/>
        <v>11.74</v>
      </c>
      <c r="BB22" s="62">
        <f t="shared" si="100"/>
        <v>2.5</v>
      </c>
      <c r="BC22" s="79">
        <f t="shared" si="101"/>
        <v>0</v>
      </c>
      <c r="BD22" s="48">
        <f t="shared" si="102"/>
        <v>14.24</v>
      </c>
      <c r="BE22" s="77">
        <v>29.05</v>
      </c>
      <c r="BF22" s="70"/>
      <c r="BG22" s="70"/>
      <c r="BH22" s="71">
        <v>24</v>
      </c>
      <c r="BI22" s="71">
        <v>0</v>
      </c>
      <c r="BJ22" s="71">
        <v>0</v>
      </c>
      <c r="BK22" s="71">
        <v>0</v>
      </c>
      <c r="BL22" s="73">
        <v>0</v>
      </c>
      <c r="BM22" s="63">
        <f t="shared" si="103"/>
        <v>29.05</v>
      </c>
      <c r="BN22" s="62">
        <f t="shared" si="104"/>
        <v>12</v>
      </c>
      <c r="BO22" s="79">
        <f t="shared" si="105"/>
        <v>0</v>
      </c>
      <c r="BP22" s="48">
        <f t="shared" si="106"/>
        <v>41.05</v>
      </c>
      <c r="BQ22" s="1"/>
      <c r="BR22" s="1"/>
      <c r="BS22" s="1"/>
      <c r="BT22" s="2"/>
      <c r="BU22" s="2"/>
      <c r="BV22" s="2"/>
      <c r="BW22" s="2"/>
      <c r="BX22" s="2"/>
      <c r="BY22" s="7">
        <f t="shared" si="107"/>
        <v>0</v>
      </c>
      <c r="BZ22" s="14">
        <f t="shared" si="108"/>
        <v>0</v>
      </c>
      <c r="CA22" s="6">
        <f t="shared" si="109"/>
        <v>0</v>
      </c>
      <c r="CB22" s="15">
        <f t="shared" si="110"/>
        <v>0</v>
      </c>
      <c r="CC22" s="16"/>
      <c r="CD22" s="1"/>
      <c r="CE22" s="2"/>
      <c r="CF22" s="2"/>
      <c r="CG22" s="2"/>
      <c r="CH22" s="2"/>
      <c r="CI22" s="2"/>
      <c r="CJ22" s="7">
        <f t="shared" si="111"/>
        <v>0</v>
      </c>
      <c r="CK22" s="14">
        <f t="shared" si="112"/>
        <v>0</v>
      </c>
      <c r="CL22" s="6">
        <f t="shared" si="113"/>
        <v>0</v>
      </c>
      <c r="CM22" s="15">
        <f t="shared" si="114"/>
        <v>0</v>
      </c>
      <c r="CN22" s="16"/>
      <c r="CO22" s="1"/>
      <c r="CP22" s="2"/>
      <c r="CQ22" s="2"/>
      <c r="CR22" s="2"/>
      <c r="CS22" s="2"/>
      <c r="CT22" s="2"/>
      <c r="CU22" s="7">
        <f t="shared" si="115"/>
        <v>0</v>
      </c>
      <c r="CV22" s="14">
        <f t="shared" si="116"/>
        <v>0</v>
      </c>
      <c r="CW22" s="6">
        <f t="shared" si="117"/>
        <v>0</v>
      </c>
      <c r="CX22" s="15">
        <f t="shared" si="118"/>
        <v>0</v>
      </c>
      <c r="CY22" s="16"/>
      <c r="CZ22" s="1"/>
      <c r="DA22" s="2"/>
      <c r="DB22" s="2"/>
      <c r="DC22" s="2"/>
      <c r="DD22" s="2"/>
      <c r="DE22" s="2"/>
      <c r="DF22" s="7">
        <f t="shared" si="119"/>
        <v>0</v>
      </c>
      <c r="DG22" s="14">
        <f t="shared" si="120"/>
        <v>0</v>
      </c>
      <c r="DH22" s="6">
        <f t="shared" si="121"/>
        <v>0</v>
      </c>
      <c r="DI22" s="15">
        <f t="shared" si="122"/>
        <v>0</v>
      </c>
      <c r="DJ22" s="16"/>
      <c r="DK22" s="1"/>
      <c r="DL22" s="2"/>
      <c r="DM22" s="2"/>
      <c r="DN22" s="2"/>
      <c r="DO22" s="2"/>
      <c r="DP22" s="2"/>
      <c r="DQ22" s="7">
        <f t="shared" si="123"/>
        <v>0</v>
      </c>
      <c r="DR22" s="14">
        <f t="shared" si="124"/>
        <v>0</v>
      </c>
      <c r="DS22" s="6">
        <f t="shared" si="125"/>
        <v>0</v>
      </c>
      <c r="DT22" s="15">
        <f t="shared" si="126"/>
        <v>0</v>
      </c>
      <c r="DU22" s="16"/>
      <c r="DV22" s="1"/>
      <c r="DW22" s="2"/>
      <c r="DX22" s="2"/>
      <c r="DY22" s="2"/>
      <c r="DZ22" s="2"/>
      <c r="EA22" s="2"/>
      <c r="EB22" s="7">
        <f t="shared" si="127"/>
        <v>0</v>
      </c>
      <c r="EC22" s="14">
        <f t="shared" si="128"/>
        <v>0</v>
      </c>
      <c r="ED22" s="6">
        <f t="shared" si="129"/>
        <v>0</v>
      </c>
      <c r="EE22" s="15">
        <f t="shared" si="130"/>
        <v>0</v>
      </c>
      <c r="EF22" s="16"/>
      <c r="EG22" s="1"/>
      <c r="EH22" s="2"/>
      <c r="EI22" s="2"/>
      <c r="EJ22" s="2"/>
      <c r="EK22" s="2"/>
      <c r="EL22" s="2"/>
      <c r="EM22" s="7">
        <f t="shared" si="131"/>
        <v>0</v>
      </c>
      <c r="EN22" s="14">
        <f t="shared" si="132"/>
        <v>0</v>
      </c>
      <c r="EO22" s="6">
        <f t="shared" si="133"/>
        <v>0</v>
      </c>
      <c r="EP22" s="15">
        <f t="shared" si="134"/>
        <v>0</v>
      </c>
      <c r="EQ22" s="16"/>
      <c r="ER22" s="1"/>
      <c r="ES22" s="2"/>
      <c r="ET22" s="2"/>
      <c r="EU22" s="2"/>
      <c r="EV22" s="2"/>
      <c r="EW22" s="2"/>
      <c r="EX22" s="7">
        <f t="shared" si="135"/>
        <v>0</v>
      </c>
      <c r="EY22" s="14">
        <f t="shared" si="136"/>
        <v>0</v>
      </c>
      <c r="EZ22" s="6">
        <f t="shared" si="137"/>
        <v>0</v>
      </c>
      <c r="FA22" s="15">
        <f t="shared" si="138"/>
        <v>0</v>
      </c>
      <c r="FB22" s="16"/>
      <c r="FC22" s="1"/>
      <c r="FD22" s="2"/>
      <c r="FE22" s="2"/>
      <c r="FF22" s="2"/>
      <c r="FG22" s="2"/>
      <c r="FH22" s="2"/>
      <c r="FI22" s="7">
        <f t="shared" si="139"/>
        <v>0</v>
      </c>
      <c r="FJ22" s="14">
        <f t="shared" si="140"/>
        <v>0</v>
      </c>
      <c r="FK22" s="6">
        <f t="shared" si="141"/>
        <v>0</v>
      </c>
      <c r="FL22" s="15">
        <f t="shared" si="142"/>
        <v>0</v>
      </c>
      <c r="FM22" s="16"/>
      <c r="FN22" s="1"/>
      <c r="FO22" s="2"/>
      <c r="FP22" s="2"/>
      <c r="FQ22" s="2"/>
      <c r="FR22" s="2"/>
      <c r="FS22" s="2"/>
      <c r="FT22" s="7">
        <f t="shared" si="143"/>
        <v>0</v>
      </c>
      <c r="FU22" s="14">
        <f t="shared" si="144"/>
        <v>0</v>
      </c>
      <c r="FV22" s="6">
        <f t="shared" si="145"/>
        <v>0</v>
      </c>
      <c r="FW22" s="15">
        <f t="shared" si="146"/>
        <v>0</v>
      </c>
      <c r="FX22" s="16"/>
      <c r="FY22" s="1"/>
      <c r="FZ22" s="2"/>
      <c r="GA22" s="2"/>
      <c r="GB22" s="2"/>
      <c r="GC22" s="2"/>
      <c r="GD22" s="2"/>
      <c r="GE22" s="7">
        <f t="shared" si="147"/>
        <v>0</v>
      </c>
      <c r="GF22" s="14">
        <f t="shared" si="148"/>
        <v>0</v>
      </c>
      <c r="GG22" s="6">
        <f t="shared" si="149"/>
        <v>0</v>
      </c>
      <c r="GH22" s="15">
        <f t="shared" si="150"/>
        <v>0</v>
      </c>
      <c r="GI22" s="16"/>
      <c r="GJ22" s="1"/>
      <c r="GK22" s="2"/>
      <c r="GL22" s="2"/>
      <c r="GM22" s="2"/>
      <c r="GN22" s="2"/>
      <c r="GO22" s="2"/>
      <c r="GP22" s="7">
        <f t="shared" si="151"/>
        <v>0</v>
      </c>
      <c r="GQ22" s="14">
        <f t="shared" si="152"/>
        <v>0</v>
      </c>
      <c r="GR22" s="6">
        <f t="shared" si="153"/>
        <v>0</v>
      </c>
      <c r="GS22" s="15">
        <f t="shared" si="154"/>
        <v>0</v>
      </c>
      <c r="GT22" s="16"/>
      <c r="GU22" s="1"/>
      <c r="GV22" s="2"/>
      <c r="GW22" s="2"/>
      <c r="GX22" s="2"/>
      <c r="GY22" s="2"/>
      <c r="GZ22" s="2"/>
      <c r="HA22" s="7">
        <f t="shared" si="155"/>
        <v>0</v>
      </c>
      <c r="HB22" s="14">
        <f t="shared" si="156"/>
        <v>0</v>
      </c>
      <c r="HC22" s="6">
        <f t="shared" si="157"/>
        <v>0</v>
      </c>
      <c r="HD22" s="15">
        <f t="shared" si="158"/>
        <v>0</v>
      </c>
      <c r="HE22" s="16"/>
      <c r="HF22" s="1"/>
      <c r="HG22" s="2"/>
      <c r="HH22" s="2"/>
      <c r="HI22" s="2"/>
      <c r="HJ22" s="2"/>
      <c r="HK22" s="2"/>
      <c r="HL22" s="7">
        <f t="shared" si="159"/>
        <v>0</v>
      </c>
      <c r="HM22" s="14">
        <f t="shared" si="160"/>
        <v>0</v>
      </c>
      <c r="HN22" s="6">
        <f t="shared" si="161"/>
        <v>0</v>
      </c>
      <c r="HO22" s="15">
        <f t="shared" si="162"/>
        <v>0</v>
      </c>
      <c r="HP22" s="16"/>
      <c r="HQ22" s="1"/>
      <c r="HR22" s="2"/>
      <c r="HS22" s="2"/>
      <c r="HT22" s="2"/>
      <c r="HU22" s="2"/>
      <c r="HV22" s="2"/>
      <c r="HW22" s="7">
        <f t="shared" si="163"/>
        <v>0</v>
      </c>
      <c r="HX22" s="14">
        <f t="shared" si="164"/>
        <v>0</v>
      </c>
      <c r="HY22" s="6">
        <f t="shared" si="165"/>
        <v>0</v>
      </c>
      <c r="HZ22" s="15">
        <f t="shared" si="166"/>
        <v>0</v>
      </c>
      <c r="IA22" s="16"/>
      <c r="IB22" s="1"/>
      <c r="IC22" s="2"/>
      <c r="ID22" s="2"/>
      <c r="IE22" s="2"/>
      <c r="IF22" s="2"/>
      <c r="IG22" s="2"/>
      <c r="IH22" s="7">
        <f t="shared" si="167"/>
        <v>0</v>
      </c>
      <c r="II22" s="14">
        <f t="shared" si="168"/>
        <v>0</v>
      </c>
      <c r="IJ22" s="6">
        <f t="shared" si="169"/>
        <v>0</v>
      </c>
      <c r="IK22" s="113">
        <f t="shared" si="170"/>
        <v>0</v>
      </c>
      <c r="IL22" s="114"/>
    </row>
    <row r="23" spans="1:246" ht="12.75">
      <c r="A23" s="52">
        <v>4</v>
      </c>
      <c r="B23" s="50" t="s">
        <v>119</v>
      </c>
      <c r="C23" s="50"/>
      <c r="D23" s="51"/>
      <c r="E23" s="51" t="s">
        <v>20</v>
      </c>
      <c r="F23" s="51" t="s">
        <v>94</v>
      </c>
      <c r="G23" s="49">
        <f>IF(AND(OR($G$2="Y",$H$2="Y"),I23&lt;5,J23&lt;5),IF(AND(I23=I22,J23=J22),G22+1,1),"")</f>
      </c>
      <c r="H23" s="42">
        <f>IF(AND($H$2="Y",J23&gt;0,OR(AND(G23=1,G33=10),AND(G23=2,G42=20),AND(G23=3,G69=30),AND(G23=4,G91=40),AND(G23=5,G100=50),AND(G23=6,G109=60),AND(G23=7,G118=70),AND(G23=8,G127=80),AND(G23=9,G136=90),AND(G23=10,G145=100))),VLOOKUP(J23-1,SortLookup!$A$13:$B$16,2,FALSE),"")</f>
      </c>
      <c r="I23" s="43">
        <f>IF(ISNA(VLOOKUP(E23,SortLookup!$A$1:$B$5,2,FALSE))," ",VLOOKUP(E23,SortLookup!$A$1:$B$5,2,FALSE))</f>
        <v>1</v>
      </c>
      <c r="J23" s="60" t="str">
        <f>IF(ISNA(VLOOKUP(F23,SortLookup!$A$7:$B$11,2,FALSE))," ",VLOOKUP(F23,SortLookup!$A$7:$B$11,2,FALSE))</f>
        <v> </v>
      </c>
      <c r="K23" s="44">
        <f t="shared" si="86"/>
        <v>129.95</v>
      </c>
      <c r="L23" s="63">
        <f t="shared" si="87"/>
        <v>99.95</v>
      </c>
      <c r="M23" s="45">
        <f t="shared" si="88"/>
        <v>6</v>
      </c>
      <c r="N23" s="46">
        <f t="shared" si="89"/>
        <v>24</v>
      </c>
      <c r="O23" s="47">
        <f t="shared" si="90"/>
        <v>48</v>
      </c>
      <c r="P23" s="77">
        <v>42.22</v>
      </c>
      <c r="Q23" s="70"/>
      <c r="R23" s="70"/>
      <c r="S23" s="70"/>
      <c r="T23" s="70"/>
      <c r="U23" s="70"/>
      <c r="V23" s="70"/>
      <c r="W23" s="71">
        <v>10</v>
      </c>
      <c r="X23" s="71">
        <v>1</v>
      </c>
      <c r="Y23" s="71">
        <v>0</v>
      </c>
      <c r="Z23" s="71">
        <v>0</v>
      </c>
      <c r="AA23" s="73">
        <v>0</v>
      </c>
      <c r="AB23" s="63">
        <f t="shared" si="91"/>
        <v>42.22</v>
      </c>
      <c r="AC23" s="62">
        <f t="shared" si="92"/>
        <v>5</v>
      </c>
      <c r="AD23" s="79">
        <f t="shared" si="93"/>
        <v>3</v>
      </c>
      <c r="AE23" s="48">
        <f t="shared" si="94"/>
        <v>50.22</v>
      </c>
      <c r="AF23" s="77">
        <v>0.43</v>
      </c>
      <c r="AG23" s="70"/>
      <c r="AH23" s="70"/>
      <c r="AI23" s="70"/>
      <c r="AJ23" s="71">
        <v>5</v>
      </c>
      <c r="AK23" s="71">
        <v>1</v>
      </c>
      <c r="AL23" s="71">
        <v>0</v>
      </c>
      <c r="AM23" s="71">
        <v>0</v>
      </c>
      <c r="AN23" s="73">
        <v>0</v>
      </c>
      <c r="AO23" s="63">
        <f t="shared" si="95"/>
        <v>0.43</v>
      </c>
      <c r="AP23" s="62">
        <f t="shared" si="96"/>
        <v>2.5</v>
      </c>
      <c r="AQ23" s="79">
        <f t="shared" si="97"/>
        <v>3</v>
      </c>
      <c r="AR23" s="48">
        <f t="shared" si="98"/>
        <v>5.93</v>
      </c>
      <c r="AS23" s="77">
        <v>20.6</v>
      </c>
      <c r="AT23" s="70"/>
      <c r="AU23" s="70"/>
      <c r="AV23" s="71">
        <v>0</v>
      </c>
      <c r="AW23" s="71">
        <v>0</v>
      </c>
      <c r="AX23" s="71">
        <v>0</v>
      </c>
      <c r="AY23" s="71">
        <v>0</v>
      </c>
      <c r="AZ23" s="73">
        <v>0</v>
      </c>
      <c r="BA23" s="63">
        <f t="shared" si="99"/>
        <v>20.6</v>
      </c>
      <c r="BB23" s="62">
        <f t="shared" si="100"/>
        <v>0</v>
      </c>
      <c r="BC23" s="79">
        <f t="shared" si="101"/>
        <v>0</v>
      </c>
      <c r="BD23" s="48">
        <f t="shared" si="102"/>
        <v>20.6</v>
      </c>
      <c r="BE23" s="77">
        <v>36.7</v>
      </c>
      <c r="BF23" s="70"/>
      <c r="BG23" s="70"/>
      <c r="BH23" s="71">
        <v>33</v>
      </c>
      <c r="BI23" s="71">
        <v>0</v>
      </c>
      <c r="BJ23" s="71">
        <v>0</v>
      </c>
      <c r="BK23" s="71">
        <v>0</v>
      </c>
      <c r="BL23" s="73">
        <v>0</v>
      </c>
      <c r="BM23" s="63">
        <f t="shared" si="103"/>
        <v>36.7</v>
      </c>
      <c r="BN23" s="62">
        <f t="shared" si="104"/>
        <v>16.5</v>
      </c>
      <c r="BO23" s="79">
        <f t="shared" si="105"/>
        <v>0</v>
      </c>
      <c r="BP23" s="48">
        <f t="shared" si="106"/>
        <v>53.2</v>
      </c>
      <c r="BQ23" s="1"/>
      <c r="BR23" s="1"/>
      <c r="BS23" s="1"/>
      <c r="BT23" s="2"/>
      <c r="BU23" s="2"/>
      <c r="BV23" s="2"/>
      <c r="BW23" s="2"/>
      <c r="BX23" s="2"/>
      <c r="BY23" s="7">
        <f t="shared" si="107"/>
        <v>0</v>
      </c>
      <c r="BZ23" s="14">
        <f t="shared" si="108"/>
        <v>0</v>
      </c>
      <c r="CA23" s="6">
        <f t="shared" si="109"/>
        <v>0</v>
      </c>
      <c r="CB23" s="15">
        <f t="shared" si="110"/>
        <v>0</v>
      </c>
      <c r="CC23" s="16"/>
      <c r="CD23" s="1"/>
      <c r="CE23" s="2"/>
      <c r="CF23" s="2"/>
      <c r="CG23" s="2"/>
      <c r="CH23" s="2"/>
      <c r="CI23" s="2"/>
      <c r="CJ23" s="7">
        <f t="shared" si="111"/>
        <v>0</v>
      </c>
      <c r="CK23" s="14">
        <f t="shared" si="112"/>
        <v>0</v>
      </c>
      <c r="CL23" s="6">
        <f t="shared" si="113"/>
        <v>0</v>
      </c>
      <c r="CM23" s="15">
        <f t="shared" si="114"/>
        <v>0</v>
      </c>
      <c r="CN23" s="16"/>
      <c r="CO23" s="1"/>
      <c r="CP23" s="2"/>
      <c r="CQ23" s="2"/>
      <c r="CR23" s="2"/>
      <c r="CS23" s="2"/>
      <c r="CT23" s="2"/>
      <c r="CU23" s="7">
        <f t="shared" si="115"/>
        <v>0</v>
      </c>
      <c r="CV23" s="14">
        <f t="shared" si="116"/>
        <v>0</v>
      </c>
      <c r="CW23" s="6">
        <f t="shared" si="117"/>
        <v>0</v>
      </c>
      <c r="CX23" s="15">
        <f t="shared" si="118"/>
        <v>0</v>
      </c>
      <c r="CY23" s="16"/>
      <c r="CZ23" s="1"/>
      <c r="DA23" s="2"/>
      <c r="DB23" s="2"/>
      <c r="DC23" s="2"/>
      <c r="DD23" s="2"/>
      <c r="DE23" s="2"/>
      <c r="DF23" s="7">
        <f t="shared" si="119"/>
        <v>0</v>
      </c>
      <c r="DG23" s="14">
        <f t="shared" si="120"/>
        <v>0</v>
      </c>
      <c r="DH23" s="6">
        <f t="shared" si="121"/>
        <v>0</v>
      </c>
      <c r="DI23" s="15">
        <f t="shared" si="122"/>
        <v>0</v>
      </c>
      <c r="DJ23" s="16"/>
      <c r="DK23" s="1"/>
      <c r="DL23" s="2"/>
      <c r="DM23" s="2"/>
      <c r="DN23" s="2"/>
      <c r="DO23" s="2"/>
      <c r="DP23" s="2"/>
      <c r="DQ23" s="7">
        <f t="shared" si="123"/>
        <v>0</v>
      </c>
      <c r="DR23" s="14">
        <f t="shared" si="124"/>
        <v>0</v>
      </c>
      <c r="DS23" s="6">
        <f t="shared" si="125"/>
        <v>0</v>
      </c>
      <c r="DT23" s="15">
        <f t="shared" si="126"/>
        <v>0</v>
      </c>
      <c r="DU23" s="16"/>
      <c r="DV23" s="1"/>
      <c r="DW23" s="2"/>
      <c r="DX23" s="2"/>
      <c r="DY23" s="2"/>
      <c r="DZ23" s="2"/>
      <c r="EA23" s="2"/>
      <c r="EB23" s="7">
        <f t="shared" si="127"/>
        <v>0</v>
      </c>
      <c r="EC23" s="14">
        <f t="shared" si="128"/>
        <v>0</v>
      </c>
      <c r="ED23" s="6">
        <f t="shared" si="129"/>
        <v>0</v>
      </c>
      <c r="EE23" s="15">
        <f t="shared" si="130"/>
        <v>0</v>
      </c>
      <c r="EF23" s="16"/>
      <c r="EG23" s="1"/>
      <c r="EH23" s="2"/>
      <c r="EI23" s="2"/>
      <c r="EJ23" s="2"/>
      <c r="EK23" s="2"/>
      <c r="EL23" s="2"/>
      <c r="EM23" s="7">
        <f t="shared" si="131"/>
        <v>0</v>
      </c>
      <c r="EN23" s="14">
        <f t="shared" si="132"/>
        <v>0</v>
      </c>
      <c r="EO23" s="6">
        <f t="shared" si="133"/>
        <v>0</v>
      </c>
      <c r="EP23" s="15">
        <f t="shared" si="134"/>
        <v>0</v>
      </c>
      <c r="EQ23" s="16"/>
      <c r="ER23" s="1"/>
      <c r="ES23" s="2"/>
      <c r="ET23" s="2"/>
      <c r="EU23" s="2"/>
      <c r="EV23" s="2"/>
      <c r="EW23" s="2"/>
      <c r="EX23" s="7">
        <f t="shared" si="135"/>
        <v>0</v>
      </c>
      <c r="EY23" s="14">
        <f t="shared" si="136"/>
        <v>0</v>
      </c>
      <c r="EZ23" s="6">
        <f t="shared" si="137"/>
        <v>0</v>
      </c>
      <c r="FA23" s="15">
        <f t="shared" si="138"/>
        <v>0</v>
      </c>
      <c r="FB23" s="16"/>
      <c r="FC23" s="1"/>
      <c r="FD23" s="2"/>
      <c r="FE23" s="2"/>
      <c r="FF23" s="2"/>
      <c r="FG23" s="2"/>
      <c r="FH23" s="2"/>
      <c r="FI23" s="7">
        <f t="shared" si="139"/>
        <v>0</v>
      </c>
      <c r="FJ23" s="14">
        <f t="shared" si="140"/>
        <v>0</v>
      </c>
      <c r="FK23" s="6">
        <f t="shared" si="141"/>
        <v>0</v>
      </c>
      <c r="FL23" s="15">
        <f t="shared" si="142"/>
        <v>0</v>
      </c>
      <c r="FM23" s="16"/>
      <c r="FN23" s="1"/>
      <c r="FO23" s="2"/>
      <c r="FP23" s="2"/>
      <c r="FQ23" s="2"/>
      <c r="FR23" s="2"/>
      <c r="FS23" s="2"/>
      <c r="FT23" s="7">
        <f t="shared" si="143"/>
        <v>0</v>
      </c>
      <c r="FU23" s="14">
        <f t="shared" si="144"/>
        <v>0</v>
      </c>
      <c r="FV23" s="6">
        <f t="shared" si="145"/>
        <v>0</v>
      </c>
      <c r="FW23" s="15">
        <f t="shared" si="146"/>
        <v>0</v>
      </c>
      <c r="FX23" s="16"/>
      <c r="FY23" s="1"/>
      <c r="FZ23" s="2"/>
      <c r="GA23" s="2"/>
      <c r="GB23" s="2"/>
      <c r="GC23" s="2"/>
      <c r="GD23" s="2"/>
      <c r="GE23" s="7">
        <f t="shared" si="147"/>
        <v>0</v>
      </c>
      <c r="GF23" s="14">
        <f t="shared" si="148"/>
        <v>0</v>
      </c>
      <c r="GG23" s="6">
        <f t="shared" si="149"/>
        <v>0</v>
      </c>
      <c r="GH23" s="15">
        <f t="shared" si="150"/>
        <v>0</v>
      </c>
      <c r="GI23" s="16"/>
      <c r="GJ23" s="1"/>
      <c r="GK23" s="2"/>
      <c r="GL23" s="2"/>
      <c r="GM23" s="2"/>
      <c r="GN23" s="2"/>
      <c r="GO23" s="2"/>
      <c r="GP23" s="7">
        <f t="shared" si="151"/>
        <v>0</v>
      </c>
      <c r="GQ23" s="14">
        <f t="shared" si="152"/>
        <v>0</v>
      </c>
      <c r="GR23" s="6">
        <f t="shared" si="153"/>
        <v>0</v>
      </c>
      <c r="GS23" s="15">
        <f t="shared" si="154"/>
        <v>0</v>
      </c>
      <c r="GT23" s="16"/>
      <c r="GU23" s="1"/>
      <c r="GV23" s="2"/>
      <c r="GW23" s="2"/>
      <c r="GX23" s="2"/>
      <c r="GY23" s="2"/>
      <c r="GZ23" s="2"/>
      <c r="HA23" s="7">
        <f t="shared" si="155"/>
        <v>0</v>
      </c>
      <c r="HB23" s="14">
        <f t="shared" si="156"/>
        <v>0</v>
      </c>
      <c r="HC23" s="6">
        <f t="shared" si="157"/>
        <v>0</v>
      </c>
      <c r="HD23" s="15">
        <f t="shared" si="158"/>
        <v>0</v>
      </c>
      <c r="HE23" s="16"/>
      <c r="HF23" s="1"/>
      <c r="HG23" s="2"/>
      <c r="HH23" s="2"/>
      <c r="HI23" s="2"/>
      <c r="HJ23" s="2"/>
      <c r="HK23" s="2"/>
      <c r="HL23" s="7">
        <f t="shared" si="159"/>
        <v>0</v>
      </c>
      <c r="HM23" s="14">
        <f t="shared" si="160"/>
        <v>0</v>
      </c>
      <c r="HN23" s="6">
        <f t="shared" si="161"/>
        <v>0</v>
      </c>
      <c r="HO23" s="15">
        <f t="shared" si="162"/>
        <v>0</v>
      </c>
      <c r="HP23" s="16"/>
      <c r="HQ23" s="1"/>
      <c r="HR23" s="2"/>
      <c r="HS23" s="2"/>
      <c r="HT23" s="2"/>
      <c r="HU23" s="2"/>
      <c r="HV23" s="2"/>
      <c r="HW23" s="7">
        <f t="shared" si="163"/>
        <v>0</v>
      </c>
      <c r="HX23" s="14">
        <f t="shared" si="164"/>
        <v>0</v>
      </c>
      <c r="HY23" s="6">
        <f t="shared" si="165"/>
        <v>0</v>
      </c>
      <c r="HZ23" s="15">
        <f t="shared" si="166"/>
        <v>0</v>
      </c>
      <c r="IA23" s="16"/>
      <c r="IB23" s="1"/>
      <c r="IC23" s="2"/>
      <c r="ID23" s="2"/>
      <c r="IE23" s="2"/>
      <c r="IF23" s="2"/>
      <c r="IG23" s="2"/>
      <c r="IH23" s="7">
        <f t="shared" si="167"/>
        <v>0</v>
      </c>
      <c r="II23" s="14">
        <f t="shared" si="168"/>
        <v>0</v>
      </c>
      <c r="IJ23" s="6">
        <f t="shared" si="169"/>
        <v>0</v>
      </c>
      <c r="IK23" s="113">
        <f t="shared" si="170"/>
        <v>0</v>
      </c>
      <c r="IL23" s="114"/>
    </row>
    <row r="24" spans="1:246" ht="12.75">
      <c r="A24" s="52">
        <v>5</v>
      </c>
      <c r="B24" s="50" t="s">
        <v>141</v>
      </c>
      <c r="C24" s="50"/>
      <c r="D24" s="51"/>
      <c r="E24" s="51" t="s">
        <v>20</v>
      </c>
      <c r="F24" s="51" t="s">
        <v>94</v>
      </c>
      <c r="G24" s="49">
        <f>IF(AND(OR($G$2="Y",$H$2="Y"),I24&lt;5,J24&lt;5),IF(AND(I24=I23,J24=J23),G23+1,1),"")</f>
      </c>
      <c r="H24" s="42">
        <f>IF(AND($H$2="Y",J24&gt;0,OR(AND(G24=1,G66=10),AND(G24=2,G75=20),AND(G24=3,G84=30),AND(G24=4,G93=40),AND(G24=5,G102=50),AND(G24=6,G111=60),AND(G24=7,G120=70),AND(G24=8,G129=80),AND(G24=9,G138=90),AND(G24=10,G147=100))),VLOOKUP(J24-1,SortLookup!$A$13:$B$16,2,FALSE),"")</f>
      </c>
      <c r="I24" s="43">
        <f>IF(ISNA(VLOOKUP(E24,SortLookup!$A$1:$B$5,2,FALSE))," ",VLOOKUP(E24,SortLookup!$A$1:$B$5,2,FALSE))</f>
        <v>1</v>
      </c>
      <c r="J24" s="60" t="str">
        <f>IF(ISNA(VLOOKUP(F24,SortLookup!$A$7:$B$11,2,FALSE))," ",VLOOKUP(F24,SortLookup!$A$7:$B$11,2,FALSE))</f>
        <v> </v>
      </c>
      <c r="K24" s="44">
        <f t="shared" si="86"/>
        <v>155.07</v>
      </c>
      <c r="L24" s="63">
        <f t="shared" si="87"/>
        <v>127.07</v>
      </c>
      <c r="M24" s="45">
        <f t="shared" si="88"/>
        <v>6</v>
      </c>
      <c r="N24" s="46">
        <f t="shared" si="89"/>
        <v>22</v>
      </c>
      <c r="O24" s="47">
        <f t="shared" si="90"/>
        <v>44</v>
      </c>
      <c r="P24" s="77">
        <v>53.15</v>
      </c>
      <c r="Q24" s="70"/>
      <c r="R24" s="70"/>
      <c r="S24" s="70"/>
      <c r="T24" s="70"/>
      <c r="U24" s="70"/>
      <c r="V24" s="70"/>
      <c r="W24" s="71">
        <v>7</v>
      </c>
      <c r="X24" s="71">
        <v>1</v>
      </c>
      <c r="Y24" s="71">
        <v>0</v>
      </c>
      <c r="Z24" s="71">
        <v>0</v>
      </c>
      <c r="AA24" s="73">
        <v>0</v>
      </c>
      <c r="AB24" s="63">
        <f t="shared" si="91"/>
        <v>53.15</v>
      </c>
      <c r="AC24" s="62">
        <f t="shared" si="92"/>
        <v>3.5</v>
      </c>
      <c r="AD24" s="79">
        <f t="shared" si="93"/>
        <v>3</v>
      </c>
      <c r="AE24" s="48">
        <f t="shared" si="94"/>
        <v>59.65</v>
      </c>
      <c r="AF24" s="77">
        <v>23.93</v>
      </c>
      <c r="AG24" s="70"/>
      <c r="AH24" s="70"/>
      <c r="AI24" s="70"/>
      <c r="AJ24" s="71">
        <v>5</v>
      </c>
      <c r="AK24" s="71">
        <v>1</v>
      </c>
      <c r="AL24" s="71">
        <v>0</v>
      </c>
      <c r="AM24" s="71">
        <v>0</v>
      </c>
      <c r="AN24" s="73">
        <v>0</v>
      </c>
      <c r="AO24" s="63">
        <f t="shared" si="95"/>
        <v>23.93</v>
      </c>
      <c r="AP24" s="62">
        <f t="shared" si="96"/>
        <v>2.5</v>
      </c>
      <c r="AQ24" s="79">
        <f t="shared" si="97"/>
        <v>3</v>
      </c>
      <c r="AR24" s="48">
        <f t="shared" si="98"/>
        <v>29.43</v>
      </c>
      <c r="AS24" s="77">
        <v>12.45</v>
      </c>
      <c r="AT24" s="70"/>
      <c r="AU24" s="70"/>
      <c r="AV24" s="71">
        <v>3</v>
      </c>
      <c r="AW24" s="71">
        <v>0</v>
      </c>
      <c r="AX24" s="71">
        <v>0</v>
      </c>
      <c r="AY24" s="71">
        <v>0</v>
      </c>
      <c r="AZ24" s="73">
        <v>0</v>
      </c>
      <c r="BA24" s="63">
        <f t="shared" si="99"/>
        <v>12.45</v>
      </c>
      <c r="BB24" s="62">
        <f t="shared" si="100"/>
        <v>1.5</v>
      </c>
      <c r="BC24" s="79">
        <f t="shared" si="101"/>
        <v>0</v>
      </c>
      <c r="BD24" s="48">
        <f t="shared" si="102"/>
        <v>13.95</v>
      </c>
      <c r="BE24" s="77">
        <v>37.54</v>
      </c>
      <c r="BF24" s="70"/>
      <c r="BG24" s="70"/>
      <c r="BH24" s="71">
        <v>29</v>
      </c>
      <c r="BI24" s="71">
        <v>0</v>
      </c>
      <c r="BJ24" s="71">
        <v>0</v>
      </c>
      <c r="BK24" s="71">
        <v>0</v>
      </c>
      <c r="BL24" s="73">
        <v>0</v>
      </c>
      <c r="BM24" s="63">
        <f t="shared" si="103"/>
        <v>37.54</v>
      </c>
      <c r="BN24" s="62">
        <f t="shared" si="104"/>
        <v>14.5</v>
      </c>
      <c r="BO24" s="79">
        <f t="shared" si="105"/>
        <v>0</v>
      </c>
      <c r="BP24" s="48">
        <f t="shared" si="106"/>
        <v>52.04</v>
      </c>
      <c r="BQ24" s="1"/>
      <c r="BR24" s="1"/>
      <c r="BS24" s="1"/>
      <c r="BT24" s="2"/>
      <c r="BU24" s="2"/>
      <c r="BV24" s="2"/>
      <c r="BW24" s="2"/>
      <c r="BX24" s="2"/>
      <c r="BY24" s="7">
        <f t="shared" si="107"/>
        <v>0</v>
      </c>
      <c r="BZ24" s="14">
        <f t="shared" si="108"/>
        <v>0</v>
      </c>
      <c r="CA24" s="6">
        <f t="shared" si="109"/>
        <v>0</v>
      </c>
      <c r="CB24" s="15">
        <f t="shared" si="110"/>
        <v>0</v>
      </c>
      <c r="CC24" s="16"/>
      <c r="CD24" s="1"/>
      <c r="CE24" s="2"/>
      <c r="CF24" s="2"/>
      <c r="CG24" s="2"/>
      <c r="CH24" s="2"/>
      <c r="CI24" s="2"/>
      <c r="CJ24" s="7">
        <f t="shared" si="111"/>
        <v>0</v>
      </c>
      <c r="CK24" s="14">
        <f t="shared" si="112"/>
        <v>0</v>
      </c>
      <c r="CL24" s="6">
        <f t="shared" si="113"/>
        <v>0</v>
      </c>
      <c r="CM24" s="15">
        <f t="shared" si="114"/>
        <v>0</v>
      </c>
      <c r="CN24" s="16"/>
      <c r="CO24" s="1"/>
      <c r="CP24" s="2"/>
      <c r="CQ24" s="2"/>
      <c r="CR24" s="2"/>
      <c r="CS24" s="2"/>
      <c r="CT24" s="2"/>
      <c r="CU24" s="7">
        <f t="shared" si="115"/>
        <v>0</v>
      </c>
      <c r="CV24" s="14">
        <f t="shared" si="116"/>
        <v>0</v>
      </c>
      <c r="CW24" s="6">
        <f t="shared" si="117"/>
        <v>0</v>
      </c>
      <c r="CX24" s="15">
        <f t="shared" si="118"/>
        <v>0</v>
      </c>
      <c r="CY24" s="16"/>
      <c r="CZ24" s="1"/>
      <c r="DA24" s="2"/>
      <c r="DB24" s="2"/>
      <c r="DC24" s="2"/>
      <c r="DD24" s="2"/>
      <c r="DE24" s="2"/>
      <c r="DF24" s="7">
        <f t="shared" si="119"/>
        <v>0</v>
      </c>
      <c r="DG24" s="14">
        <f t="shared" si="120"/>
        <v>0</v>
      </c>
      <c r="DH24" s="6">
        <f t="shared" si="121"/>
        <v>0</v>
      </c>
      <c r="DI24" s="15">
        <f t="shared" si="122"/>
        <v>0</v>
      </c>
      <c r="DJ24" s="16"/>
      <c r="DK24" s="1"/>
      <c r="DL24" s="2"/>
      <c r="DM24" s="2"/>
      <c r="DN24" s="2"/>
      <c r="DO24" s="2"/>
      <c r="DP24" s="2"/>
      <c r="DQ24" s="7">
        <f t="shared" si="123"/>
        <v>0</v>
      </c>
      <c r="DR24" s="14">
        <f t="shared" si="124"/>
        <v>0</v>
      </c>
      <c r="DS24" s="6">
        <f t="shared" si="125"/>
        <v>0</v>
      </c>
      <c r="DT24" s="15">
        <f t="shared" si="126"/>
        <v>0</v>
      </c>
      <c r="DU24" s="16"/>
      <c r="DV24" s="1"/>
      <c r="DW24" s="2"/>
      <c r="DX24" s="2"/>
      <c r="DY24" s="2"/>
      <c r="DZ24" s="2"/>
      <c r="EA24" s="2"/>
      <c r="EB24" s="7">
        <f t="shared" si="127"/>
        <v>0</v>
      </c>
      <c r="EC24" s="14">
        <f t="shared" si="128"/>
        <v>0</v>
      </c>
      <c r="ED24" s="6">
        <f t="shared" si="129"/>
        <v>0</v>
      </c>
      <c r="EE24" s="15">
        <f t="shared" si="130"/>
        <v>0</v>
      </c>
      <c r="EF24" s="16"/>
      <c r="EG24" s="1"/>
      <c r="EH24" s="2"/>
      <c r="EI24" s="2"/>
      <c r="EJ24" s="2"/>
      <c r="EK24" s="2"/>
      <c r="EL24" s="2"/>
      <c r="EM24" s="7">
        <f t="shared" si="131"/>
        <v>0</v>
      </c>
      <c r="EN24" s="14">
        <f t="shared" si="132"/>
        <v>0</v>
      </c>
      <c r="EO24" s="6">
        <f t="shared" si="133"/>
        <v>0</v>
      </c>
      <c r="EP24" s="15">
        <f t="shared" si="134"/>
        <v>0</v>
      </c>
      <c r="EQ24" s="16"/>
      <c r="ER24" s="1"/>
      <c r="ES24" s="2"/>
      <c r="ET24" s="2"/>
      <c r="EU24" s="2"/>
      <c r="EV24" s="2"/>
      <c r="EW24" s="2"/>
      <c r="EX24" s="7">
        <f t="shared" si="135"/>
        <v>0</v>
      </c>
      <c r="EY24" s="14">
        <f t="shared" si="136"/>
        <v>0</v>
      </c>
      <c r="EZ24" s="6">
        <f t="shared" si="137"/>
        <v>0</v>
      </c>
      <c r="FA24" s="15">
        <f t="shared" si="138"/>
        <v>0</v>
      </c>
      <c r="FB24" s="16"/>
      <c r="FC24" s="1"/>
      <c r="FD24" s="2"/>
      <c r="FE24" s="2"/>
      <c r="FF24" s="2"/>
      <c r="FG24" s="2"/>
      <c r="FH24" s="2"/>
      <c r="FI24" s="7">
        <f t="shared" si="139"/>
        <v>0</v>
      </c>
      <c r="FJ24" s="14">
        <f t="shared" si="140"/>
        <v>0</v>
      </c>
      <c r="FK24" s="6">
        <f t="shared" si="141"/>
        <v>0</v>
      </c>
      <c r="FL24" s="15">
        <f t="shared" si="142"/>
        <v>0</v>
      </c>
      <c r="FM24" s="16"/>
      <c r="FN24" s="1"/>
      <c r="FO24" s="2"/>
      <c r="FP24" s="2"/>
      <c r="FQ24" s="2"/>
      <c r="FR24" s="2"/>
      <c r="FS24" s="2"/>
      <c r="FT24" s="7">
        <f t="shared" si="143"/>
        <v>0</v>
      </c>
      <c r="FU24" s="14">
        <f t="shared" si="144"/>
        <v>0</v>
      </c>
      <c r="FV24" s="6">
        <f t="shared" si="145"/>
        <v>0</v>
      </c>
      <c r="FW24" s="15">
        <f t="shared" si="146"/>
        <v>0</v>
      </c>
      <c r="FX24" s="16"/>
      <c r="FY24" s="1"/>
      <c r="FZ24" s="2"/>
      <c r="GA24" s="2"/>
      <c r="GB24" s="2"/>
      <c r="GC24" s="2"/>
      <c r="GD24" s="2"/>
      <c r="GE24" s="7">
        <f t="shared" si="147"/>
        <v>0</v>
      </c>
      <c r="GF24" s="14">
        <f t="shared" si="148"/>
        <v>0</v>
      </c>
      <c r="GG24" s="6">
        <f t="shared" si="149"/>
        <v>0</v>
      </c>
      <c r="GH24" s="15">
        <f t="shared" si="150"/>
        <v>0</v>
      </c>
      <c r="GI24" s="16"/>
      <c r="GJ24" s="1"/>
      <c r="GK24" s="2"/>
      <c r="GL24" s="2"/>
      <c r="GM24" s="2"/>
      <c r="GN24" s="2"/>
      <c r="GO24" s="2"/>
      <c r="GP24" s="7">
        <f t="shared" si="151"/>
        <v>0</v>
      </c>
      <c r="GQ24" s="14">
        <f t="shared" si="152"/>
        <v>0</v>
      </c>
      <c r="GR24" s="6">
        <f t="shared" si="153"/>
        <v>0</v>
      </c>
      <c r="GS24" s="15">
        <f t="shared" si="154"/>
        <v>0</v>
      </c>
      <c r="GT24" s="16"/>
      <c r="GU24" s="1"/>
      <c r="GV24" s="2"/>
      <c r="GW24" s="2"/>
      <c r="GX24" s="2"/>
      <c r="GY24" s="2"/>
      <c r="GZ24" s="2"/>
      <c r="HA24" s="7">
        <f t="shared" si="155"/>
        <v>0</v>
      </c>
      <c r="HB24" s="14">
        <f t="shared" si="156"/>
        <v>0</v>
      </c>
      <c r="HC24" s="6">
        <f t="shared" si="157"/>
        <v>0</v>
      </c>
      <c r="HD24" s="15">
        <f t="shared" si="158"/>
        <v>0</v>
      </c>
      <c r="HE24" s="16"/>
      <c r="HF24" s="1"/>
      <c r="HG24" s="2"/>
      <c r="HH24" s="2"/>
      <c r="HI24" s="2"/>
      <c r="HJ24" s="2"/>
      <c r="HK24" s="2"/>
      <c r="HL24" s="7">
        <f t="shared" si="159"/>
        <v>0</v>
      </c>
      <c r="HM24" s="14">
        <f t="shared" si="160"/>
        <v>0</v>
      </c>
      <c r="HN24" s="6">
        <f t="shared" si="161"/>
        <v>0</v>
      </c>
      <c r="HO24" s="15">
        <f t="shared" si="162"/>
        <v>0</v>
      </c>
      <c r="HP24" s="16"/>
      <c r="HQ24" s="1"/>
      <c r="HR24" s="2"/>
      <c r="HS24" s="2"/>
      <c r="HT24" s="2"/>
      <c r="HU24" s="2"/>
      <c r="HV24" s="2"/>
      <c r="HW24" s="7">
        <f t="shared" si="163"/>
        <v>0</v>
      </c>
      <c r="HX24" s="14">
        <f t="shared" si="164"/>
        <v>0</v>
      </c>
      <c r="HY24" s="6">
        <f t="shared" si="165"/>
        <v>0</v>
      </c>
      <c r="HZ24" s="15">
        <f t="shared" si="166"/>
        <v>0</v>
      </c>
      <c r="IA24" s="16"/>
      <c r="IB24" s="1"/>
      <c r="IC24" s="2"/>
      <c r="ID24" s="2"/>
      <c r="IE24" s="2"/>
      <c r="IF24" s="2"/>
      <c r="IG24" s="2"/>
      <c r="IH24" s="7">
        <f t="shared" si="167"/>
        <v>0</v>
      </c>
      <c r="II24" s="14">
        <f t="shared" si="168"/>
        <v>0</v>
      </c>
      <c r="IJ24" s="6">
        <f t="shared" si="169"/>
        <v>0</v>
      </c>
      <c r="IK24" s="113">
        <f t="shared" si="170"/>
        <v>0</v>
      </c>
      <c r="IL24" s="114"/>
    </row>
    <row r="25" spans="1:246" ht="12.75">
      <c r="A25" s="52">
        <v>6</v>
      </c>
      <c r="B25" s="50" t="s">
        <v>111</v>
      </c>
      <c r="C25" s="50"/>
      <c r="D25" s="51"/>
      <c r="E25" s="51" t="s">
        <v>20</v>
      </c>
      <c r="F25" s="51" t="s">
        <v>27</v>
      </c>
      <c r="G25" s="49">
        <f>IF(AND(OR($G$2="Y",$H$2="Y"),I25&lt;5,J25&lt;5),IF(AND(I25=I24,J25=J24),G24+1,1),"")</f>
      </c>
      <c r="H25" s="42">
        <f>IF(AND($H$2="Y",J25&gt;0,OR(AND(G25=1,G34=10),AND(G25=2,G43=20),AND(G25=3,G52=30),AND(G25=4,G90=40),AND(G25=5,G99=50),AND(G25=6,G108=60),AND(G25=7,G117=70),AND(G25=8,G126=80),AND(G25=9,G135=90),AND(G25=10,G144=100))),VLOOKUP(J25-1,SortLookup!$A$13:$B$16,2,FALSE),"")</f>
      </c>
      <c r="I25" s="43">
        <f>IF(ISNA(VLOOKUP(E25,SortLookup!$A$1:$B$5,2,FALSE))," ",VLOOKUP(E25,SortLookup!$A$1:$B$5,2,FALSE))</f>
        <v>1</v>
      </c>
      <c r="J25" s="60">
        <f>IF(ISNA(VLOOKUP(F25,SortLookup!$A$7:$B$11,2,FALSE))," ",VLOOKUP(F25,SortLookup!$A$7:$B$11,2,FALSE))</f>
        <v>4</v>
      </c>
      <c r="K25" s="44">
        <f t="shared" si="86"/>
        <v>169.28</v>
      </c>
      <c r="L25" s="63">
        <f t="shared" si="87"/>
        <v>124.78</v>
      </c>
      <c r="M25" s="45">
        <f t="shared" si="88"/>
        <v>18</v>
      </c>
      <c r="N25" s="46">
        <f t="shared" si="89"/>
        <v>26.5</v>
      </c>
      <c r="O25" s="47">
        <f t="shared" si="90"/>
        <v>53</v>
      </c>
      <c r="P25" s="77">
        <v>41.42</v>
      </c>
      <c r="Q25" s="70"/>
      <c r="R25" s="70"/>
      <c r="S25" s="70"/>
      <c r="T25" s="70"/>
      <c r="U25" s="70"/>
      <c r="V25" s="70"/>
      <c r="W25" s="71">
        <v>19</v>
      </c>
      <c r="X25" s="71">
        <v>1</v>
      </c>
      <c r="Y25" s="71">
        <v>2</v>
      </c>
      <c r="Z25" s="71">
        <v>0</v>
      </c>
      <c r="AA25" s="73">
        <v>0</v>
      </c>
      <c r="AB25" s="63">
        <f t="shared" si="91"/>
        <v>41.42</v>
      </c>
      <c r="AC25" s="62">
        <f t="shared" si="92"/>
        <v>9.5</v>
      </c>
      <c r="AD25" s="79">
        <f t="shared" si="93"/>
        <v>13</v>
      </c>
      <c r="AE25" s="48">
        <f t="shared" si="94"/>
        <v>63.92</v>
      </c>
      <c r="AF25" s="77">
        <v>27.08</v>
      </c>
      <c r="AG25" s="70"/>
      <c r="AH25" s="70"/>
      <c r="AI25" s="70"/>
      <c r="AJ25" s="71">
        <v>1</v>
      </c>
      <c r="AK25" s="71">
        <v>0</v>
      </c>
      <c r="AL25" s="71">
        <v>0</v>
      </c>
      <c r="AM25" s="71">
        <v>0</v>
      </c>
      <c r="AN25" s="73">
        <v>0</v>
      </c>
      <c r="AO25" s="63">
        <f t="shared" si="95"/>
        <v>27.08</v>
      </c>
      <c r="AP25" s="62">
        <f t="shared" si="96"/>
        <v>0.5</v>
      </c>
      <c r="AQ25" s="79">
        <f t="shared" si="97"/>
        <v>0</v>
      </c>
      <c r="AR25" s="48">
        <f t="shared" si="98"/>
        <v>27.58</v>
      </c>
      <c r="AS25" s="77">
        <v>22.34</v>
      </c>
      <c r="AT25" s="70"/>
      <c r="AU25" s="70"/>
      <c r="AV25" s="71">
        <v>0</v>
      </c>
      <c r="AW25" s="71">
        <v>0</v>
      </c>
      <c r="AX25" s="71">
        <v>0</v>
      </c>
      <c r="AY25" s="71">
        <v>0</v>
      </c>
      <c r="AZ25" s="73">
        <v>0</v>
      </c>
      <c r="BA25" s="63">
        <f t="shared" si="99"/>
        <v>22.34</v>
      </c>
      <c r="BB25" s="62">
        <f t="shared" si="100"/>
        <v>0</v>
      </c>
      <c r="BC25" s="79">
        <f t="shared" si="101"/>
        <v>0</v>
      </c>
      <c r="BD25" s="48">
        <f t="shared" si="102"/>
        <v>22.34</v>
      </c>
      <c r="BE25" s="77">
        <v>33.94</v>
      </c>
      <c r="BF25" s="70"/>
      <c r="BG25" s="70"/>
      <c r="BH25" s="71">
        <v>33</v>
      </c>
      <c r="BI25" s="71">
        <v>0</v>
      </c>
      <c r="BJ25" s="71">
        <v>0</v>
      </c>
      <c r="BK25" s="71">
        <v>1</v>
      </c>
      <c r="BL25" s="73">
        <v>0</v>
      </c>
      <c r="BM25" s="63">
        <f t="shared" si="103"/>
        <v>33.94</v>
      </c>
      <c r="BN25" s="62">
        <f t="shared" si="104"/>
        <v>16.5</v>
      </c>
      <c r="BO25" s="79">
        <f t="shared" si="105"/>
        <v>5</v>
      </c>
      <c r="BP25" s="48">
        <f t="shared" si="106"/>
        <v>55.44</v>
      </c>
      <c r="BQ25" s="1"/>
      <c r="BR25" s="1"/>
      <c r="BS25" s="1"/>
      <c r="BT25" s="2"/>
      <c r="BU25" s="2"/>
      <c r="BV25" s="2"/>
      <c r="BW25" s="2"/>
      <c r="BX25" s="2"/>
      <c r="BY25" s="7">
        <f t="shared" si="107"/>
        <v>0</v>
      </c>
      <c r="BZ25" s="14">
        <f t="shared" si="108"/>
        <v>0</v>
      </c>
      <c r="CA25" s="6">
        <f t="shared" si="109"/>
        <v>0</v>
      </c>
      <c r="CB25" s="15">
        <f t="shared" si="110"/>
        <v>0</v>
      </c>
      <c r="CC25" s="16"/>
      <c r="CD25" s="1"/>
      <c r="CE25" s="2"/>
      <c r="CF25" s="2"/>
      <c r="CG25" s="2"/>
      <c r="CH25" s="2"/>
      <c r="CI25" s="2"/>
      <c r="CJ25" s="7">
        <f t="shared" si="111"/>
        <v>0</v>
      </c>
      <c r="CK25" s="14">
        <f t="shared" si="112"/>
        <v>0</v>
      </c>
      <c r="CL25" s="6">
        <f t="shared" si="113"/>
        <v>0</v>
      </c>
      <c r="CM25" s="15">
        <f t="shared" si="114"/>
        <v>0</v>
      </c>
      <c r="CN25" s="16"/>
      <c r="CO25" s="1"/>
      <c r="CP25" s="2"/>
      <c r="CQ25" s="2"/>
      <c r="CR25" s="2"/>
      <c r="CS25" s="2"/>
      <c r="CT25" s="2"/>
      <c r="CU25" s="7">
        <f t="shared" si="115"/>
        <v>0</v>
      </c>
      <c r="CV25" s="14">
        <f t="shared" si="116"/>
        <v>0</v>
      </c>
      <c r="CW25" s="6">
        <f t="shared" si="117"/>
        <v>0</v>
      </c>
      <c r="CX25" s="15">
        <f t="shared" si="118"/>
        <v>0</v>
      </c>
      <c r="CY25" s="16"/>
      <c r="CZ25" s="1"/>
      <c r="DA25" s="2"/>
      <c r="DB25" s="2"/>
      <c r="DC25" s="2"/>
      <c r="DD25" s="2"/>
      <c r="DE25" s="2"/>
      <c r="DF25" s="7">
        <f t="shared" si="119"/>
        <v>0</v>
      </c>
      <c r="DG25" s="14">
        <f t="shared" si="120"/>
        <v>0</v>
      </c>
      <c r="DH25" s="6">
        <f t="shared" si="121"/>
        <v>0</v>
      </c>
      <c r="DI25" s="15">
        <f t="shared" si="122"/>
        <v>0</v>
      </c>
      <c r="DJ25" s="16"/>
      <c r="DK25" s="1"/>
      <c r="DL25" s="2"/>
      <c r="DM25" s="2"/>
      <c r="DN25" s="2"/>
      <c r="DO25" s="2"/>
      <c r="DP25" s="2"/>
      <c r="DQ25" s="7">
        <f t="shared" si="123"/>
        <v>0</v>
      </c>
      <c r="DR25" s="14">
        <f t="shared" si="124"/>
        <v>0</v>
      </c>
      <c r="DS25" s="6">
        <f t="shared" si="125"/>
        <v>0</v>
      </c>
      <c r="DT25" s="15">
        <f t="shared" si="126"/>
        <v>0</v>
      </c>
      <c r="DU25" s="16"/>
      <c r="DV25" s="1"/>
      <c r="DW25" s="2"/>
      <c r="DX25" s="2"/>
      <c r="DY25" s="2"/>
      <c r="DZ25" s="2"/>
      <c r="EA25" s="2"/>
      <c r="EB25" s="7">
        <f t="shared" si="127"/>
        <v>0</v>
      </c>
      <c r="EC25" s="14">
        <f t="shared" si="128"/>
        <v>0</v>
      </c>
      <c r="ED25" s="6">
        <f t="shared" si="129"/>
        <v>0</v>
      </c>
      <c r="EE25" s="15">
        <f t="shared" si="130"/>
        <v>0</v>
      </c>
      <c r="EF25" s="16"/>
      <c r="EG25" s="1"/>
      <c r="EH25" s="2"/>
      <c r="EI25" s="2"/>
      <c r="EJ25" s="2"/>
      <c r="EK25" s="2"/>
      <c r="EL25" s="2"/>
      <c r="EM25" s="7">
        <f t="shared" si="131"/>
        <v>0</v>
      </c>
      <c r="EN25" s="14">
        <f t="shared" si="132"/>
        <v>0</v>
      </c>
      <c r="EO25" s="6">
        <f t="shared" si="133"/>
        <v>0</v>
      </c>
      <c r="EP25" s="15">
        <f t="shared" si="134"/>
        <v>0</v>
      </c>
      <c r="EQ25" s="16"/>
      <c r="ER25" s="1"/>
      <c r="ES25" s="2"/>
      <c r="ET25" s="2"/>
      <c r="EU25" s="2"/>
      <c r="EV25" s="2"/>
      <c r="EW25" s="2"/>
      <c r="EX25" s="7">
        <f t="shared" si="135"/>
        <v>0</v>
      </c>
      <c r="EY25" s="14">
        <f t="shared" si="136"/>
        <v>0</v>
      </c>
      <c r="EZ25" s="6">
        <f t="shared" si="137"/>
        <v>0</v>
      </c>
      <c r="FA25" s="15">
        <f t="shared" si="138"/>
        <v>0</v>
      </c>
      <c r="FB25" s="16"/>
      <c r="FC25" s="1"/>
      <c r="FD25" s="2"/>
      <c r="FE25" s="2"/>
      <c r="FF25" s="2"/>
      <c r="FG25" s="2"/>
      <c r="FH25" s="2"/>
      <c r="FI25" s="7">
        <f t="shared" si="139"/>
        <v>0</v>
      </c>
      <c r="FJ25" s="14">
        <f t="shared" si="140"/>
        <v>0</v>
      </c>
      <c r="FK25" s="6">
        <f t="shared" si="141"/>
        <v>0</v>
      </c>
      <c r="FL25" s="15">
        <f t="shared" si="142"/>
        <v>0</v>
      </c>
      <c r="FM25" s="16"/>
      <c r="FN25" s="1"/>
      <c r="FO25" s="2"/>
      <c r="FP25" s="2"/>
      <c r="FQ25" s="2"/>
      <c r="FR25" s="2"/>
      <c r="FS25" s="2"/>
      <c r="FT25" s="7">
        <f t="shared" si="143"/>
        <v>0</v>
      </c>
      <c r="FU25" s="14">
        <f t="shared" si="144"/>
        <v>0</v>
      </c>
      <c r="FV25" s="6">
        <f t="shared" si="145"/>
        <v>0</v>
      </c>
      <c r="FW25" s="15">
        <f t="shared" si="146"/>
        <v>0</v>
      </c>
      <c r="FX25" s="16"/>
      <c r="FY25" s="1"/>
      <c r="FZ25" s="2"/>
      <c r="GA25" s="2"/>
      <c r="GB25" s="2"/>
      <c r="GC25" s="2"/>
      <c r="GD25" s="2"/>
      <c r="GE25" s="7">
        <f t="shared" si="147"/>
        <v>0</v>
      </c>
      <c r="GF25" s="14">
        <f t="shared" si="148"/>
        <v>0</v>
      </c>
      <c r="GG25" s="6">
        <f t="shared" si="149"/>
        <v>0</v>
      </c>
      <c r="GH25" s="15">
        <f t="shared" si="150"/>
        <v>0</v>
      </c>
      <c r="GI25" s="16"/>
      <c r="GJ25" s="1"/>
      <c r="GK25" s="2"/>
      <c r="GL25" s="2"/>
      <c r="GM25" s="2"/>
      <c r="GN25" s="2"/>
      <c r="GO25" s="2"/>
      <c r="GP25" s="7">
        <f t="shared" si="151"/>
        <v>0</v>
      </c>
      <c r="GQ25" s="14">
        <f t="shared" si="152"/>
        <v>0</v>
      </c>
      <c r="GR25" s="6">
        <f t="shared" si="153"/>
        <v>0</v>
      </c>
      <c r="GS25" s="15">
        <f t="shared" si="154"/>
        <v>0</v>
      </c>
      <c r="GT25" s="16"/>
      <c r="GU25" s="1"/>
      <c r="GV25" s="2"/>
      <c r="GW25" s="2"/>
      <c r="GX25" s="2"/>
      <c r="GY25" s="2"/>
      <c r="GZ25" s="2"/>
      <c r="HA25" s="7">
        <f t="shared" si="155"/>
        <v>0</v>
      </c>
      <c r="HB25" s="14">
        <f t="shared" si="156"/>
        <v>0</v>
      </c>
      <c r="HC25" s="6">
        <f t="shared" si="157"/>
        <v>0</v>
      </c>
      <c r="HD25" s="15">
        <f t="shared" si="158"/>
        <v>0</v>
      </c>
      <c r="HE25" s="16"/>
      <c r="HF25" s="1"/>
      <c r="HG25" s="2"/>
      <c r="HH25" s="2"/>
      <c r="HI25" s="2"/>
      <c r="HJ25" s="2"/>
      <c r="HK25" s="2"/>
      <c r="HL25" s="7">
        <f t="shared" si="159"/>
        <v>0</v>
      </c>
      <c r="HM25" s="14">
        <f t="shared" si="160"/>
        <v>0</v>
      </c>
      <c r="HN25" s="6">
        <f t="shared" si="161"/>
        <v>0</v>
      </c>
      <c r="HO25" s="15">
        <f t="shared" si="162"/>
        <v>0</v>
      </c>
      <c r="HP25" s="16"/>
      <c r="HQ25" s="1"/>
      <c r="HR25" s="2"/>
      <c r="HS25" s="2"/>
      <c r="HT25" s="2"/>
      <c r="HU25" s="2"/>
      <c r="HV25" s="2"/>
      <c r="HW25" s="7">
        <f t="shared" si="163"/>
        <v>0</v>
      </c>
      <c r="HX25" s="14">
        <f t="shared" si="164"/>
        <v>0</v>
      </c>
      <c r="HY25" s="6">
        <f t="shared" si="165"/>
        <v>0</v>
      </c>
      <c r="HZ25" s="15">
        <f t="shared" si="166"/>
        <v>0</v>
      </c>
      <c r="IA25" s="16"/>
      <c r="IB25" s="1"/>
      <c r="IC25" s="2"/>
      <c r="ID25" s="2"/>
      <c r="IE25" s="2"/>
      <c r="IF25" s="2"/>
      <c r="IG25" s="2"/>
      <c r="IH25" s="7">
        <f t="shared" si="167"/>
        <v>0</v>
      </c>
      <c r="II25" s="14">
        <f t="shared" si="168"/>
        <v>0</v>
      </c>
      <c r="IJ25" s="6">
        <f t="shared" si="169"/>
        <v>0</v>
      </c>
      <c r="IK25" s="113">
        <f t="shared" si="170"/>
        <v>0</v>
      </c>
      <c r="IL25" s="114"/>
    </row>
    <row r="26" spans="1:246" ht="12.75">
      <c r="A26" s="52">
        <v>7</v>
      </c>
      <c r="B26" s="50" t="s">
        <v>137</v>
      </c>
      <c r="C26" s="50"/>
      <c r="D26" s="51"/>
      <c r="E26" s="51" t="s">
        <v>20</v>
      </c>
      <c r="F26" s="51" t="s">
        <v>26</v>
      </c>
      <c r="G26" s="49">
        <f>IF(AND(OR($G$2="Y",$H$2="Y"),I26&lt;5,J26&lt;5),IF(AND(I26=#REF!,J26=#REF!),#REF!+1,1),"")</f>
      </c>
      <c r="H26" s="42">
        <f>IF(AND($H$2="Y",J26&gt;0,OR(AND(G26=1,G51=10),AND(G26=2,G74=20),AND(G26=3,G83=30),AND(G26=4,G92=40),AND(G26=5,G101=50),AND(G26=6,G110=60),AND(G26=7,G119=70),AND(G26=8,G128=80),AND(G26=9,G137=90),AND(G26=10,G146=100))),VLOOKUP(J26-1,SortLookup!$A$13:$B$16,2,FALSE),"")</f>
      </c>
      <c r="I26" s="43">
        <f>IF(ISNA(VLOOKUP(E26,SortLookup!$A$1:$B$5,2,FALSE))," ",VLOOKUP(E26,SortLookup!$A$1:$B$5,2,FALSE))</f>
        <v>1</v>
      </c>
      <c r="J26" s="60">
        <f>IF(ISNA(VLOOKUP(F26,SortLookup!$A$7:$B$11,2,FALSE))," ",VLOOKUP(F26,SortLookup!$A$7:$B$11,2,FALSE))</f>
        <v>3</v>
      </c>
      <c r="K26" s="44">
        <f t="shared" si="86"/>
        <v>179.24</v>
      </c>
      <c r="L26" s="63">
        <f t="shared" si="87"/>
        <v>135.74</v>
      </c>
      <c r="M26" s="45">
        <f t="shared" si="88"/>
        <v>21</v>
      </c>
      <c r="N26" s="46">
        <f t="shared" si="89"/>
        <v>22.5</v>
      </c>
      <c r="O26" s="47">
        <f t="shared" si="90"/>
        <v>45</v>
      </c>
      <c r="P26" s="77">
        <v>48.49</v>
      </c>
      <c r="Q26" s="70"/>
      <c r="R26" s="70"/>
      <c r="S26" s="70"/>
      <c r="T26" s="70"/>
      <c r="U26" s="70"/>
      <c r="V26" s="70"/>
      <c r="W26" s="71">
        <v>16</v>
      </c>
      <c r="X26" s="71">
        <v>2</v>
      </c>
      <c r="Y26" s="71">
        <v>2</v>
      </c>
      <c r="Z26" s="71">
        <v>0</v>
      </c>
      <c r="AA26" s="73">
        <v>0</v>
      </c>
      <c r="AB26" s="63">
        <f t="shared" si="91"/>
        <v>48.49</v>
      </c>
      <c r="AC26" s="62">
        <f t="shared" si="92"/>
        <v>8</v>
      </c>
      <c r="AD26" s="79">
        <f t="shared" si="93"/>
        <v>16</v>
      </c>
      <c r="AE26" s="48">
        <f t="shared" si="94"/>
        <v>72.49</v>
      </c>
      <c r="AF26" s="77">
        <v>29.31</v>
      </c>
      <c r="AG26" s="70"/>
      <c r="AH26" s="70"/>
      <c r="AI26" s="70"/>
      <c r="AJ26" s="71">
        <v>1</v>
      </c>
      <c r="AK26" s="71">
        <v>0</v>
      </c>
      <c r="AL26" s="71">
        <v>0</v>
      </c>
      <c r="AM26" s="71">
        <v>0</v>
      </c>
      <c r="AN26" s="73">
        <v>0</v>
      </c>
      <c r="AO26" s="63">
        <f t="shared" si="95"/>
        <v>29.31</v>
      </c>
      <c r="AP26" s="62">
        <f t="shared" si="96"/>
        <v>0.5</v>
      </c>
      <c r="AQ26" s="79">
        <f t="shared" si="97"/>
        <v>0</v>
      </c>
      <c r="AR26" s="48">
        <f t="shared" si="98"/>
        <v>29.81</v>
      </c>
      <c r="AS26" s="77">
        <v>20.89</v>
      </c>
      <c r="AT26" s="70"/>
      <c r="AU26" s="70"/>
      <c r="AV26" s="71">
        <v>2</v>
      </c>
      <c r="AW26" s="71">
        <v>0</v>
      </c>
      <c r="AX26" s="71">
        <v>0</v>
      </c>
      <c r="AY26" s="71">
        <v>0</v>
      </c>
      <c r="AZ26" s="73">
        <v>0</v>
      </c>
      <c r="BA26" s="63">
        <f t="shared" si="99"/>
        <v>20.89</v>
      </c>
      <c r="BB26" s="62">
        <f t="shared" si="100"/>
        <v>1</v>
      </c>
      <c r="BC26" s="79">
        <f t="shared" si="101"/>
        <v>0</v>
      </c>
      <c r="BD26" s="48">
        <f t="shared" si="102"/>
        <v>21.89</v>
      </c>
      <c r="BE26" s="77">
        <v>37.05</v>
      </c>
      <c r="BF26" s="70"/>
      <c r="BG26" s="70"/>
      <c r="BH26" s="71">
        <v>26</v>
      </c>
      <c r="BI26" s="71">
        <v>0</v>
      </c>
      <c r="BJ26" s="71">
        <v>0</v>
      </c>
      <c r="BK26" s="71">
        <v>1</v>
      </c>
      <c r="BL26" s="73">
        <v>0</v>
      </c>
      <c r="BM26" s="63">
        <f t="shared" si="103"/>
        <v>37.05</v>
      </c>
      <c r="BN26" s="62">
        <f t="shared" si="104"/>
        <v>13</v>
      </c>
      <c r="BO26" s="79">
        <f t="shared" si="105"/>
        <v>5</v>
      </c>
      <c r="BP26" s="48">
        <f t="shared" si="106"/>
        <v>55.05</v>
      </c>
      <c r="BQ26" s="1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4">
        <f t="shared" si="108"/>
        <v>0</v>
      </c>
      <c r="CA26" s="6">
        <f t="shared" si="109"/>
        <v>0</v>
      </c>
      <c r="CB26" s="15">
        <f t="shared" si="110"/>
        <v>0</v>
      </c>
      <c r="CC26" s="16"/>
      <c r="CD26" s="1"/>
      <c r="CE26" s="2"/>
      <c r="CF26" s="2"/>
      <c r="CG26" s="2"/>
      <c r="CH26" s="2"/>
      <c r="CI26" s="2"/>
      <c r="CJ26" s="7">
        <f t="shared" si="111"/>
        <v>0</v>
      </c>
      <c r="CK26" s="14">
        <f t="shared" si="112"/>
        <v>0</v>
      </c>
      <c r="CL26" s="6">
        <f t="shared" si="113"/>
        <v>0</v>
      </c>
      <c r="CM26" s="15">
        <f t="shared" si="114"/>
        <v>0</v>
      </c>
      <c r="CN26" s="16"/>
      <c r="CO26" s="1"/>
      <c r="CP26" s="2"/>
      <c r="CQ26" s="2"/>
      <c r="CR26" s="2"/>
      <c r="CS26" s="2"/>
      <c r="CT26" s="2"/>
      <c r="CU26" s="7">
        <f t="shared" si="115"/>
        <v>0</v>
      </c>
      <c r="CV26" s="14">
        <f t="shared" si="116"/>
        <v>0</v>
      </c>
      <c r="CW26" s="6">
        <f t="shared" si="117"/>
        <v>0</v>
      </c>
      <c r="CX26" s="15">
        <f t="shared" si="118"/>
        <v>0</v>
      </c>
      <c r="CY26" s="16"/>
      <c r="CZ26" s="1"/>
      <c r="DA26" s="2"/>
      <c r="DB26" s="2"/>
      <c r="DC26" s="2"/>
      <c r="DD26" s="2"/>
      <c r="DE26" s="2"/>
      <c r="DF26" s="7">
        <f t="shared" si="119"/>
        <v>0</v>
      </c>
      <c r="DG26" s="14">
        <f t="shared" si="120"/>
        <v>0</v>
      </c>
      <c r="DH26" s="6">
        <f t="shared" si="121"/>
        <v>0</v>
      </c>
      <c r="DI26" s="15">
        <f t="shared" si="122"/>
        <v>0</v>
      </c>
      <c r="DJ26" s="16"/>
      <c r="DK26" s="1"/>
      <c r="DL26" s="2"/>
      <c r="DM26" s="2"/>
      <c r="DN26" s="2"/>
      <c r="DO26" s="2"/>
      <c r="DP26" s="2"/>
      <c r="DQ26" s="7">
        <f t="shared" si="123"/>
        <v>0</v>
      </c>
      <c r="DR26" s="14">
        <f t="shared" si="124"/>
        <v>0</v>
      </c>
      <c r="DS26" s="6">
        <f t="shared" si="125"/>
        <v>0</v>
      </c>
      <c r="DT26" s="15">
        <f t="shared" si="126"/>
        <v>0</v>
      </c>
      <c r="DU26" s="16"/>
      <c r="DV26" s="1"/>
      <c r="DW26" s="2"/>
      <c r="DX26" s="2"/>
      <c r="DY26" s="2"/>
      <c r="DZ26" s="2"/>
      <c r="EA26" s="2"/>
      <c r="EB26" s="7">
        <f t="shared" si="127"/>
        <v>0</v>
      </c>
      <c r="EC26" s="14">
        <f t="shared" si="128"/>
        <v>0</v>
      </c>
      <c r="ED26" s="6">
        <f t="shared" si="129"/>
        <v>0</v>
      </c>
      <c r="EE26" s="15">
        <f t="shared" si="130"/>
        <v>0</v>
      </c>
      <c r="EF26" s="16"/>
      <c r="EG26" s="1"/>
      <c r="EH26" s="2"/>
      <c r="EI26" s="2"/>
      <c r="EJ26" s="2"/>
      <c r="EK26" s="2"/>
      <c r="EL26" s="2"/>
      <c r="EM26" s="7">
        <f t="shared" si="131"/>
        <v>0</v>
      </c>
      <c r="EN26" s="14">
        <f t="shared" si="132"/>
        <v>0</v>
      </c>
      <c r="EO26" s="6">
        <f t="shared" si="133"/>
        <v>0</v>
      </c>
      <c r="EP26" s="15">
        <f t="shared" si="134"/>
        <v>0</v>
      </c>
      <c r="EQ26" s="16"/>
      <c r="ER26" s="1"/>
      <c r="ES26" s="2"/>
      <c r="ET26" s="2"/>
      <c r="EU26" s="2"/>
      <c r="EV26" s="2"/>
      <c r="EW26" s="2"/>
      <c r="EX26" s="7">
        <f t="shared" si="135"/>
        <v>0</v>
      </c>
      <c r="EY26" s="14">
        <f t="shared" si="136"/>
        <v>0</v>
      </c>
      <c r="EZ26" s="6">
        <f t="shared" si="137"/>
        <v>0</v>
      </c>
      <c r="FA26" s="15">
        <f t="shared" si="138"/>
        <v>0</v>
      </c>
      <c r="FB26" s="16"/>
      <c r="FC26" s="1"/>
      <c r="FD26" s="2"/>
      <c r="FE26" s="2"/>
      <c r="FF26" s="2"/>
      <c r="FG26" s="2"/>
      <c r="FH26" s="2"/>
      <c r="FI26" s="7">
        <f t="shared" si="139"/>
        <v>0</v>
      </c>
      <c r="FJ26" s="14">
        <f t="shared" si="140"/>
        <v>0</v>
      </c>
      <c r="FK26" s="6">
        <f t="shared" si="141"/>
        <v>0</v>
      </c>
      <c r="FL26" s="15">
        <f t="shared" si="142"/>
        <v>0</v>
      </c>
      <c r="FM26" s="16"/>
      <c r="FN26" s="1"/>
      <c r="FO26" s="2"/>
      <c r="FP26" s="2"/>
      <c r="FQ26" s="2"/>
      <c r="FR26" s="2"/>
      <c r="FS26" s="2"/>
      <c r="FT26" s="7">
        <f t="shared" si="143"/>
        <v>0</v>
      </c>
      <c r="FU26" s="14">
        <f t="shared" si="144"/>
        <v>0</v>
      </c>
      <c r="FV26" s="6">
        <f t="shared" si="145"/>
        <v>0</v>
      </c>
      <c r="FW26" s="15">
        <f t="shared" si="146"/>
        <v>0</v>
      </c>
      <c r="FX26" s="16"/>
      <c r="FY26" s="1"/>
      <c r="FZ26" s="2"/>
      <c r="GA26" s="2"/>
      <c r="GB26" s="2"/>
      <c r="GC26" s="2"/>
      <c r="GD26" s="2"/>
      <c r="GE26" s="7">
        <f t="shared" si="147"/>
        <v>0</v>
      </c>
      <c r="GF26" s="14">
        <f t="shared" si="148"/>
        <v>0</v>
      </c>
      <c r="GG26" s="6">
        <f t="shared" si="149"/>
        <v>0</v>
      </c>
      <c r="GH26" s="15">
        <f t="shared" si="150"/>
        <v>0</v>
      </c>
      <c r="GI26" s="16"/>
      <c r="GJ26" s="1"/>
      <c r="GK26" s="2"/>
      <c r="GL26" s="2"/>
      <c r="GM26" s="2"/>
      <c r="GN26" s="2"/>
      <c r="GO26" s="2"/>
      <c r="GP26" s="7">
        <f t="shared" si="151"/>
        <v>0</v>
      </c>
      <c r="GQ26" s="14">
        <f t="shared" si="152"/>
        <v>0</v>
      </c>
      <c r="GR26" s="6">
        <f t="shared" si="153"/>
        <v>0</v>
      </c>
      <c r="GS26" s="15">
        <f t="shared" si="154"/>
        <v>0</v>
      </c>
      <c r="GT26" s="16"/>
      <c r="GU26" s="1"/>
      <c r="GV26" s="2"/>
      <c r="GW26" s="2"/>
      <c r="GX26" s="2"/>
      <c r="GY26" s="2"/>
      <c r="GZ26" s="2"/>
      <c r="HA26" s="7">
        <f t="shared" si="155"/>
        <v>0</v>
      </c>
      <c r="HB26" s="14">
        <f t="shared" si="156"/>
        <v>0</v>
      </c>
      <c r="HC26" s="6">
        <f t="shared" si="157"/>
        <v>0</v>
      </c>
      <c r="HD26" s="15">
        <f t="shared" si="158"/>
        <v>0</v>
      </c>
      <c r="HE26" s="16"/>
      <c r="HF26" s="1"/>
      <c r="HG26" s="2"/>
      <c r="HH26" s="2"/>
      <c r="HI26" s="2"/>
      <c r="HJ26" s="2"/>
      <c r="HK26" s="2"/>
      <c r="HL26" s="7">
        <f t="shared" si="159"/>
        <v>0</v>
      </c>
      <c r="HM26" s="14">
        <f t="shared" si="160"/>
        <v>0</v>
      </c>
      <c r="HN26" s="6">
        <f t="shared" si="161"/>
        <v>0</v>
      </c>
      <c r="HO26" s="15">
        <f t="shared" si="162"/>
        <v>0</v>
      </c>
      <c r="HP26" s="16"/>
      <c r="HQ26" s="1"/>
      <c r="HR26" s="2"/>
      <c r="HS26" s="2"/>
      <c r="HT26" s="2"/>
      <c r="HU26" s="2"/>
      <c r="HV26" s="2"/>
      <c r="HW26" s="7">
        <f t="shared" si="163"/>
        <v>0</v>
      </c>
      <c r="HX26" s="14">
        <f t="shared" si="164"/>
        <v>0</v>
      </c>
      <c r="HY26" s="6">
        <f t="shared" si="165"/>
        <v>0</v>
      </c>
      <c r="HZ26" s="15">
        <f t="shared" si="166"/>
        <v>0</v>
      </c>
      <c r="IA26" s="16"/>
      <c r="IB26" s="1"/>
      <c r="IC26" s="2"/>
      <c r="ID26" s="2"/>
      <c r="IE26" s="2"/>
      <c r="IF26" s="2"/>
      <c r="IG26" s="2"/>
      <c r="IH26" s="7">
        <f t="shared" si="167"/>
        <v>0</v>
      </c>
      <c r="II26" s="14">
        <f t="shared" si="168"/>
        <v>0</v>
      </c>
      <c r="IJ26" s="6">
        <f t="shared" si="169"/>
        <v>0</v>
      </c>
      <c r="IK26" s="113">
        <f t="shared" si="170"/>
        <v>0</v>
      </c>
      <c r="IL26" s="114"/>
    </row>
    <row r="27" spans="1:246" ht="12.75">
      <c r="A27" s="52">
        <v>8</v>
      </c>
      <c r="B27" s="50" t="s">
        <v>165</v>
      </c>
      <c r="C27" s="50"/>
      <c r="D27" s="51"/>
      <c r="E27" s="51" t="s">
        <v>20</v>
      </c>
      <c r="F27" s="51" t="s">
        <v>27</v>
      </c>
      <c r="G27" s="42">
        <f>IF(AND(OR($G$2="Y",$H$2="Y"),I27&lt;5,J27&lt;5),IF(AND(I27=I26,J27=J26),G26+1,1),"")</f>
      </c>
      <c r="H27" s="42">
        <f>IF(AND($H$2="Y",J27&gt;0,OR(AND(G27=1,G68=10),AND(G27=2,G77=20),AND(G27=3,G86=30),AND(G27=4,G95=40),AND(G27=5,G104=50),AND(G27=6,G113=60),AND(G27=7,G122=70),AND(G27=8,G131=80),AND(G27=9,G140=90),AND(G27=10,G149=100))),VLOOKUP(J27-1,SortLookup!$A$13:$B$16,2,FALSE),"")</f>
      </c>
      <c r="I27" s="87">
        <f>IF(ISNA(VLOOKUP(E27,SortLookup!$A$1:$B$5,2,FALSE))," ",VLOOKUP(E27,SortLookup!$A$1:$B$5,2,FALSE))</f>
        <v>1</v>
      </c>
      <c r="J27" s="43">
        <f>IF(ISNA(VLOOKUP(F27,SortLookup!$A$7:$B$11,2,FALSE))," ",VLOOKUP(F27,SortLookup!$A$7:$B$11,2,FALSE))</f>
        <v>4</v>
      </c>
      <c r="K27" s="104">
        <f t="shared" si="86"/>
        <v>188.58</v>
      </c>
      <c r="L27" s="89">
        <f>AB27+AO27+BA27+BM27+BY41+CJ41+CU41+DF41+DQ41+EB41+EM41+EX41+FI41+FT41+GE41+GP41+HA41+HL41+HW41+IH41</f>
        <v>156.08</v>
      </c>
      <c r="M27" s="45">
        <f>AD27+AQ27+BC27+BO27+CA41+CL41+CW41+DH41+DS41+ED41+EO41+EZ41+FK41+FV41+GG41+GR41+HC41+HN41+HY41+IJ41</f>
        <v>8</v>
      </c>
      <c r="N27" s="46">
        <f t="shared" si="89"/>
        <v>24.5</v>
      </c>
      <c r="O27" s="106">
        <f>W27+AJ27+AV27+BH27+BT41+CE41+CP41+DA41+DL41+DW41+EH41+ES41+FD41+FO41+FZ41+GK41+GV41+HG41+HR41+IC41</f>
        <v>49</v>
      </c>
      <c r="P27" s="77">
        <v>73.71</v>
      </c>
      <c r="Q27" s="70"/>
      <c r="R27" s="70"/>
      <c r="S27" s="70"/>
      <c r="T27" s="70"/>
      <c r="U27" s="70"/>
      <c r="V27" s="70"/>
      <c r="W27" s="71">
        <v>2</v>
      </c>
      <c r="X27" s="71">
        <v>1</v>
      </c>
      <c r="Y27" s="71">
        <v>0</v>
      </c>
      <c r="Z27" s="71">
        <v>0</v>
      </c>
      <c r="AA27" s="73">
        <v>0</v>
      </c>
      <c r="AB27" s="63">
        <f t="shared" si="91"/>
        <v>73.71</v>
      </c>
      <c r="AC27" s="62">
        <f t="shared" si="92"/>
        <v>1</v>
      </c>
      <c r="AD27" s="79">
        <f t="shared" si="93"/>
        <v>3</v>
      </c>
      <c r="AE27" s="48">
        <f t="shared" si="94"/>
        <v>77.71</v>
      </c>
      <c r="AF27" s="77">
        <v>23.8</v>
      </c>
      <c r="AG27" s="70"/>
      <c r="AH27" s="70"/>
      <c r="AI27" s="70"/>
      <c r="AJ27" s="71">
        <v>2</v>
      </c>
      <c r="AK27" s="71">
        <v>0</v>
      </c>
      <c r="AL27" s="71">
        <v>0</v>
      </c>
      <c r="AM27" s="71">
        <v>0</v>
      </c>
      <c r="AN27" s="73">
        <v>0</v>
      </c>
      <c r="AO27" s="63">
        <f t="shared" si="95"/>
        <v>23.8</v>
      </c>
      <c r="AP27" s="62">
        <f t="shared" si="96"/>
        <v>1</v>
      </c>
      <c r="AQ27" s="79">
        <f t="shared" si="97"/>
        <v>0</v>
      </c>
      <c r="AR27" s="48">
        <f t="shared" si="98"/>
        <v>24.8</v>
      </c>
      <c r="AS27" s="77">
        <v>18.17</v>
      </c>
      <c r="AT27" s="70"/>
      <c r="AU27" s="70"/>
      <c r="AV27" s="71">
        <v>7</v>
      </c>
      <c r="AW27" s="71">
        <v>0</v>
      </c>
      <c r="AX27" s="71">
        <v>0</v>
      </c>
      <c r="AY27" s="71">
        <v>0</v>
      </c>
      <c r="AZ27" s="73">
        <v>0</v>
      </c>
      <c r="BA27" s="63">
        <f t="shared" si="99"/>
        <v>18.17</v>
      </c>
      <c r="BB27" s="62">
        <f t="shared" si="100"/>
        <v>3.5</v>
      </c>
      <c r="BC27" s="79">
        <f t="shared" si="101"/>
        <v>0</v>
      </c>
      <c r="BD27" s="48">
        <f t="shared" si="102"/>
        <v>21.67</v>
      </c>
      <c r="BE27" s="77">
        <v>40.4</v>
      </c>
      <c r="BF27" s="70"/>
      <c r="BG27" s="70"/>
      <c r="BH27" s="71">
        <v>38</v>
      </c>
      <c r="BI27" s="71">
        <v>0</v>
      </c>
      <c r="BJ27" s="71">
        <v>0</v>
      </c>
      <c r="BK27" s="71">
        <v>1</v>
      </c>
      <c r="BL27" s="73">
        <v>0</v>
      </c>
      <c r="BM27" s="63">
        <f t="shared" si="103"/>
        <v>40.4</v>
      </c>
      <c r="BN27" s="62">
        <f t="shared" si="104"/>
        <v>19</v>
      </c>
      <c r="BO27" s="79">
        <f t="shared" si="105"/>
        <v>5</v>
      </c>
      <c r="BP27" s="108">
        <f t="shared" si="106"/>
        <v>64.4</v>
      </c>
      <c r="BQ27" s="1"/>
      <c r="BR27" s="1"/>
      <c r="BS27" s="1"/>
      <c r="BT27" s="2"/>
      <c r="BU27" s="2"/>
      <c r="BV27" s="2"/>
      <c r="BW27" s="2"/>
      <c r="BX27" s="2"/>
      <c r="BY27" s="7"/>
      <c r="BZ27" s="14"/>
      <c r="CA27" s="6"/>
      <c r="CB27" s="15"/>
      <c r="CC27" s="16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113"/>
      <c r="IL27" s="114"/>
    </row>
    <row r="28" spans="1:246" ht="12.75">
      <c r="A28" s="52">
        <v>9</v>
      </c>
      <c r="B28" s="50" t="s">
        <v>166</v>
      </c>
      <c r="C28" s="50"/>
      <c r="D28" s="51"/>
      <c r="E28" s="51" t="s">
        <v>20</v>
      </c>
      <c r="F28" s="51" t="s">
        <v>94</v>
      </c>
      <c r="G28" s="42">
        <f>IF(AND(OR($G$2="Y",$H$2="Y"),I28&lt;5,J28&lt;5),IF(AND(I28=I27,J28=J27),G27+1,1),"")</f>
      </c>
      <c r="H28" s="42">
        <f>IF(AND($H$2="Y",J28&gt;0,OR(AND(G28=1,G69=10),AND(G28=2,G78=20),AND(G28=3,G87=30),AND(G28=4,G96=40),AND(G28=5,G105=50),AND(G28=6,G114=60),AND(G28=7,G123=70),AND(G28=8,G132=80),AND(G28=9,G141=90),AND(G28=10,G150=100))),VLOOKUP(J28-1,SortLookup!$A$13:$B$16,2,FALSE),"")</f>
      </c>
      <c r="I28" s="87">
        <f>IF(ISNA(VLOOKUP(E28,SortLookup!$A$1:$B$5,2,FALSE))," ",VLOOKUP(E28,SortLookup!$A$1:$B$5,2,FALSE))</f>
        <v>1</v>
      </c>
      <c r="J28" s="43" t="str">
        <f>IF(ISNA(VLOOKUP(F28,SortLookup!$A$7:$B$11,2,FALSE))," ",VLOOKUP(F28,SortLookup!$A$7:$B$11,2,FALSE))</f>
        <v> </v>
      </c>
      <c r="K28" s="104">
        <f t="shared" si="86"/>
        <v>214.78</v>
      </c>
      <c r="L28" s="89">
        <f>AB28+AO28+BA28+BM28+BY42+CJ42+CU42+DF42+DQ42+EB42+EM42+EX42+FI42+FT42+GE42+GP42+HA42+HL42+HW42+IH42</f>
        <v>141.28</v>
      </c>
      <c r="M28" s="45">
        <f>AD28+AQ28+BC28+BO28+CA42+CL42+CW42+DH42+DS42+ED42+EO42+EZ42+FK42+FV42+GG42+GR42+HC42+HN42+HY42+IJ42</f>
        <v>26</v>
      </c>
      <c r="N28" s="46">
        <f t="shared" si="89"/>
        <v>47.5</v>
      </c>
      <c r="O28" s="106">
        <f>W28+AJ28+AV28+BH28+BT42+CE42+CP42+DA42+DL42+DW42+EH42+ES42+FD42+FO42+FZ42+GK42+GV42+HG42+HR42+IC42</f>
        <v>95</v>
      </c>
      <c r="P28" s="77">
        <v>65.49</v>
      </c>
      <c r="Q28" s="70"/>
      <c r="R28" s="70"/>
      <c r="S28" s="70"/>
      <c r="T28" s="70"/>
      <c r="U28" s="70"/>
      <c r="V28" s="70"/>
      <c r="W28" s="71">
        <v>31</v>
      </c>
      <c r="X28" s="71">
        <v>2</v>
      </c>
      <c r="Y28" s="71">
        <v>3</v>
      </c>
      <c r="Z28" s="71">
        <v>0</v>
      </c>
      <c r="AA28" s="73">
        <v>0</v>
      </c>
      <c r="AB28" s="63">
        <f t="shared" si="91"/>
        <v>65.49</v>
      </c>
      <c r="AC28" s="62">
        <f t="shared" si="92"/>
        <v>15.5</v>
      </c>
      <c r="AD28" s="79">
        <f t="shared" si="93"/>
        <v>21</v>
      </c>
      <c r="AE28" s="48">
        <f t="shared" si="94"/>
        <v>101.99</v>
      </c>
      <c r="AF28" s="77">
        <v>23.6</v>
      </c>
      <c r="AG28" s="70"/>
      <c r="AH28" s="70"/>
      <c r="AI28" s="70"/>
      <c r="AJ28" s="71">
        <v>7</v>
      </c>
      <c r="AK28" s="71">
        <v>0</v>
      </c>
      <c r="AL28" s="71">
        <v>0</v>
      </c>
      <c r="AM28" s="71">
        <v>0</v>
      </c>
      <c r="AN28" s="73">
        <v>0</v>
      </c>
      <c r="AO28" s="63">
        <f t="shared" si="95"/>
        <v>23.6</v>
      </c>
      <c r="AP28" s="62">
        <f t="shared" si="96"/>
        <v>3.5</v>
      </c>
      <c r="AQ28" s="79">
        <f t="shared" si="97"/>
        <v>0</v>
      </c>
      <c r="AR28" s="48">
        <f t="shared" si="98"/>
        <v>27.1</v>
      </c>
      <c r="AS28" s="77">
        <v>18.47</v>
      </c>
      <c r="AT28" s="70"/>
      <c r="AU28" s="70"/>
      <c r="AV28" s="71">
        <v>9</v>
      </c>
      <c r="AW28" s="71">
        <v>0</v>
      </c>
      <c r="AX28" s="71">
        <v>0</v>
      </c>
      <c r="AY28" s="71">
        <v>0</v>
      </c>
      <c r="AZ28" s="73">
        <v>0</v>
      </c>
      <c r="BA28" s="63">
        <f t="shared" si="99"/>
        <v>18.47</v>
      </c>
      <c r="BB28" s="62">
        <f t="shared" si="100"/>
        <v>4.5</v>
      </c>
      <c r="BC28" s="79">
        <f t="shared" si="101"/>
        <v>0</v>
      </c>
      <c r="BD28" s="48">
        <f t="shared" si="102"/>
        <v>22.97</v>
      </c>
      <c r="BE28" s="77">
        <v>33.72</v>
      </c>
      <c r="BF28" s="70"/>
      <c r="BG28" s="70"/>
      <c r="BH28" s="71">
        <v>48</v>
      </c>
      <c r="BI28" s="71">
        <v>0</v>
      </c>
      <c r="BJ28" s="71">
        <v>0</v>
      </c>
      <c r="BK28" s="71">
        <v>1</v>
      </c>
      <c r="BL28" s="73">
        <v>0</v>
      </c>
      <c r="BM28" s="63">
        <f t="shared" si="103"/>
        <v>33.72</v>
      </c>
      <c r="BN28" s="62">
        <f t="shared" si="104"/>
        <v>24</v>
      </c>
      <c r="BO28" s="79">
        <f t="shared" si="105"/>
        <v>5</v>
      </c>
      <c r="BP28" s="108">
        <f t="shared" si="106"/>
        <v>62.72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113"/>
      <c r="IL28" s="114"/>
    </row>
    <row r="29" spans="1:246" ht="12.75">
      <c r="A29" s="52">
        <v>10</v>
      </c>
      <c r="B29" s="50" t="s">
        <v>104</v>
      </c>
      <c r="C29" s="50"/>
      <c r="D29" s="51" t="s">
        <v>167</v>
      </c>
      <c r="E29" s="51" t="s">
        <v>20</v>
      </c>
      <c r="F29" s="51" t="s">
        <v>26</v>
      </c>
      <c r="G29" s="42">
        <f>IF(AND(OR($G$2="Y",$H$2="Y"),I29&lt;5,J29&lt;5),IF(AND(I29=I28,J29=J28),G28+1,1),"")</f>
      </c>
      <c r="H29" s="42">
        <f>IF(AND($H$2="Y",J29&gt;0,OR(AND(G29=1,G70=10),AND(G29=2,G79=20),AND(G29=3,G88=30),AND(G29=4,G97=40),AND(G29=5,G106=50),AND(G29=6,G115=60),AND(G29=7,G124=70),AND(G29=8,G133=80),AND(G29=9,G142=90),AND(G29=10,G151=100))),VLOOKUP(J29-1,SortLookup!$A$13:$B$16,2,FALSE),"")</f>
      </c>
      <c r="I29" s="87">
        <f>IF(ISNA(VLOOKUP(E29,SortLookup!$A$1:$B$5,2,FALSE))," ",VLOOKUP(E29,SortLookup!$A$1:$B$5,2,FALSE))</f>
        <v>1</v>
      </c>
      <c r="J29" s="43">
        <f>IF(ISNA(VLOOKUP(F29,SortLookup!$A$7:$B$11,2,FALSE))," ",VLOOKUP(F29,SortLookup!$A$7:$B$11,2,FALSE))</f>
        <v>3</v>
      </c>
      <c r="K29" s="104">
        <f t="shared" si="86"/>
        <v>240.66</v>
      </c>
      <c r="L29" s="89">
        <f>AB29+AO29+BA29+BM29+BY43+CJ43+CU43+DF43+DQ43+EB43+EM43+EX43+FI43+FT43+GE43+GP43+HA43+HL43+HW43+IH43</f>
        <v>189.16</v>
      </c>
      <c r="M29" s="45">
        <f>AD29+AQ29+BC29+BO29+CA43+CL43+CW43+DH43+DS43+ED43+EO43+EZ43+FK43+FV43+GG43+GR43+HC43+HN43+HY43+IJ43</f>
        <v>20</v>
      </c>
      <c r="N29" s="46">
        <f t="shared" si="89"/>
        <v>31.5</v>
      </c>
      <c r="O29" s="106">
        <f>W29+AJ29+AV29+BH29+BT43+CE43+CP43+DA43+DL43+DW43+EH43+ES43+FD43+FO43+FZ43+GK43+GV43+HG43+HR43+IC43</f>
        <v>63</v>
      </c>
      <c r="P29" s="77">
        <v>92.67</v>
      </c>
      <c r="Q29" s="70"/>
      <c r="R29" s="70"/>
      <c r="S29" s="70"/>
      <c r="T29" s="70"/>
      <c r="U29" s="70"/>
      <c r="V29" s="70"/>
      <c r="W29" s="71">
        <v>25</v>
      </c>
      <c r="X29" s="71">
        <v>0</v>
      </c>
      <c r="Y29" s="71">
        <v>2</v>
      </c>
      <c r="Z29" s="71">
        <v>1</v>
      </c>
      <c r="AA29" s="73">
        <v>0</v>
      </c>
      <c r="AB29" s="63">
        <f t="shared" si="91"/>
        <v>92.67</v>
      </c>
      <c r="AC29" s="62">
        <f t="shared" si="92"/>
        <v>12.5</v>
      </c>
      <c r="AD29" s="79">
        <f t="shared" si="93"/>
        <v>15</v>
      </c>
      <c r="AE29" s="48">
        <f t="shared" si="94"/>
        <v>120.17</v>
      </c>
      <c r="AF29" s="77">
        <v>29.1</v>
      </c>
      <c r="AG29" s="70"/>
      <c r="AH29" s="70"/>
      <c r="AI29" s="70"/>
      <c r="AJ29" s="71">
        <v>3</v>
      </c>
      <c r="AK29" s="71">
        <v>0</v>
      </c>
      <c r="AL29" s="71">
        <v>0</v>
      </c>
      <c r="AM29" s="71">
        <v>0</v>
      </c>
      <c r="AN29" s="73">
        <v>0</v>
      </c>
      <c r="AO29" s="63">
        <f t="shared" si="95"/>
        <v>29.1</v>
      </c>
      <c r="AP29" s="62">
        <f t="shared" si="96"/>
        <v>1.5</v>
      </c>
      <c r="AQ29" s="79">
        <f t="shared" si="97"/>
        <v>0</v>
      </c>
      <c r="AR29" s="48">
        <f t="shared" si="98"/>
        <v>30.6</v>
      </c>
      <c r="AS29" s="77">
        <v>26.21</v>
      </c>
      <c r="AT29" s="70"/>
      <c r="AU29" s="70"/>
      <c r="AV29" s="71">
        <v>1</v>
      </c>
      <c r="AW29" s="71">
        <v>0</v>
      </c>
      <c r="AX29" s="71">
        <v>0</v>
      </c>
      <c r="AY29" s="71">
        <v>0</v>
      </c>
      <c r="AZ29" s="73">
        <v>0</v>
      </c>
      <c r="BA29" s="63">
        <f t="shared" si="99"/>
        <v>26.21</v>
      </c>
      <c r="BB29" s="62">
        <f t="shared" si="100"/>
        <v>0.5</v>
      </c>
      <c r="BC29" s="79">
        <f t="shared" si="101"/>
        <v>0</v>
      </c>
      <c r="BD29" s="48">
        <f t="shared" si="102"/>
        <v>26.71</v>
      </c>
      <c r="BE29" s="77">
        <v>41.18</v>
      </c>
      <c r="BF29" s="70"/>
      <c r="BG29" s="70"/>
      <c r="BH29" s="71">
        <v>34</v>
      </c>
      <c r="BI29" s="71">
        <v>0</v>
      </c>
      <c r="BJ29" s="71">
        <v>1</v>
      </c>
      <c r="BK29" s="71">
        <v>0</v>
      </c>
      <c r="BL29" s="73">
        <v>0</v>
      </c>
      <c r="BM29" s="63">
        <f t="shared" si="103"/>
        <v>41.18</v>
      </c>
      <c r="BN29" s="62">
        <f t="shared" si="104"/>
        <v>17</v>
      </c>
      <c r="BO29" s="79">
        <f t="shared" si="105"/>
        <v>5</v>
      </c>
      <c r="BP29" s="108">
        <f t="shared" si="106"/>
        <v>63.18</v>
      </c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113"/>
      <c r="IL29" s="114"/>
    </row>
    <row r="30" spans="1:246" ht="12.75">
      <c r="A30" s="52">
        <v>11</v>
      </c>
      <c r="B30" s="50" t="s">
        <v>121</v>
      </c>
      <c r="C30" s="50"/>
      <c r="D30" s="51"/>
      <c r="E30" s="51" t="s">
        <v>20</v>
      </c>
      <c r="F30" s="51" t="s">
        <v>94</v>
      </c>
      <c r="G30" s="42">
        <f>IF(AND(OR($G$2="Y",$H$2="Y"),I30&lt;5,J30&lt;5),IF(AND(I30=I29,J30=J29),G29+1,1),"")</f>
      </c>
      <c r="H30" s="42" t="e">
        <f>IF(AND($H$2="Y",J30&gt;0,OR(AND(G30=1,#REF!=10),AND(G30=2,G49=20),AND(G30=3,G59=30),AND(G30=4,G97=40),AND(G30=5,G106=50),AND(G30=6,G115=60),AND(G30=7,G124=70),AND(G30=8,G133=80),AND(G30=9,G142=90),AND(G30=10,G151=100))),VLOOKUP(J30-1,SortLookup!$A$13:$B$16,2,FALSE),"")</f>
        <v>#REF!</v>
      </c>
      <c r="I30" s="87">
        <f>IF(ISNA(VLOOKUP(E30,SortLookup!$A$1:$B$5,2,FALSE))," ",VLOOKUP(E30,SortLookup!$A$1:$B$5,2,FALSE))</f>
        <v>1</v>
      </c>
      <c r="J30" s="43" t="str">
        <f>IF(ISNA(VLOOKUP(F30,SortLookup!$A$7:$B$11,2,FALSE))," ",VLOOKUP(F30,SortLookup!$A$7:$B$11,2,FALSE))</f>
        <v> </v>
      </c>
      <c r="K30" s="104">
        <f t="shared" si="86"/>
        <v>278.09</v>
      </c>
      <c r="L30" s="89">
        <f>AB30+AO30+BA30+BM30+BY30+CJ30+CU30+DF30+DQ30+EB30+EM30+EX30+FI30+FT30+GE30+GP30+HA30+HL30+HW30+IH30</f>
        <v>221.59</v>
      </c>
      <c r="M30" s="45">
        <f>AD30+AQ30+BC30+BO30+CA30+CL30+CW30+DH30+DS30+ED30+EO30+EZ30+FK30+FV30+GG30+GR30+HC30+HN30+HY30+IJ30</f>
        <v>18</v>
      </c>
      <c r="N30" s="46">
        <f t="shared" si="89"/>
        <v>38.5</v>
      </c>
      <c r="O30" s="106">
        <f>W30+AJ30+AV30+BH30+BT30+CE30+CP30+DA30+DL30+DW30+EH30+ES30+FD30+FO30+FZ30+GK30+GV30+HG30+HR30+IC30</f>
        <v>77</v>
      </c>
      <c r="P30" s="77">
        <v>111.02</v>
      </c>
      <c r="Q30" s="70"/>
      <c r="R30" s="70"/>
      <c r="S30" s="70"/>
      <c r="T30" s="70"/>
      <c r="U30" s="70"/>
      <c r="V30" s="70"/>
      <c r="W30" s="71">
        <v>28</v>
      </c>
      <c r="X30" s="71">
        <v>0</v>
      </c>
      <c r="Y30" s="71">
        <v>1</v>
      </c>
      <c r="Z30" s="71">
        <v>0</v>
      </c>
      <c r="AA30" s="73">
        <v>0</v>
      </c>
      <c r="AB30" s="63">
        <f t="shared" si="91"/>
        <v>111.02</v>
      </c>
      <c r="AC30" s="62">
        <f t="shared" si="92"/>
        <v>14</v>
      </c>
      <c r="AD30" s="79">
        <f t="shared" si="93"/>
        <v>5</v>
      </c>
      <c r="AE30" s="48">
        <f t="shared" si="94"/>
        <v>130.02</v>
      </c>
      <c r="AF30" s="77">
        <v>34.64</v>
      </c>
      <c r="AG30" s="70"/>
      <c r="AH30" s="70"/>
      <c r="AI30" s="70"/>
      <c r="AJ30" s="71">
        <v>16</v>
      </c>
      <c r="AK30" s="71">
        <v>1</v>
      </c>
      <c r="AL30" s="71">
        <v>1</v>
      </c>
      <c r="AM30" s="71">
        <v>0</v>
      </c>
      <c r="AN30" s="73">
        <v>0</v>
      </c>
      <c r="AO30" s="63">
        <f t="shared" si="95"/>
        <v>34.64</v>
      </c>
      <c r="AP30" s="62">
        <f t="shared" si="96"/>
        <v>8</v>
      </c>
      <c r="AQ30" s="79">
        <f t="shared" si="97"/>
        <v>8</v>
      </c>
      <c r="AR30" s="48">
        <f t="shared" si="98"/>
        <v>50.64</v>
      </c>
      <c r="AS30" s="77">
        <v>29.3</v>
      </c>
      <c r="AT30" s="70"/>
      <c r="AU30" s="70"/>
      <c r="AV30" s="71">
        <v>0</v>
      </c>
      <c r="AW30" s="71">
        <v>0</v>
      </c>
      <c r="AX30" s="71">
        <v>0</v>
      </c>
      <c r="AY30" s="71">
        <v>0</v>
      </c>
      <c r="AZ30" s="73">
        <v>0</v>
      </c>
      <c r="BA30" s="63">
        <f t="shared" si="99"/>
        <v>29.3</v>
      </c>
      <c r="BB30" s="62">
        <f t="shared" si="100"/>
        <v>0</v>
      </c>
      <c r="BC30" s="79">
        <f t="shared" si="101"/>
        <v>0</v>
      </c>
      <c r="BD30" s="48">
        <f t="shared" si="102"/>
        <v>29.3</v>
      </c>
      <c r="BE30" s="77">
        <v>46.63</v>
      </c>
      <c r="BF30" s="70"/>
      <c r="BG30" s="70"/>
      <c r="BH30" s="71">
        <v>33</v>
      </c>
      <c r="BI30" s="71">
        <v>0</v>
      </c>
      <c r="BJ30" s="71">
        <v>0</v>
      </c>
      <c r="BK30" s="71">
        <v>1</v>
      </c>
      <c r="BL30" s="73">
        <v>0</v>
      </c>
      <c r="BM30" s="63">
        <f t="shared" si="103"/>
        <v>46.63</v>
      </c>
      <c r="BN30" s="62">
        <f t="shared" si="104"/>
        <v>16.5</v>
      </c>
      <c r="BO30" s="79">
        <f t="shared" si="105"/>
        <v>5</v>
      </c>
      <c r="BP30" s="108">
        <f t="shared" si="106"/>
        <v>68.13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113">
        <f>IH30+II30+IJ30</f>
        <v>0</v>
      </c>
      <c r="IL30" s="114"/>
    </row>
    <row r="31" spans="1:246" ht="12.75">
      <c r="A31" s="52">
        <v>12</v>
      </c>
      <c r="B31" s="50" t="s">
        <v>138</v>
      </c>
      <c r="C31" s="50"/>
      <c r="D31" s="51"/>
      <c r="E31" s="51" t="s">
        <v>20</v>
      </c>
      <c r="F31" s="51" t="s">
        <v>94</v>
      </c>
      <c r="G31" s="42">
        <f>IF(AND(OR($G$2="Y",$H$2="Y"),I31&lt;5,J31&lt;5),IF(AND(I31=I30,J31=J30),G30+1,1),"")</f>
      </c>
      <c r="H31" s="42">
        <f>IF(AND($H$2="Y",J31&gt;0,OR(AND(G31=1,G58=10),AND(G31=2,G81=20),AND(G31=3,G90=30),AND(G31=4,G99=40),AND(G31=5,G108=50),AND(G31=6,G117=60),AND(G31=7,G126=70),AND(G31=8,G135=80),AND(G31=9,G144=90),AND(G31=10,G153=100))),VLOOKUP(J31-1,SortLookup!$A$13:$B$16,2,FALSE),"")</f>
      </c>
      <c r="I31" s="87">
        <f>IF(ISNA(VLOOKUP(E31,SortLookup!$A$1:$B$5,2,FALSE))," ",VLOOKUP(E31,SortLookup!$A$1:$B$5,2,FALSE))</f>
        <v>1</v>
      </c>
      <c r="J31" s="43" t="str">
        <f>IF(ISNA(VLOOKUP(F31,SortLookup!$A$7:$B$11,2,FALSE))," ",VLOOKUP(F31,SortLookup!$A$7:$B$11,2,FALSE))</f>
        <v> </v>
      </c>
      <c r="K31" s="104">
        <f t="shared" si="86"/>
        <v>303.93</v>
      </c>
      <c r="L31" s="89">
        <f>AB31+AO31+BA31+BM31+BY31+CJ31+CU31+DF31+DQ31+EB31+EM31+EX31+FI31+FT31+GE31+GP31+HA31+HL31+HW31+IH31</f>
        <v>230.43</v>
      </c>
      <c r="M31" s="45">
        <f>AD31+AQ31+BC31+BO31+CA31+CL31+CW31+DH31+DS31+ED31+EO31+EZ31+FK31+FV31+GG31+GR31+HC31+HN31+HY31+IJ31</f>
        <v>36</v>
      </c>
      <c r="N31" s="46">
        <f t="shared" si="89"/>
        <v>37.5</v>
      </c>
      <c r="O31" s="106">
        <f>W31+AJ31+AV31+BH31+BT31+CE31+CP31+DA31+DL31+DW31+EH31+ES31+FD31+FO31+FZ31+GK31+GV31+HG31+HR31+IC31</f>
        <v>75</v>
      </c>
      <c r="P31" s="77">
        <v>126.8</v>
      </c>
      <c r="Q31" s="70"/>
      <c r="R31" s="70"/>
      <c r="S31" s="70"/>
      <c r="T31" s="70"/>
      <c r="U31" s="70"/>
      <c r="V31" s="70"/>
      <c r="W31" s="71">
        <v>32</v>
      </c>
      <c r="X31" s="71">
        <v>1</v>
      </c>
      <c r="Y31" s="71">
        <v>2</v>
      </c>
      <c r="Z31" s="71">
        <v>1</v>
      </c>
      <c r="AA31" s="73">
        <v>0</v>
      </c>
      <c r="AB31" s="63">
        <f t="shared" si="91"/>
        <v>126.8</v>
      </c>
      <c r="AC31" s="62">
        <f t="shared" si="92"/>
        <v>16</v>
      </c>
      <c r="AD31" s="79">
        <f t="shared" si="93"/>
        <v>18</v>
      </c>
      <c r="AE31" s="48">
        <f t="shared" si="94"/>
        <v>160.8</v>
      </c>
      <c r="AF31" s="77">
        <v>32.75</v>
      </c>
      <c r="AG31" s="70"/>
      <c r="AH31" s="70"/>
      <c r="AI31" s="70"/>
      <c r="AJ31" s="71">
        <v>8</v>
      </c>
      <c r="AK31" s="71">
        <v>1</v>
      </c>
      <c r="AL31" s="71">
        <v>0</v>
      </c>
      <c r="AM31" s="71">
        <v>0</v>
      </c>
      <c r="AN31" s="73">
        <v>0</v>
      </c>
      <c r="AO31" s="63">
        <f t="shared" si="95"/>
        <v>32.75</v>
      </c>
      <c r="AP31" s="62">
        <f t="shared" si="96"/>
        <v>4</v>
      </c>
      <c r="AQ31" s="79">
        <f t="shared" si="97"/>
        <v>3</v>
      </c>
      <c r="AR31" s="48">
        <f t="shared" si="98"/>
        <v>39.75</v>
      </c>
      <c r="AS31" s="77">
        <v>20.13</v>
      </c>
      <c r="AT31" s="70"/>
      <c r="AU31" s="70"/>
      <c r="AV31" s="71">
        <v>1</v>
      </c>
      <c r="AW31" s="71">
        <v>0</v>
      </c>
      <c r="AX31" s="71">
        <v>0</v>
      </c>
      <c r="AY31" s="71">
        <v>0</v>
      </c>
      <c r="AZ31" s="73">
        <v>0</v>
      </c>
      <c r="BA31" s="63">
        <f t="shared" si="99"/>
        <v>20.13</v>
      </c>
      <c r="BB31" s="62">
        <f t="shared" si="100"/>
        <v>0.5</v>
      </c>
      <c r="BC31" s="79">
        <f t="shared" si="101"/>
        <v>0</v>
      </c>
      <c r="BD31" s="48">
        <f t="shared" si="102"/>
        <v>20.63</v>
      </c>
      <c r="BE31" s="77">
        <v>50.75</v>
      </c>
      <c r="BF31" s="70"/>
      <c r="BG31" s="70"/>
      <c r="BH31" s="71">
        <v>34</v>
      </c>
      <c r="BI31" s="71">
        <v>0</v>
      </c>
      <c r="BJ31" s="71">
        <v>1</v>
      </c>
      <c r="BK31" s="71">
        <v>2</v>
      </c>
      <c r="BL31" s="73">
        <v>0</v>
      </c>
      <c r="BM31" s="63">
        <f t="shared" si="103"/>
        <v>50.75</v>
      </c>
      <c r="BN31" s="62">
        <f t="shared" si="104"/>
        <v>17</v>
      </c>
      <c r="BO31" s="79">
        <f t="shared" si="105"/>
        <v>15</v>
      </c>
      <c r="BP31" s="108">
        <f t="shared" si="106"/>
        <v>82.75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113">
        <f>IH31+II31+IJ31</f>
        <v>0</v>
      </c>
      <c r="IL31" s="114"/>
    </row>
    <row r="32" spans="1:246" ht="3" customHeight="1">
      <c r="A32" s="155"/>
      <c r="B32" s="156"/>
      <c r="C32" s="156"/>
      <c r="D32" s="157"/>
      <c r="E32" s="157"/>
      <c r="F32" s="157"/>
      <c r="G32" s="159"/>
      <c r="H32" s="159"/>
      <c r="I32" s="174"/>
      <c r="J32" s="160"/>
      <c r="K32" s="175"/>
      <c r="L32" s="176"/>
      <c r="M32" s="164"/>
      <c r="N32" s="165"/>
      <c r="O32" s="177"/>
      <c r="P32" s="167"/>
      <c r="Q32" s="168"/>
      <c r="R32" s="168"/>
      <c r="S32" s="168"/>
      <c r="T32" s="168"/>
      <c r="U32" s="168"/>
      <c r="V32" s="168"/>
      <c r="W32" s="169"/>
      <c r="X32" s="169"/>
      <c r="Y32" s="169"/>
      <c r="Z32" s="169"/>
      <c r="AA32" s="170"/>
      <c r="AB32" s="163"/>
      <c r="AC32" s="171"/>
      <c r="AD32" s="172"/>
      <c r="AE32" s="173"/>
      <c r="AF32" s="167"/>
      <c r="AG32" s="168"/>
      <c r="AH32" s="168"/>
      <c r="AI32" s="168"/>
      <c r="AJ32" s="169"/>
      <c r="AK32" s="169"/>
      <c r="AL32" s="169"/>
      <c r="AM32" s="169"/>
      <c r="AN32" s="170"/>
      <c r="AO32" s="163"/>
      <c r="AP32" s="171"/>
      <c r="AQ32" s="172"/>
      <c r="AR32" s="173"/>
      <c r="AS32" s="167"/>
      <c r="AT32" s="168"/>
      <c r="AU32" s="168"/>
      <c r="AV32" s="169"/>
      <c r="AW32" s="169"/>
      <c r="AX32" s="169"/>
      <c r="AY32" s="169"/>
      <c r="AZ32" s="170"/>
      <c r="BA32" s="163"/>
      <c r="BB32" s="171"/>
      <c r="BC32" s="172"/>
      <c r="BD32" s="173"/>
      <c r="BE32" s="167"/>
      <c r="BF32" s="168"/>
      <c r="BG32" s="168"/>
      <c r="BH32" s="169"/>
      <c r="BI32" s="169"/>
      <c r="BJ32" s="169"/>
      <c r="BK32" s="169"/>
      <c r="BL32" s="170"/>
      <c r="BM32" s="163"/>
      <c r="BN32" s="171"/>
      <c r="BO32" s="172"/>
      <c r="BP32" s="178"/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113"/>
      <c r="IL32" s="114"/>
    </row>
    <row r="33" spans="1:246" ht="12.75">
      <c r="A33" s="52">
        <v>1</v>
      </c>
      <c r="B33" s="50" t="s">
        <v>146</v>
      </c>
      <c r="C33" s="50"/>
      <c r="D33" s="51" t="s">
        <v>93</v>
      </c>
      <c r="E33" s="51" t="s">
        <v>19</v>
      </c>
      <c r="F33" s="51" t="s">
        <v>25</v>
      </c>
      <c r="G33" s="42">
        <f>IF(AND(OR($G$2="Y",$H$2="Y"),I33&lt;5,J33&lt;5),IF(AND(I33=I31,J33=J31),G31+1,1),"")</f>
      </c>
      <c r="H33" s="42">
        <f>IF(AND($H$2="Y",J33&gt;0,OR(AND(G33=1,G71=10),AND(G33=2,G80=20),AND(G33=3,G89=30),AND(G33=4,G98=40),AND(G33=5,G107=50),AND(G33=6,G116=60),AND(G33=7,G125=70),AND(G33=8,G134=80),AND(G33=9,G143=90),AND(G33=10,G152=100))),VLOOKUP(J33-1,SortLookup!$A$13:$B$16,2,FALSE),"")</f>
      </c>
      <c r="I33" s="87">
        <f>IF(ISNA(VLOOKUP(E33,SortLookup!$A$1:$B$5,2,FALSE))," ",VLOOKUP(E33,SortLookup!$A$1:$B$5,2,FALSE))</f>
        <v>0</v>
      </c>
      <c r="J33" s="43">
        <f>IF(ISNA(VLOOKUP(F33,SortLookup!$A$7:$B$11,2,FALSE))," ",VLOOKUP(F33,SortLookup!$A$7:$B$11,2,FALSE))</f>
        <v>2</v>
      </c>
      <c r="K33" s="104">
        <f>L33+M33+N33</f>
        <v>113.73</v>
      </c>
      <c r="L33" s="89">
        <f>AB33+AO33+BA33+BM33+BY33+CJ33+CU33+DF33+DQ33+EB33+EM33+EX33+FI33+FT33+GE33+GP33+HA33+HL33+HW33+IH33</f>
        <v>97.23</v>
      </c>
      <c r="M33" s="45">
        <f>AD33+AQ33+BC33+BO33+CA33+CL33+CW33+DH33+DS33+ED33+EO33+EZ33+FK33+FV33+GG33+GR33+HC33+HN33+HY33+IJ33</f>
        <v>0</v>
      </c>
      <c r="N33" s="46">
        <f>O33/2</f>
        <v>16.5</v>
      </c>
      <c r="O33" s="106">
        <f>W33+AJ33+AV33+BH33+BT33+CE33+CP33+DA33+DL33+DW33+EH33+ES33+FD33+FO33+FZ33+GK33+GV33+HG33+HR33+IC33</f>
        <v>33</v>
      </c>
      <c r="P33" s="77">
        <v>39.5</v>
      </c>
      <c r="Q33" s="70"/>
      <c r="R33" s="70"/>
      <c r="S33" s="70"/>
      <c r="T33" s="70"/>
      <c r="U33" s="70"/>
      <c r="V33" s="70"/>
      <c r="W33" s="71">
        <v>12</v>
      </c>
      <c r="X33" s="71">
        <v>0</v>
      </c>
      <c r="Y33" s="71">
        <v>0</v>
      </c>
      <c r="Z33" s="71">
        <v>0</v>
      </c>
      <c r="AA33" s="73">
        <v>0</v>
      </c>
      <c r="AB33" s="63">
        <f>P33+Q33+R33+S33+T33+U33+V33</f>
        <v>39.5</v>
      </c>
      <c r="AC33" s="62">
        <f>W33/2</f>
        <v>6</v>
      </c>
      <c r="AD33" s="79">
        <f>(X33*3)+(Y33*5)+(Z33*5)+(AA33*20)</f>
        <v>0</v>
      </c>
      <c r="AE33" s="48">
        <f>AB33+AC33+AD33</f>
        <v>45.5</v>
      </c>
      <c r="AF33" s="77">
        <v>17.35</v>
      </c>
      <c r="AG33" s="70"/>
      <c r="AH33" s="70"/>
      <c r="AI33" s="70"/>
      <c r="AJ33" s="71">
        <v>2</v>
      </c>
      <c r="AK33" s="71">
        <v>0</v>
      </c>
      <c r="AL33" s="71">
        <v>0</v>
      </c>
      <c r="AM33" s="71">
        <v>0</v>
      </c>
      <c r="AN33" s="73">
        <v>0</v>
      </c>
      <c r="AO33" s="63">
        <f>AF33+AG33+AH33+AI33</f>
        <v>17.35</v>
      </c>
      <c r="AP33" s="62">
        <f>AJ33/2</f>
        <v>1</v>
      </c>
      <c r="AQ33" s="79">
        <f>(AK33*3)+(AL33*5)+(AM33*5)+(AN33*20)</f>
        <v>0</v>
      </c>
      <c r="AR33" s="48">
        <f>AO33+AP33+AQ33</f>
        <v>18.35</v>
      </c>
      <c r="AS33" s="77">
        <v>9.93</v>
      </c>
      <c r="AT33" s="70"/>
      <c r="AU33" s="70"/>
      <c r="AV33" s="71">
        <v>3</v>
      </c>
      <c r="AW33" s="71">
        <v>0</v>
      </c>
      <c r="AX33" s="71">
        <v>0</v>
      </c>
      <c r="AY33" s="71">
        <v>0</v>
      </c>
      <c r="AZ33" s="73">
        <v>0</v>
      </c>
      <c r="BA33" s="63">
        <f>AS33+AT33+AU33</f>
        <v>9.93</v>
      </c>
      <c r="BB33" s="62">
        <f>AV33/2</f>
        <v>1.5</v>
      </c>
      <c r="BC33" s="79">
        <f>(AW33*3)+(AX33*5)+(AY33*5)+(AZ33*20)</f>
        <v>0</v>
      </c>
      <c r="BD33" s="48">
        <f>BA33+BB33+BC33</f>
        <v>11.43</v>
      </c>
      <c r="BE33" s="77">
        <v>30.45</v>
      </c>
      <c r="BF33" s="70"/>
      <c r="BG33" s="70"/>
      <c r="BH33" s="71">
        <v>16</v>
      </c>
      <c r="BI33" s="71">
        <v>0</v>
      </c>
      <c r="BJ33" s="71">
        <v>0</v>
      </c>
      <c r="BK33" s="71">
        <v>0</v>
      </c>
      <c r="BL33" s="73">
        <v>0</v>
      </c>
      <c r="BM33" s="63">
        <f>BE33+BF33+BG33</f>
        <v>30.45</v>
      </c>
      <c r="BN33" s="62">
        <f>BH33/2</f>
        <v>8</v>
      </c>
      <c r="BO33" s="79">
        <f>(BI33*3)+(BJ33*5)+(BK33*5)+(BL33*20)</f>
        <v>0</v>
      </c>
      <c r="BP33" s="108">
        <f>BM33+BN33+BO33</f>
        <v>38.45</v>
      </c>
      <c r="BQ33" s="1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4">
        <f>BT33/2</f>
        <v>0</v>
      </c>
      <c r="CA33" s="6">
        <f>(BU33*3)+(BV33*5)+(BW33*5)+(BX33*20)</f>
        <v>0</v>
      </c>
      <c r="CB33" s="15">
        <f>BY33+BZ33+CA33</f>
        <v>0</v>
      </c>
      <c r="CC33" s="16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113">
        <f>IH33+II33+IJ33</f>
        <v>0</v>
      </c>
      <c r="IL33" s="114"/>
    </row>
    <row r="34" spans="1:246" ht="12.75">
      <c r="A34" s="52">
        <v>2</v>
      </c>
      <c r="B34" s="50" t="s">
        <v>163</v>
      </c>
      <c r="C34" s="50"/>
      <c r="D34" s="51"/>
      <c r="E34" s="51" t="s">
        <v>19</v>
      </c>
      <c r="F34" s="51" t="s">
        <v>94</v>
      </c>
      <c r="G34" s="42">
        <f>IF(AND(OR($G$2="Y",$H$2="Y"),I34&lt;5,J34&lt;5),IF(AND(I34=I33,J34=J33),G33+1,1),"")</f>
      </c>
      <c r="H34" s="42">
        <f>IF(AND($H$2="Y",J34&gt;0,OR(AND(G34=1,G74=10),AND(G34=2,G83=20),AND(G34=3,G92=30),AND(G34=4,G101=40),AND(G34=5,G110=50),AND(G34=6,G119=60),AND(G34=7,G128=70),AND(G34=8,G137=80),AND(G34=9,G146=90),AND(G34=10,G155=100))),VLOOKUP(J34-1,SortLookup!$A$13:$B$16,2,FALSE),"")</f>
      </c>
      <c r="I34" s="87">
        <f>IF(ISNA(VLOOKUP(E34,SortLookup!$A$1:$B$5,2,FALSE))," ",VLOOKUP(E34,SortLookup!$A$1:$B$5,2,FALSE))</f>
        <v>0</v>
      </c>
      <c r="J34" s="43" t="str">
        <f>IF(ISNA(VLOOKUP(F34,SortLookup!$A$7:$B$11,2,FALSE))," ",VLOOKUP(F34,SortLookup!$A$7:$B$11,2,FALSE))</f>
        <v> </v>
      </c>
      <c r="K34" s="104">
        <f>L34+M34+N34</f>
        <v>125.02</v>
      </c>
      <c r="L34" s="89">
        <f>AB34+AO34+BA34+BM34+BY47+CJ47+CU47+DF47+DQ47+EB47+EM47+EX47+FI47+FT47+GE47+GP47+HA47+HL47+HW47+IH47</f>
        <v>91.02</v>
      </c>
      <c r="M34" s="45">
        <f>AD34+AQ34+BC34+BO34+CA47+CL47+CW47+DH47+DS47+ED47+EO47+EZ47+FK47+FV47+GG47+GR47+HC47+HN47+HY47+IJ47</f>
        <v>14</v>
      </c>
      <c r="N34" s="46">
        <f>O34/2</f>
        <v>20</v>
      </c>
      <c r="O34" s="106">
        <f>W34+AJ34+AV34+BH34+BT47+CE47+CP47+DA47+DL47+DW47+EH47+ES47+FD47+FO47+FZ47+GK47+GV47+HG47+HR47+IC47</f>
        <v>40</v>
      </c>
      <c r="P34" s="77">
        <v>34.5</v>
      </c>
      <c r="Q34" s="70"/>
      <c r="R34" s="70"/>
      <c r="S34" s="70"/>
      <c r="T34" s="70"/>
      <c r="U34" s="70"/>
      <c r="V34" s="70"/>
      <c r="W34" s="71">
        <v>11</v>
      </c>
      <c r="X34" s="71">
        <v>1</v>
      </c>
      <c r="Y34" s="71">
        <v>0</v>
      </c>
      <c r="Z34" s="71">
        <v>0</v>
      </c>
      <c r="AA34" s="73">
        <v>0</v>
      </c>
      <c r="AB34" s="63">
        <f>P34+Q34+R34+S34+T34+U34+V34</f>
        <v>34.5</v>
      </c>
      <c r="AC34" s="62">
        <f>W34/2</f>
        <v>5.5</v>
      </c>
      <c r="AD34" s="79">
        <f>(X34*3)+(Y34*5)+(Z34*5)+(AA34*20)</f>
        <v>3</v>
      </c>
      <c r="AE34" s="48">
        <f>AB34+AC34+AD34</f>
        <v>43</v>
      </c>
      <c r="AF34" s="77">
        <v>16.1</v>
      </c>
      <c r="AG34" s="70"/>
      <c r="AH34" s="70"/>
      <c r="AI34" s="70"/>
      <c r="AJ34" s="71">
        <v>2</v>
      </c>
      <c r="AK34" s="71">
        <v>2</v>
      </c>
      <c r="AL34" s="71">
        <v>0</v>
      </c>
      <c r="AM34" s="71">
        <v>0</v>
      </c>
      <c r="AN34" s="73">
        <v>0</v>
      </c>
      <c r="AO34" s="63">
        <f>AF34+AG34+AH34+AI34</f>
        <v>16.1</v>
      </c>
      <c r="AP34" s="62">
        <f>AJ34/2</f>
        <v>1</v>
      </c>
      <c r="AQ34" s="79">
        <f>(AK34*3)+(AL34*5)+(AM34*5)+(AN34*20)</f>
        <v>6</v>
      </c>
      <c r="AR34" s="48">
        <f>AO34+AP34+AQ34</f>
        <v>23.1</v>
      </c>
      <c r="AS34" s="77">
        <v>7.5</v>
      </c>
      <c r="AT34" s="70"/>
      <c r="AU34" s="70"/>
      <c r="AV34" s="71">
        <v>11</v>
      </c>
      <c r="AW34" s="71">
        <v>0</v>
      </c>
      <c r="AX34" s="71">
        <v>1</v>
      </c>
      <c r="AY34" s="71">
        <v>0</v>
      </c>
      <c r="AZ34" s="73">
        <v>0</v>
      </c>
      <c r="BA34" s="63">
        <f>AS34+AT34+AU34</f>
        <v>7.5</v>
      </c>
      <c r="BB34" s="62">
        <f>AV34/2</f>
        <v>5.5</v>
      </c>
      <c r="BC34" s="79">
        <f>(AW34*3)+(AX34*5)+(AY34*5)+(AZ34*20)</f>
        <v>5</v>
      </c>
      <c r="BD34" s="48">
        <f>BA34+BB34+BC34</f>
        <v>18</v>
      </c>
      <c r="BE34" s="77">
        <v>32.92</v>
      </c>
      <c r="BF34" s="70"/>
      <c r="BG34" s="70"/>
      <c r="BH34" s="71">
        <v>16</v>
      </c>
      <c r="BI34" s="71">
        <v>0</v>
      </c>
      <c r="BJ34" s="71">
        <v>0</v>
      </c>
      <c r="BK34" s="71">
        <v>0</v>
      </c>
      <c r="BL34" s="73">
        <v>0</v>
      </c>
      <c r="BM34" s="63">
        <f>BE34+BF34+BG34</f>
        <v>32.92</v>
      </c>
      <c r="BN34" s="62">
        <f>BH34/2</f>
        <v>8</v>
      </c>
      <c r="BO34" s="79">
        <f>(BI34*3)+(BJ34*5)+(BK34*5)+(BL34*20)</f>
        <v>0</v>
      </c>
      <c r="BP34" s="108">
        <f>BM34+BN34+BO34</f>
        <v>40.92</v>
      </c>
      <c r="BQ34" s="1"/>
      <c r="BR34" s="1"/>
      <c r="BS34" s="1"/>
      <c r="BT34" s="2"/>
      <c r="BU34" s="2"/>
      <c r="BV34" s="2"/>
      <c r="BW34" s="2"/>
      <c r="BX34" s="2"/>
      <c r="BY34" s="7"/>
      <c r="BZ34" s="14"/>
      <c r="CA34" s="6"/>
      <c r="CB34" s="15"/>
      <c r="CC34" s="16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113"/>
      <c r="IL34" s="114"/>
    </row>
    <row r="35" spans="1:246" ht="12.75">
      <c r="A35" s="52">
        <v>3</v>
      </c>
      <c r="B35" s="50" t="s">
        <v>126</v>
      </c>
      <c r="C35" s="50"/>
      <c r="D35" s="51"/>
      <c r="E35" s="51" t="s">
        <v>19</v>
      </c>
      <c r="F35" s="51" t="s">
        <v>94</v>
      </c>
      <c r="G35" s="42">
        <f>IF(AND(OR($G$2="Y",$H$2="Y"),I35&lt;5,J35&lt;5),IF(AND(I35=I34,J35=J34),G34+1,1),"")</f>
      </c>
      <c r="H35" s="42">
        <f>IF(AND($H$2="Y",J35&gt;0,OR(AND(G35=1,G58=10),AND(G35=2,G68=20),AND(G35=3,G90=30),AND(G35=4,G99=40),AND(G35=5,G108=50),AND(G35=6,G117=60),AND(G35=7,G126=70),AND(G35=8,G135=80),AND(G35=9,G144=90),AND(G35=10,G153=100))),VLOOKUP(J35-1,SortLookup!$A$13:$B$16,2,FALSE),"")</f>
      </c>
      <c r="I35" s="87">
        <f>IF(ISNA(VLOOKUP(E35,SortLookup!$A$1:$B$5,2,FALSE))," ",VLOOKUP(E35,SortLookup!$A$1:$B$5,2,FALSE))</f>
        <v>0</v>
      </c>
      <c r="J35" s="43" t="str">
        <f>IF(ISNA(VLOOKUP(F35,SortLookup!$A$7:$B$11,2,FALSE))," ",VLOOKUP(F35,SortLookup!$A$7:$B$11,2,FALSE))</f>
        <v> </v>
      </c>
      <c r="K35" s="104">
        <f>L35+M35+N35</f>
        <v>129.54</v>
      </c>
      <c r="L35" s="89">
        <f>AB35+AO35+BA35+BM35+BY35+CJ35+CU35+DF35+DQ35+EB35+EM35+EX35+FI35+FT35+GE35+GP35+HA35+HL35+HW35+IH35</f>
        <v>115.04</v>
      </c>
      <c r="M35" s="45">
        <f>AD35+AQ35+BC35+BO35+CA35+CL35+CW35+DH35+DS35+ED35+EO35+EZ35+FK35+FV35+GG35+GR35+HC35+HN35+HY35+IJ35</f>
        <v>6</v>
      </c>
      <c r="N35" s="46">
        <f>O35/2</f>
        <v>8.5</v>
      </c>
      <c r="O35" s="106">
        <f>W35+AJ35+AV35+BH35+BT35+CE35+CP35+DA35+DL35+DW35+EH35+ES35+FD35+FO35+FZ35+GK35+GV35+HG35+HR35+IC35</f>
        <v>17</v>
      </c>
      <c r="P35" s="77">
        <v>49.58</v>
      </c>
      <c r="Q35" s="70"/>
      <c r="R35" s="70"/>
      <c r="S35" s="70"/>
      <c r="T35" s="70"/>
      <c r="U35" s="70"/>
      <c r="V35" s="70"/>
      <c r="W35" s="71">
        <v>2</v>
      </c>
      <c r="X35" s="71">
        <v>1</v>
      </c>
      <c r="Y35" s="71">
        <v>0</v>
      </c>
      <c r="Z35" s="71">
        <v>0</v>
      </c>
      <c r="AA35" s="73">
        <v>0</v>
      </c>
      <c r="AB35" s="63">
        <f>P35+Q35+R35+S35+T35+U35+V35</f>
        <v>49.58</v>
      </c>
      <c r="AC35" s="62">
        <f>W35/2</f>
        <v>1</v>
      </c>
      <c r="AD35" s="79">
        <f>(X35*3)+(Y35*5)+(Z35*5)+(AA35*20)</f>
        <v>3</v>
      </c>
      <c r="AE35" s="48">
        <f>AB35+AC35+AD35</f>
        <v>53.58</v>
      </c>
      <c r="AF35" s="77">
        <v>21.99</v>
      </c>
      <c r="AG35" s="70"/>
      <c r="AH35" s="70"/>
      <c r="AI35" s="70"/>
      <c r="AJ35" s="71">
        <v>2</v>
      </c>
      <c r="AK35" s="71">
        <v>1</v>
      </c>
      <c r="AL35" s="71">
        <v>0</v>
      </c>
      <c r="AM35" s="71">
        <v>0</v>
      </c>
      <c r="AN35" s="73">
        <v>0</v>
      </c>
      <c r="AO35" s="63">
        <f>AF35+AG35+AH35+AI35</f>
        <v>21.99</v>
      </c>
      <c r="AP35" s="62">
        <f>AJ35/2</f>
        <v>1</v>
      </c>
      <c r="AQ35" s="79">
        <f>(AK35*3)+(AL35*5)+(AM35*5)+(AN35*20)</f>
        <v>3</v>
      </c>
      <c r="AR35" s="48">
        <f>AO35+AP35+AQ35</f>
        <v>25.99</v>
      </c>
      <c r="AS35" s="77">
        <v>10.58</v>
      </c>
      <c r="AT35" s="70"/>
      <c r="AU35" s="70"/>
      <c r="AV35" s="71">
        <v>5</v>
      </c>
      <c r="AW35" s="71">
        <v>0</v>
      </c>
      <c r="AX35" s="71">
        <v>0</v>
      </c>
      <c r="AY35" s="71">
        <v>0</v>
      </c>
      <c r="AZ35" s="73">
        <v>0</v>
      </c>
      <c r="BA35" s="63">
        <f>AS35+AT35+AU35</f>
        <v>10.58</v>
      </c>
      <c r="BB35" s="62">
        <f>AV35/2</f>
        <v>2.5</v>
      </c>
      <c r="BC35" s="79">
        <f>(AW35*3)+(AX35*5)+(AY35*5)+(AZ35*20)</f>
        <v>0</v>
      </c>
      <c r="BD35" s="48">
        <f>BA35+BB35+BC35</f>
        <v>13.08</v>
      </c>
      <c r="BE35" s="77">
        <v>32.89</v>
      </c>
      <c r="BF35" s="70"/>
      <c r="BG35" s="70"/>
      <c r="BH35" s="71">
        <v>8</v>
      </c>
      <c r="BI35" s="71">
        <v>0</v>
      </c>
      <c r="BJ35" s="71">
        <v>0</v>
      </c>
      <c r="BK35" s="71">
        <v>0</v>
      </c>
      <c r="BL35" s="73">
        <v>0</v>
      </c>
      <c r="BM35" s="63">
        <f>BE35+BF35+BG35</f>
        <v>32.89</v>
      </c>
      <c r="BN35" s="62">
        <f>BH35/2</f>
        <v>4</v>
      </c>
      <c r="BO35" s="79">
        <f>(BI35*3)+(BJ35*5)+(BK35*5)+(BL35*20)</f>
        <v>0</v>
      </c>
      <c r="BP35" s="108">
        <f>BM35+BN35+BO35</f>
        <v>36.89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4">
        <f>BT35/2</f>
        <v>0</v>
      </c>
      <c r="CA35" s="6">
        <f>(BU35*3)+(BV35*5)+(BW35*5)+(BX35*20)</f>
        <v>0</v>
      </c>
      <c r="CB35" s="15">
        <f>BY35+BZ35+CA35</f>
        <v>0</v>
      </c>
      <c r="CC35" s="16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113">
        <f>IH35+II35+IJ35</f>
        <v>0</v>
      </c>
      <c r="IL35" s="114"/>
    </row>
    <row r="36" spans="1:246" ht="12.75">
      <c r="A36" s="52">
        <v>4</v>
      </c>
      <c r="B36" s="50" t="s">
        <v>155</v>
      </c>
      <c r="C36" s="50"/>
      <c r="D36" s="51"/>
      <c r="E36" s="51" t="s">
        <v>19</v>
      </c>
      <c r="F36" s="51" t="s">
        <v>94</v>
      </c>
      <c r="G36" s="42">
        <f>IF(AND(OR($G$2="Y",$H$2="Y"),I36&lt;5,J36&lt;5),IF(AND(I36=I35,J36=J35),G35+1,1),"")</f>
      </c>
      <c r="H36" s="42">
        <f>IF(AND($H$2="Y",J36&gt;0,OR(AND(G36=1,G76=10),AND(G36=2,G86=20),AND(G36=3,G95=30),AND(G36=4,G104=40),AND(G36=5,G113=50),AND(G36=6,G122=60),AND(G36=7,G131=70),AND(G36=8,G140=80),AND(G36=9,G149=90),AND(G36=10,G158=100))),VLOOKUP(J36-1,SortLookup!$A$13:$B$16,2,FALSE),"")</f>
      </c>
      <c r="I36" s="87">
        <f>IF(ISNA(VLOOKUP(E36,SortLookup!$A$1:$B$5,2,FALSE))," ",VLOOKUP(E36,SortLookup!$A$1:$B$5,2,FALSE))</f>
        <v>0</v>
      </c>
      <c r="J36" s="43" t="str">
        <f>IF(ISNA(VLOOKUP(F36,SortLookup!$A$7:$B$11,2,FALSE))," ",VLOOKUP(F36,SortLookup!$A$7:$B$11,2,FALSE))</f>
        <v> </v>
      </c>
      <c r="K36" s="104">
        <f>L36+M36+N36</f>
        <v>131.51</v>
      </c>
      <c r="L36" s="89">
        <f>AB36+AO36+BA36+BM36+BY36+CJ36+CU36+DF36+DQ36+EB36+EM36+EX36+FI36+FT36+GE36+GP36+HA36+HL36+HW36+IH36</f>
        <v>122.01</v>
      </c>
      <c r="M36" s="45">
        <f>AD36+AQ36+BC36+BO36+CA36+CL36+CW36+DH36+DS36+ED36+EO36+EZ36+FK36+FV36+GG36+GR36+HC36+HN36+HY36+IJ36</f>
        <v>0</v>
      </c>
      <c r="N36" s="46">
        <f>O36/2</f>
        <v>9.5</v>
      </c>
      <c r="O36" s="106">
        <f>W36+AJ36+AV36+BH36+BT36+CE36+CP36+DA36+DL36+DW36+EH36+ES36+FD36+FO36+FZ36+GK36+GV36+HG36+HR36+IC36</f>
        <v>19</v>
      </c>
      <c r="P36" s="77">
        <v>59.37</v>
      </c>
      <c r="Q36" s="70"/>
      <c r="R36" s="70"/>
      <c r="S36" s="70"/>
      <c r="T36" s="70"/>
      <c r="U36" s="70"/>
      <c r="V36" s="70"/>
      <c r="W36" s="71">
        <v>2</v>
      </c>
      <c r="X36" s="71">
        <v>0</v>
      </c>
      <c r="Y36" s="71">
        <v>0</v>
      </c>
      <c r="Z36" s="71">
        <v>0</v>
      </c>
      <c r="AA36" s="73">
        <v>0</v>
      </c>
      <c r="AB36" s="63">
        <f>P36+Q36+R36+S36+T36+U36+V36</f>
        <v>59.37</v>
      </c>
      <c r="AC36" s="62">
        <f>W36/2</f>
        <v>1</v>
      </c>
      <c r="AD36" s="79">
        <f>(X36*3)+(Y36*5)+(Z36*5)+(AA36*20)</f>
        <v>0</v>
      </c>
      <c r="AE36" s="48">
        <f>AB36+AC36+AD36</f>
        <v>60.37</v>
      </c>
      <c r="AF36" s="77">
        <v>22.24</v>
      </c>
      <c r="AG36" s="70"/>
      <c r="AH36" s="70"/>
      <c r="AI36" s="70"/>
      <c r="AJ36" s="71">
        <v>0</v>
      </c>
      <c r="AK36" s="71">
        <v>0</v>
      </c>
      <c r="AL36" s="71">
        <v>0</v>
      </c>
      <c r="AM36" s="71">
        <v>0</v>
      </c>
      <c r="AN36" s="73">
        <v>0</v>
      </c>
      <c r="AO36" s="63">
        <f>AF36+AG36+AH36+AI36</f>
        <v>22.24</v>
      </c>
      <c r="AP36" s="62">
        <f>AJ36/2</f>
        <v>0</v>
      </c>
      <c r="AQ36" s="79">
        <f>(AK36*3)+(AL36*5)+(AM36*5)+(AN36*20)</f>
        <v>0</v>
      </c>
      <c r="AR36" s="48">
        <f>AO36+AP36+AQ36</f>
        <v>22.24</v>
      </c>
      <c r="AS36" s="77">
        <v>16.19</v>
      </c>
      <c r="AT36" s="70"/>
      <c r="AU36" s="70"/>
      <c r="AV36" s="71">
        <v>6</v>
      </c>
      <c r="AW36" s="71">
        <v>0</v>
      </c>
      <c r="AX36" s="71"/>
      <c r="AY36" s="71">
        <v>0</v>
      </c>
      <c r="AZ36" s="73">
        <v>0</v>
      </c>
      <c r="BA36" s="63">
        <f>AS36+AT36+AU36</f>
        <v>16.19</v>
      </c>
      <c r="BB36" s="62">
        <f>AV36/2</f>
        <v>3</v>
      </c>
      <c r="BC36" s="79">
        <f>(AW36*3)+(AX36*5)+(AY36*5)+(AZ36*20)</f>
        <v>0</v>
      </c>
      <c r="BD36" s="48">
        <f>BA36+BB36+BC36</f>
        <v>19.19</v>
      </c>
      <c r="BE36" s="77">
        <v>24.21</v>
      </c>
      <c r="BF36" s="70"/>
      <c r="BG36" s="70"/>
      <c r="BH36" s="71">
        <v>11</v>
      </c>
      <c r="BI36" s="71">
        <v>0</v>
      </c>
      <c r="BJ36" s="71">
        <v>0</v>
      </c>
      <c r="BK36" s="71">
        <v>0</v>
      </c>
      <c r="BL36" s="73">
        <v>0</v>
      </c>
      <c r="BM36" s="63">
        <f>BE36+BF36+BG36</f>
        <v>24.21</v>
      </c>
      <c r="BN36" s="62">
        <f>BH36/2</f>
        <v>5.5</v>
      </c>
      <c r="BO36" s="79">
        <f>(BI36*3)+(BJ36*5)+(BK36*5)+(BL36*20)</f>
        <v>0</v>
      </c>
      <c r="BP36" s="108">
        <f>BM36+BN36+BO36</f>
        <v>29.71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113">
        <f>IH36+II36+IJ36</f>
        <v>0</v>
      </c>
      <c r="IL36" s="114"/>
    </row>
    <row r="37" spans="1:246" ht="12.75">
      <c r="A37" s="52">
        <v>5</v>
      </c>
      <c r="B37" s="50" t="s">
        <v>164</v>
      </c>
      <c r="C37" s="50"/>
      <c r="D37" s="51"/>
      <c r="E37" s="51" t="s">
        <v>19</v>
      </c>
      <c r="F37" s="51" t="s">
        <v>94</v>
      </c>
      <c r="G37" s="42">
        <f>IF(AND(OR($G$2="Y",$H$2="Y"),I37&lt;5,J37&lt;5),IF(AND(I37=I36,J37=J36),G36+1,1),"")</f>
      </c>
      <c r="H37" s="42">
        <f>IF(AND($H$2="Y",J37&gt;0,OR(AND(G37=1,G77=10),AND(G37=2,G86=20),AND(G37=3,G95=30),AND(G37=4,G104=40),AND(G37=5,G113=50),AND(G37=6,G122=60),AND(G37=7,G131=70),AND(G37=8,G140=80),AND(G37=9,G149=90),AND(G37=10,G158=100))),VLOOKUP(J37-1,SortLookup!$A$13:$B$16,2,FALSE),"")</f>
      </c>
      <c r="I37" s="87">
        <f>IF(ISNA(VLOOKUP(E37,SortLookup!$A$1:$B$5,2,FALSE))," ",VLOOKUP(E37,SortLookup!$A$1:$B$5,2,FALSE))</f>
        <v>0</v>
      </c>
      <c r="J37" s="43" t="str">
        <f>IF(ISNA(VLOOKUP(F37,SortLookup!$A$7:$B$11,2,FALSE))," ",VLOOKUP(F37,SortLookup!$A$7:$B$11,2,FALSE))</f>
        <v> </v>
      </c>
      <c r="K37" s="104">
        <f>L37+M37+N37</f>
        <v>132.93</v>
      </c>
      <c r="L37" s="89">
        <f>AB37+AO37+BA37+BM37+BY50+CJ50+CU50+DF50+DQ50+EB50+EM50+EX50+FI50+FT50+GE50+GP50+HA50+HL50+HW50+IH50</f>
        <v>107.93</v>
      </c>
      <c r="M37" s="45">
        <f>AD37+AQ37+BC37+BO37+CA50+CL50+CW50+DH50+DS50+ED50+EO50+EZ50+FK50+FV50+GG50+GR50+HC50+HN50+HY50+IJ50</f>
        <v>3</v>
      </c>
      <c r="N37" s="46">
        <f>O37/2</f>
        <v>22</v>
      </c>
      <c r="O37" s="106">
        <f>W37+AJ37+AV37+BH37+BT50+CE50+CP50+DA50+DL50+DW50+EH50+ES50+FD50+FO50+FZ50+GK50+GV50+HG50+HR50+IC50</f>
        <v>44</v>
      </c>
      <c r="P37" s="77">
        <v>51.81</v>
      </c>
      <c r="Q37" s="70"/>
      <c r="R37" s="70"/>
      <c r="S37" s="70"/>
      <c r="T37" s="70"/>
      <c r="U37" s="70"/>
      <c r="V37" s="70"/>
      <c r="W37" s="71">
        <v>5</v>
      </c>
      <c r="X37" s="71">
        <v>0</v>
      </c>
      <c r="Y37" s="71">
        <v>0</v>
      </c>
      <c r="Z37" s="71">
        <v>0</v>
      </c>
      <c r="AA37" s="73">
        <v>0</v>
      </c>
      <c r="AB37" s="63">
        <f>P37+Q37+R37+S37+T37+U37+V37</f>
        <v>51.81</v>
      </c>
      <c r="AC37" s="62">
        <f>W37/2</f>
        <v>2.5</v>
      </c>
      <c r="AD37" s="79">
        <f>(X37*3)+(Y37*5)+(Z37*5)+(AA37*20)</f>
        <v>0</v>
      </c>
      <c r="AE37" s="48">
        <f>AB37+AC37+AD37</f>
        <v>54.31</v>
      </c>
      <c r="AF37" s="77">
        <v>17.28</v>
      </c>
      <c r="AG37" s="70"/>
      <c r="AH37" s="70"/>
      <c r="AI37" s="70"/>
      <c r="AJ37" s="71">
        <v>8</v>
      </c>
      <c r="AK37" s="71">
        <v>0</v>
      </c>
      <c r="AL37" s="71">
        <v>0</v>
      </c>
      <c r="AM37" s="71">
        <v>0</v>
      </c>
      <c r="AN37" s="73">
        <v>0</v>
      </c>
      <c r="AO37" s="63">
        <f>AF37+AG37+AH37+AI37</f>
        <v>17.28</v>
      </c>
      <c r="AP37" s="62">
        <f>AJ37/2</f>
        <v>4</v>
      </c>
      <c r="AQ37" s="79">
        <f>(AK37*3)+(AL37*5)+(AM37*5)+(AN37*20)</f>
        <v>0</v>
      </c>
      <c r="AR37" s="48">
        <f>AO37+AP37+AQ37</f>
        <v>21.28</v>
      </c>
      <c r="AS37" s="77">
        <v>9.99</v>
      </c>
      <c r="AT37" s="70"/>
      <c r="AU37" s="70"/>
      <c r="AV37" s="71">
        <v>0</v>
      </c>
      <c r="AW37" s="71">
        <v>0</v>
      </c>
      <c r="AX37" s="71">
        <v>0</v>
      </c>
      <c r="AY37" s="71">
        <v>0</v>
      </c>
      <c r="AZ37" s="73">
        <v>0</v>
      </c>
      <c r="BA37" s="63">
        <f>AS37+AT37+AU37</f>
        <v>9.99</v>
      </c>
      <c r="BB37" s="62">
        <f>AV37/2</f>
        <v>0</v>
      </c>
      <c r="BC37" s="79">
        <f>(AW37*3)+(AX37*5)+(AY37*5)+(AZ37*20)</f>
        <v>0</v>
      </c>
      <c r="BD37" s="48">
        <f>BA37+BB37+BC37</f>
        <v>9.99</v>
      </c>
      <c r="BE37" s="77">
        <v>28.85</v>
      </c>
      <c r="BF37" s="70"/>
      <c r="BG37" s="70"/>
      <c r="BH37" s="71">
        <v>31</v>
      </c>
      <c r="BI37" s="71">
        <v>1</v>
      </c>
      <c r="BJ37" s="71">
        <v>0</v>
      </c>
      <c r="BK37" s="71">
        <v>0</v>
      </c>
      <c r="BL37" s="73">
        <v>0</v>
      </c>
      <c r="BM37" s="63">
        <f>BE37+BF37+BG37</f>
        <v>28.85</v>
      </c>
      <c r="BN37" s="62">
        <f>BH37/2</f>
        <v>15.5</v>
      </c>
      <c r="BO37" s="79">
        <f>(BI37*3)+(BJ37*5)+(BK37*5)+(BL37*20)</f>
        <v>3</v>
      </c>
      <c r="BP37" s="108">
        <f>BM37+BN37+BO37</f>
        <v>47.35</v>
      </c>
      <c r="BQ37" s="1"/>
      <c r="BR37" s="1"/>
      <c r="BS37" s="1"/>
      <c r="BT37" s="2"/>
      <c r="BU37" s="2"/>
      <c r="BV37" s="2"/>
      <c r="BW37" s="2"/>
      <c r="BX37" s="2"/>
      <c r="BY37" s="7"/>
      <c r="BZ37" s="14"/>
      <c r="CA37" s="6"/>
      <c r="CB37" s="15"/>
      <c r="CC37" s="16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113"/>
      <c r="IL37" s="114"/>
    </row>
    <row r="38" spans="1:246" ht="12.75">
      <c r="A38" s="52">
        <v>6</v>
      </c>
      <c r="B38" s="50" t="s">
        <v>106</v>
      </c>
      <c r="C38" s="50"/>
      <c r="D38" s="51"/>
      <c r="E38" s="51" t="s">
        <v>19</v>
      </c>
      <c r="F38" s="51" t="s">
        <v>27</v>
      </c>
      <c r="G38" s="42">
        <f>IF(AND(OR($G$2="Y",$H$2="Y"),I38&lt;5,J38&lt;5),IF(AND(I38=I36,J38=J36),G36+1,1),"")</f>
      </c>
      <c r="H38" s="42">
        <f>IF(AND($H$2="Y",J38&gt;0,OR(AND(G38=1,G47=10),AND(G38=2,G85=20),AND(G38=3,G94=30),AND(G38=4,G103=40),AND(G38=5,G112=50),AND(G38=6,G121=60),AND(G38=7,G130=70),AND(G38=8,G139=80),AND(G38=9,G148=90),AND(G38=10,G157=100))),VLOOKUP(J38-1,SortLookup!$A$13:$B$16,2,FALSE),"")</f>
      </c>
      <c r="I38" s="87">
        <f>IF(ISNA(VLOOKUP(E38,SortLookup!$A$1:$B$5,2,FALSE))," ",VLOOKUP(E38,SortLookup!$A$1:$B$5,2,FALSE))</f>
        <v>0</v>
      </c>
      <c r="J38" s="43">
        <f>IF(ISNA(VLOOKUP(F38,SortLookup!$A$7:$B$11,2,FALSE))," ",VLOOKUP(F38,SortLookup!$A$7:$B$11,2,FALSE))</f>
        <v>4</v>
      </c>
      <c r="K38" s="104">
        <f>L38+M38+N38</f>
        <v>137.81</v>
      </c>
      <c r="L38" s="89">
        <f>AB38+AO38+BA38+BM38+BY38+CJ38+CU38+DF38+DQ38+EB38+EM38+EX38+FI38+FT38+GE38+GP38+HA38+HL38+HW38+IH38</f>
        <v>104.81</v>
      </c>
      <c r="M38" s="45">
        <f>AD38+AQ38+BC38+BO38+CA38+CL38+CW38+DH38+DS38+ED38+EO38+EZ38+FK38+FV38+GG38+GR38+HC38+HN38+HY38+IJ38</f>
        <v>10</v>
      </c>
      <c r="N38" s="46">
        <f>O38/2</f>
        <v>23</v>
      </c>
      <c r="O38" s="106">
        <f>W38+AJ38+AV38+BH38+BT38+CE38+CP38+DA38+DL38+DW38+EH38+ES38+FD38+FO38+FZ38+GK38+GV38+HG38+HR38+IC38</f>
        <v>46</v>
      </c>
      <c r="P38" s="77">
        <v>51.67</v>
      </c>
      <c r="Q38" s="70"/>
      <c r="R38" s="70"/>
      <c r="S38" s="70"/>
      <c r="T38" s="70"/>
      <c r="U38" s="70"/>
      <c r="V38" s="70"/>
      <c r="W38" s="71">
        <v>6</v>
      </c>
      <c r="X38" s="71">
        <v>0</v>
      </c>
      <c r="Y38" s="71">
        <v>0</v>
      </c>
      <c r="Z38" s="71">
        <v>0</v>
      </c>
      <c r="AA38" s="73">
        <v>0</v>
      </c>
      <c r="AB38" s="63">
        <f>P38+Q38+R38+S38+T38+U38+V38</f>
        <v>51.67</v>
      </c>
      <c r="AC38" s="62">
        <f>W38/2</f>
        <v>3</v>
      </c>
      <c r="AD38" s="79">
        <f>(X38*3)+(Y38*5)+(Z38*5)+(AA38*20)</f>
        <v>0</v>
      </c>
      <c r="AE38" s="48">
        <f>AB38+AC38+AD38</f>
        <v>54.67</v>
      </c>
      <c r="AF38" s="77">
        <v>14.62</v>
      </c>
      <c r="AG38" s="70"/>
      <c r="AH38" s="70"/>
      <c r="AI38" s="70"/>
      <c r="AJ38" s="71">
        <v>9</v>
      </c>
      <c r="AK38" s="71">
        <v>0</v>
      </c>
      <c r="AL38" s="71">
        <v>0</v>
      </c>
      <c r="AM38" s="71">
        <v>0</v>
      </c>
      <c r="AN38" s="73">
        <v>0</v>
      </c>
      <c r="AO38" s="63">
        <f>AF38+AG38+AH38+AI38</f>
        <v>14.62</v>
      </c>
      <c r="AP38" s="62">
        <f>AJ38/2</f>
        <v>4.5</v>
      </c>
      <c r="AQ38" s="79">
        <f>(AK38*3)+(AL38*5)+(AM38*5)+(AN38*20)</f>
        <v>0</v>
      </c>
      <c r="AR38" s="48">
        <f>AO38+AP38+AQ38</f>
        <v>19.12</v>
      </c>
      <c r="AS38" s="77">
        <v>10.07</v>
      </c>
      <c r="AT38" s="70"/>
      <c r="AU38" s="70"/>
      <c r="AV38" s="71">
        <v>1</v>
      </c>
      <c r="AW38" s="71">
        <v>0</v>
      </c>
      <c r="AX38" s="71">
        <v>0</v>
      </c>
      <c r="AY38" s="71">
        <v>0</v>
      </c>
      <c r="AZ38" s="73">
        <v>0</v>
      </c>
      <c r="BA38" s="63">
        <f>AS38+AT38+AU38</f>
        <v>10.07</v>
      </c>
      <c r="BB38" s="62">
        <f>AV38/2</f>
        <v>0.5</v>
      </c>
      <c r="BC38" s="79">
        <f>(AW38*3)+(AX38*5)+(AY38*5)+(AZ38*20)</f>
        <v>0</v>
      </c>
      <c r="BD38" s="48">
        <f>BA38+BB38+BC38</f>
        <v>10.57</v>
      </c>
      <c r="BE38" s="77">
        <v>28.45</v>
      </c>
      <c r="BF38" s="70"/>
      <c r="BG38" s="70"/>
      <c r="BH38" s="71">
        <v>30</v>
      </c>
      <c r="BI38" s="71">
        <v>0</v>
      </c>
      <c r="BJ38" s="71">
        <v>1</v>
      </c>
      <c r="BK38" s="71">
        <v>1</v>
      </c>
      <c r="BL38" s="73">
        <v>0</v>
      </c>
      <c r="BM38" s="63">
        <f>BE38+BF38+BG38</f>
        <v>28.45</v>
      </c>
      <c r="BN38" s="62">
        <f>BH38/2</f>
        <v>15</v>
      </c>
      <c r="BO38" s="79">
        <f>(BI38*3)+(BJ38*5)+(BK38*5)+(BL38*20)</f>
        <v>10</v>
      </c>
      <c r="BP38" s="108">
        <f>BM38+BN38+BO38</f>
        <v>53.45</v>
      </c>
      <c r="BQ38" s="1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4">
        <f>BT38/2</f>
        <v>0</v>
      </c>
      <c r="CA38" s="6">
        <f>(BU38*3)+(BV38*5)+(BW38*5)+(BX38*20)</f>
        <v>0</v>
      </c>
      <c r="CB38" s="15">
        <f>BY38+BZ38+CA38</f>
        <v>0</v>
      </c>
      <c r="CC38" s="16"/>
      <c r="CD38" s="1"/>
      <c r="CE38" s="2"/>
      <c r="CF38" s="2"/>
      <c r="CG38" s="2"/>
      <c r="CH38" s="2"/>
      <c r="CI38" s="2"/>
      <c r="CJ38" s="7">
        <f>CC38+CD38</f>
        <v>0</v>
      </c>
      <c r="CK38" s="14">
        <f>CE38/2</f>
        <v>0</v>
      </c>
      <c r="CL38" s="6">
        <f>(CF38*3)+(CG38*5)+(CH38*5)+(CI38*20)</f>
        <v>0</v>
      </c>
      <c r="CM38" s="15">
        <f>CJ38+CK38+CL38</f>
        <v>0</v>
      </c>
      <c r="CN38" s="16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113">
        <f>IH38+II38+IJ38</f>
        <v>0</v>
      </c>
      <c r="IL38" s="114"/>
    </row>
    <row r="39" spans="1:246" ht="12.75">
      <c r="A39" s="52">
        <v>7</v>
      </c>
      <c r="B39" s="91" t="s">
        <v>105</v>
      </c>
      <c r="C39" s="91"/>
      <c r="D39" s="92" t="s">
        <v>159</v>
      </c>
      <c r="E39" s="92" t="s">
        <v>19</v>
      </c>
      <c r="F39" s="92" t="s">
        <v>25</v>
      </c>
      <c r="G39" s="93">
        <f>IF(AND(OR($G$2="Y",$H$2="Y"),I39&lt;5,J39&lt;5),IF(AND(I39=I38,J39=J38),G38+1,1),"")</f>
      </c>
      <c r="H39" s="93">
        <f>IF(AND($H$2="Y",J39&gt;0,OR(AND(G39=1,G63=10),AND(G39=2,G89=20),AND(G39=3,G98=30),AND(G39=4,G107=40),AND(G39=5,G116=50),AND(G39=6,G125=60),AND(G39=7,G134=70),AND(G39=8,G143=80),AND(G39=9,G152=90),AND(G39=10,G161=100))),VLOOKUP(J39-1,SortLookup!$A$13:$B$16,2,FALSE),"")</f>
      </c>
      <c r="I39" s="94">
        <f>IF(ISNA(VLOOKUP(E39,SortLookup!$A$1:$B$5,2,FALSE))," ",VLOOKUP(E39,SortLookup!$A$1:$B$5,2,FALSE))</f>
        <v>0</v>
      </c>
      <c r="J39" s="115">
        <f>IF(ISNA(VLOOKUP(F39,SortLookup!$A$7:$B$11,2,FALSE))," ",VLOOKUP(F39,SortLookup!$A$7:$B$11,2,FALSE))</f>
        <v>2</v>
      </c>
      <c r="K39" s="116">
        <f>L39+M39+N39</f>
        <v>139.35</v>
      </c>
      <c r="L39" s="96">
        <f>AB39+AO39+BA39+BM39+BY39+CJ39+CU39+DF39+DQ39+EB39+EM39+EX39+FI39+FT39+GE39+GP39+HA39+HL39+HW39+IH39</f>
        <v>107.85</v>
      </c>
      <c r="M39" s="97">
        <f>AD39+AQ39+BC39+BO39+CA39+CL39+CW39+DH39+DS39+ED39+EO39+EZ39+FK39+FV39+GG39+GR39+HC39+HN39+HY39+IJ39</f>
        <v>8</v>
      </c>
      <c r="N39" s="46">
        <f>O39/2</f>
        <v>23.5</v>
      </c>
      <c r="O39" s="106">
        <f>W39+AJ39+AV39+BH39+BT39+CE39+CP39+DA39+DL39+DW39+EH39+ES39+FD39+FO39+FZ39+GK39+GV39+HG39+HR39+IC39</f>
        <v>47</v>
      </c>
      <c r="P39" s="77">
        <v>48.83</v>
      </c>
      <c r="Q39" s="70"/>
      <c r="R39" s="70"/>
      <c r="S39" s="70"/>
      <c r="T39" s="70"/>
      <c r="U39" s="70"/>
      <c r="V39" s="70"/>
      <c r="W39" s="71">
        <v>24</v>
      </c>
      <c r="X39" s="71">
        <v>1</v>
      </c>
      <c r="Y39" s="71">
        <v>1</v>
      </c>
      <c r="Z39" s="71">
        <v>0</v>
      </c>
      <c r="AA39" s="73">
        <v>0</v>
      </c>
      <c r="AB39" s="63">
        <f>P39+Q39+R39+S39+T39+U39+V39</f>
        <v>48.83</v>
      </c>
      <c r="AC39" s="62">
        <f>W39/2</f>
        <v>12</v>
      </c>
      <c r="AD39" s="79">
        <f>(X39*3)+(Y39*5)+(Z39*5)+(AA39*20)</f>
        <v>8</v>
      </c>
      <c r="AE39" s="48">
        <f>AB39+AC39+AD39</f>
        <v>68.83</v>
      </c>
      <c r="AF39" s="77">
        <v>16.2</v>
      </c>
      <c r="AG39" s="70"/>
      <c r="AH39" s="70"/>
      <c r="AI39" s="70"/>
      <c r="AJ39" s="71">
        <v>5</v>
      </c>
      <c r="AK39" s="71">
        <v>0</v>
      </c>
      <c r="AL39" s="71">
        <v>0</v>
      </c>
      <c r="AM39" s="71">
        <v>0</v>
      </c>
      <c r="AN39" s="73">
        <v>0</v>
      </c>
      <c r="AO39" s="63">
        <f>AF39+AG39+AH39+AI39</f>
        <v>16.2</v>
      </c>
      <c r="AP39" s="62">
        <f>AJ39/2</f>
        <v>2.5</v>
      </c>
      <c r="AQ39" s="79">
        <f>(AK39*3)+(AL39*5)+(AM39*5)+(AN39*20)</f>
        <v>0</v>
      </c>
      <c r="AR39" s="48">
        <f>AO39+AP39+AQ39</f>
        <v>18.7</v>
      </c>
      <c r="AS39" s="77">
        <v>8.91</v>
      </c>
      <c r="AT39" s="70"/>
      <c r="AU39" s="70"/>
      <c r="AV39" s="71">
        <v>4</v>
      </c>
      <c r="AW39" s="71">
        <v>0</v>
      </c>
      <c r="AX39" s="71">
        <v>0</v>
      </c>
      <c r="AY39" s="71">
        <v>0</v>
      </c>
      <c r="AZ39" s="73">
        <v>0</v>
      </c>
      <c r="BA39" s="63">
        <f>AS39+AT39+AU39</f>
        <v>8.91</v>
      </c>
      <c r="BB39" s="62">
        <f>AV39/2</f>
        <v>2</v>
      </c>
      <c r="BC39" s="79">
        <f>(AW39*3)+(AX39*5)+(AY39*5)+(AZ39*20)</f>
        <v>0</v>
      </c>
      <c r="BD39" s="48">
        <f>BA39+BB39+BC39</f>
        <v>10.91</v>
      </c>
      <c r="BE39" s="77">
        <v>33.91</v>
      </c>
      <c r="BF39" s="70"/>
      <c r="BG39" s="70"/>
      <c r="BH39" s="71">
        <v>14</v>
      </c>
      <c r="BI39" s="71">
        <v>0</v>
      </c>
      <c r="BJ39" s="71">
        <v>0</v>
      </c>
      <c r="BK39" s="71">
        <v>0</v>
      </c>
      <c r="BL39" s="73">
        <v>0</v>
      </c>
      <c r="BM39" s="63">
        <f>BE39+BF39+BG39</f>
        <v>33.91</v>
      </c>
      <c r="BN39" s="62">
        <f>BH39/2</f>
        <v>7</v>
      </c>
      <c r="BO39" s="79">
        <f>(BI39*3)+(BJ39*5)+(BK39*5)+(BL39*20)</f>
        <v>0</v>
      </c>
      <c r="BP39" s="108">
        <f>BM39+BN39+BO39</f>
        <v>40.91</v>
      </c>
      <c r="BQ39" s="1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4">
        <f>BT39/2</f>
        <v>0</v>
      </c>
      <c r="CA39" s="6">
        <f>(BU39*3)+(BV39*5)+(BW39*5)+(BX39*20)</f>
        <v>0</v>
      </c>
      <c r="CB39" s="15">
        <f>BY39+BZ39+CA39</f>
        <v>0</v>
      </c>
      <c r="CC39" s="16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113">
        <f>IH39+II39+IJ39</f>
        <v>0</v>
      </c>
      <c r="IL39" s="114"/>
    </row>
    <row r="40" spans="1:246" ht="12.75">
      <c r="A40" s="52">
        <v>8</v>
      </c>
      <c r="B40" s="50" t="s">
        <v>148</v>
      </c>
      <c r="C40" s="50"/>
      <c r="D40" s="51"/>
      <c r="E40" s="51" t="s">
        <v>19</v>
      </c>
      <c r="F40" s="51" t="s">
        <v>94</v>
      </c>
      <c r="G40" s="42">
        <f>IF(AND(OR($G$2="Y",$H$2="Y"),I40&lt;5,J40&lt;5),IF(AND(I40=I39,J40=J39),G39+1,1),"")</f>
      </c>
      <c r="H40" s="42">
        <f>IF(AND($H$2="Y",J40&gt;0,OR(AND(G40=1,G51=10),AND(G40=2,G59=20),AND(G40=3,G82=30),AND(G40=4,G91=40),AND(G40=5,G115=50),AND(G40=6,G124=60),AND(G40=7,G133=70),AND(G40=8,G142=80),AND(G40=9,G151=90),AND(G40=10,G160=100))),VLOOKUP(J40-1,SortLookup!$A$13:$B$16,2,FALSE),"")</f>
      </c>
      <c r="I40" s="87">
        <f>IF(ISNA(VLOOKUP(E40,SortLookup!$A$1:$B$5,2,FALSE))," ",VLOOKUP(E40,SortLookup!$A$1:$B$5,2,FALSE))</f>
        <v>0</v>
      </c>
      <c r="J40" s="43" t="str">
        <f>IF(ISNA(VLOOKUP(F40,SortLookup!$A$7:$B$11,2,FALSE))," ",VLOOKUP(F40,SortLookup!$A$7:$B$11,2,FALSE))</f>
        <v> </v>
      </c>
      <c r="K40" s="104">
        <f>L40+M40+N40</f>
        <v>148.44</v>
      </c>
      <c r="L40" s="89">
        <f>AB40+AO40+BA40+BM40+BY40+CJ40+CU40+DF40+DQ40+EB40+EM40+EX40+FI40+FT40+GE40+GP40+HA40+HL40+HW40+IH40</f>
        <v>98.44</v>
      </c>
      <c r="M40" s="45">
        <f>AD40+AQ40+BC40+BO40+CA40+CL40+CW40+DH40+DS40+ED40+EO40+EZ40+FK40+FV40+GG40+GR40+HC40+HN40+HY40+IJ40</f>
        <v>23</v>
      </c>
      <c r="N40" s="46">
        <f>O40/2</f>
        <v>27</v>
      </c>
      <c r="O40" s="106">
        <f>W40+AJ40+AV40+BH40+BT40+CE40+CP40+DA40+DL40+DW40+EH40+ES40+FD40+FO40+FZ40+GK40+GV40+HG40+HR40+IC40</f>
        <v>54</v>
      </c>
      <c r="P40" s="77">
        <v>45.04</v>
      </c>
      <c r="Q40" s="70"/>
      <c r="R40" s="70"/>
      <c r="S40" s="70"/>
      <c r="T40" s="70"/>
      <c r="U40" s="70"/>
      <c r="V40" s="70"/>
      <c r="W40" s="71">
        <v>23</v>
      </c>
      <c r="X40" s="71">
        <v>1</v>
      </c>
      <c r="Y40" s="71">
        <v>3</v>
      </c>
      <c r="Z40" s="71">
        <v>0</v>
      </c>
      <c r="AA40" s="73">
        <v>0</v>
      </c>
      <c r="AB40" s="63">
        <f>P40+Q40+R40+S40+T40+U40+V40</f>
        <v>45.04</v>
      </c>
      <c r="AC40" s="62">
        <f>W40/2</f>
        <v>11.5</v>
      </c>
      <c r="AD40" s="79">
        <f>(X40*3)+(Y40*5)+(Z40*5)+(AA40*20)</f>
        <v>18</v>
      </c>
      <c r="AE40" s="48">
        <f>AB40+AC40+AD40</f>
        <v>74.54</v>
      </c>
      <c r="AF40" s="77">
        <v>19.09</v>
      </c>
      <c r="AG40" s="70"/>
      <c r="AH40" s="70"/>
      <c r="AI40" s="70"/>
      <c r="AJ40" s="71">
        <v>7</v>
      </c>
      <c r="AK40" s="71">
        <v>0</v>
      </c>
      <c r="AL40" s="71">
        <v>0</v>
      </c>
      <c r="AM40" s="71">
        <v>0</v>
      </c>
      <c r="AN40" s="73">
        <v>0</v>
      </c>
      <c r="AO40" s="63">
        <f>AF40+AG40+AH40+AI40</f>
        <v>19.09</v>
      </c>
      <c r="AP40" s="62">
        <f>AJ40/2</f>
        <v>3.5</v>
      </c>
      <c r="AQ40" s="79">
        <f>(AK40*3)+(AL40*5)+(AM40*5)+(AN40*20)</f>
        <v>0</v>
      </c>
      <c r="AR40" s="48">
        <f>AO40+AP40+AQ40</f>
        <v>22.59</v>
      </c>
      <c r="AS40" s="77">
        <v>9.27</v>
      </c>
      <c r="AT40" s="70"/>
      <c r="AU40" s="70"/>
      <c r="AV40" s="71">
        <v>9</v>
      </c>
      <c r="AW40" s="71">
        <v>0</v>
      </c>
      <c r="AX40" s="71">
        <v>0</v>
      </c>
      <c r="AY40" s="71">
        <v>0</v>
      </c>
      <c r="AZ40" s="73">
        <v>0</v>
      </c>
      <c r="BA40" s="63">
        <f>AS40+AT40+AU40</f>
        <v>9.27</v>
      </c>
      <c r="BB40" s="62">
        <f>AV40/2</f>
        <v>4.5</v>
      </c>
      <c r="BC40" s="79">
        <f>(AW40*3)+(AX40*5)+(AY40*5)+(AZ40*20)</f>
        <v>0</v>
      </c>
      <c r="BD40" s="48">
        <f>BA40+BB40+BC40</f>
        <v>13.77</v>
      </c>
      <c r="BE40" s="77">
        <v>25.04</v>
      </c>
      <c r="BF40" s="70"/>
      <c r="BG40" s="70"/>
      <c r="BH40" s="71">
        <v>15</v>
      </c>
      <c r="BI40" s="71">
        <v>0</v>
      </c>
      <c r="BJ40" s="71">
        <v>0</v>
      </c>
      <c r="BK40" s="71">
        <v>1</v>
      </c>
      <c r="BL40" s="73">
        <v>0</v>
      </c>
      <c r="BM40" s="63">
        <f>BE40+BF40+BG40</f>
        <v>25.04</v>
      </c>
      <c r="BN40" s="62">
        <f>BH40/2</f>
        <v>7.5</v>
      </c>
      <c r="BO40" s="79">
        <f>(BI40*3)+(BJ40*5)+(BK40*5)+(BL40*20)</f>
        <v>5</v>
      </c>
      <c r="BP40" s="108">
        <f>BM40+BN40+BO40</f>
        <v>37.54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113">
        <f>IH40+II40+IJ40</f>
        <v>0</v>
      </c>
      <c r="IL40" s="114"/>
    </row>
    <row r="41" spans="1:246" ht="12.75">
      <c r="A41" s="52">
        <v>9</v>
      </c>
      <c r="B41" s="50" t="s">
        <v>98</v>
      </c>
      <c r="C41" s="50"/>
      <c r="D41" s="51"/>
      <c r="E41" s="51" t="s">
        <v>19</v>
      </c>
      <c r="F41" s="51" t="s">
        <v>25</v>
      </c>
      <c r="G41" s="42">
        <f>IF(AND(OR($G$2="Y",$H$2="Y"),I41&lt;5,J41&lt;5),IF(AND(I41=I40,J41=J40),G40+1,1),"")</f>
      </c>
      <c r="H41" s="42">
        <f>IF(AND($H$2="Y",J41&gt;0,OR(AND(G41=1,G65=10),AND(G41=2,G74=20),AND(G41=3,G96=30),AND(G41=4,G105=40),AND(G41=5,G114=50),AND(G41=6,G123=60),AND(G41=7,G132=70),AND(G41=8,G141=80),AND(G41=9,G150=90),AND(G41=10,G159=100))),VLOOKUP(J41-1,SortLookup!$A$13:$B$16,2,FALSE),"")</f>
      </c>
      <c r="I41" s="87">
        <f>IF(ISNA(VLOOKUP(E41,SortLookup!$A$1:$B$5,2,FALSE))," ",VLOOKUP(E41,SortLookup!$A$1:$B$5,2,FALSE))</f>
        <v>0</v>
      </c>
      <c r="J41" s="43">
        <f>IF(ISNA(VLOOKUP(F41,SortLookup!$A$7:$B$11,2,FALSE))," ",VLOOKUP(F41,SortLookup!$A$7:$B$11,2,FALSE))</f>
        <v>2</v>
      </c>
      <c r="K41" s="104">
        <f>L41+M41+N41</f>
        <v>151.49</v>
      </c>
      <c r="L41" s="89">
        <f>AB41+AO41+BA41+BM41+BY41+CJ41+CU41+DF41+DQ41+EB41+EM41+EX41+FI41+FT41+GE41+GP41+HA41+HL41+HW41+IH41</f>
        <v>118.49</v>
      </c>
      <c r="M41" s="45">
        <f>AD41+AQ41+BC41+BO41+CA41+CL41+CW41+DH41+DS41+ED41+EO41+EZ41+FK41+FV41+GG41+GR41+HC41+HN41+HY41+IJ41</f>
        <v>10</v>
      </c>
      <c r="N41" s="46">
        <f>O41/2</f>
        <v>23</v>
      </c>
      <c r="O41" s="106">
        <f>W41+AJ41+AV41+BH41+BT41+CE41+CP41+DA41+DL41+DW41+EH41+ES41+FD41+FO41+FZ41+GK41+GV41+HG41+HR41+IC41</f>
        <v>46</v>
      </c>
      <c r="P41" s="77">
        <v>53.93</v>
      </c>
      <c r="Q41" s="70"/>
      <c r="R41" s="70"/>
      <c r="S41" s="70"/>
      <c r="T41" s="70"/>
      <c r="U41" s="70"/>
      <c r="V41" s="70"/>
      <c r="W41" s="71">
        <v>22</v>
      </c>
      <c r="X41" s="71">
        <v>0</v>
      </c>
      <c r="Y41" s="71">
        <v>2</v>
      </c>
      <c r="Z41" s="71">
        <v>0</v>
      </c>
      <c r="AA41" s="73">
        <v>0</v>
      </c>
      <c r="AB41" s="63">
        <f>P41+Q41+R41+S41+T41+U41+V41</f>
        <v>53.93</v>
      </c>
      <c r="AC41" s="62">
        <f>W41/2</f>
        <v>11</v>
      </c>
      <c r="AD41" s="79">
        <f>(X41*3)+(Y41*5)+(Z41*5)+(AA41*20)</f>
        <v>10</v>
      </c>
      <c r="AE41" s="48">
        <f>AB41+AC41+AD41</f>
        <v>74.93</v>
      </c>
      <c r="AF41" s="77">
        <v>21.53</v>
      </c>
      <c r="AG41" s="70"/>
      <c r="AH41" s="70"/>
      <c r="AI41" s="70"/>
      <c r="AJ41" s="71">
        <v>1</v>
      </c>
      <c r="AK41" s="71">
        <v>0</v>
      </c>
      <c r="AL41" s="71">
        <v>0</v>
      </c>
      <c r="AM41" s="71">
        <v>0</v>
      </c>
      <c r="AN41" s="73">
        <v>0</v>
      </c>
      <c r="AO41" s="63">
        <f>AF41+AG41+AH41+AI41</f>
        <v>21.53</v>
      </c>
      <c r="AP41" s="62">
        <f>AJ41/2</f>
        <v>0.5</v>
      </c>
      <c r="AQ41" s="79">
        <f>(AK41*3)+(AL41*5)+(AM41*5)+(AN41*20)</f>
        <v>0</v>
      </c>
      <c r="AR41" s="48">
        <f>AO41+AP41+AQ41</f>
        <v>22.03</v>
      </c>
      <c r="AS41" s="77">
        <v>14.37</v>
      </c>
      <c r="AT41" s="70"/>
      <c r="AU41" s="70"/>
      <c r="AV41" s="71">
        <v>3</v>
      </c>
      <c r="AW41" s="71">
        <v>0</v>
      </c>
      <c r="AX41" s="71">
        <v>0</v>
      </c>
      <c r="AY41" s="71">
        <v>0</v>
      </c>
      <c r="AZ41" s="73">
        <v>0</v>
      </c>
      <c r="BA41" s="63">
        <f>AS41+AT41+AU41</f>
        <v>14.37</v>
      </c>
      <c r="BB41" s="62">
        <f>AV41/2</f>
        <v>1.5</v>
      </c>
      <c r="BC41" s="79">
        <f>(AW41*3)+(AX41*5)+(AY41*5)+(AZ41*20)</f>
        <v>0</v>
      </c>
      <c r="BD41" s="48">
        <f>BA41+BB41+BC41</f>
        <v>15.87</v>
      </c>
      <c r="BE41" s="77">
        <v>28.66</v>
      </c>
      <c r="BF41" s="70"/>
      <c r="BG41" s="70"/>
      <c r="BH41" s="71">
        <v>20</v>
      </c>
      <c r="BI41" s="71">
        <v>0</v>
      </c>
      <c r="BJ41" s="71">
        <v>0</v>
      </c>
      <c r="BK41" s="71">
        <v>0</v>
      </c>
      <c r="BL41" s="73">
        <v>0</v>
      </c>
      <c r="BM41" s="63">
        <f>BE41+BF41+BG41</f>
        <v>28.66</v>
      </c>
      <c r="BN41" s="62">
        <f>BH41/2</f>
        <v>10</v>
      </c>
      <c r="BO41" s="79">
        <f>(BI41*3)+(BJ41*5)+(BK41*5)+(BL41*20)</f>
        <v>0</v>
      </c>
      <c r="BP41" s="108">
        <f>BM41+BN41+BO41</f>
        <v>38.66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113">
        <f>IH41+II41+IJ41</f>
        <v>0</v>
      </c>
      <c r="IL41" s="114"/>
    </row>
    <row r="42" spans="1:246" ht="12.75">
      <c r="A42" s="52">
        <v>10</v>
      </c>
      <c r="B42" s="50" t="s">
        <v>124</v>
      </c>
      <c r="C42" s="50"/>
      <c r="D42" s="51"/>
      <c r="E42" s="51" t="s">
        <v>19</v>
      </c>
      <c r="F42" s="51" t="s">
        <v>94</v>
      </c>
      <c r="G42" s="42">
        <f>IF(AND(OR($G$2="Y",$H$2="Y"),I42&lt;5,J42&lt;5),IF(AND(I42=I41,J42=J41),G41+1,1),"")</f>
      </c>
      <c r="H42" s="42">
        <f>IF(AND($H$2="Y",J42&gt;0,OR(AND(G42=1,G50=10),AND(G42=2,G58=20),AND(G42=3,G83=30),AND(G42=4,G105=40),AND(G42=5,G114=50),AND(G42=6,G123=60),AND(G42=7,G132=70),AND(G42=8,G141=80),AND(G42=9,G150=90),AND(G42=10,G159=100))),VLOOKUP(J42-1,SortLookup!$A$13:$B$16,2,FALSE),"")</f>
      </c>
      <c r="I42" s="87">
        <f>IF(ISNA(VLOOKUP(E42,SortLookup!$A$1:$B$5,2,FALSE))," ",VLOOKUP(E42,SortLookup!$A$1:$B$5,2,FALSE))</f>
        <v>0</v>
      </c>
      <c r="J42" s="43" t="str">
        <f>IF(ISNA(VLOOKUP(F42,SortLookup!$A$7:$B$11,2,FALSE))," ",VLOOKUP(F42,SortLookup!$A$7:$B$11,2,FALSE))</f>
        <v> </v>
      </c>
      <c r="K42" s="104">
        <f>L42+M42+N42</f>
        <v>163.05</v>
      </c>
      <c r="L42" s="89">
        <f>AB42+AO42+BA42+BM42+BY42+CJ42+CU42+DF42+DQ42+EB42+EM42+EX42+FI42+FT42+GE42+GP42+HA42+HL42+HW42+IH42</f>
        <v>148.05</v>
      </c>
      <c r="M42" s="45">
        <f>AD42+AQ42+BC42+BO42+CA42+CL42+CW42+DH42+DS42+ED42+EO42+EZ42+FK42+FV42+GG42+GR42+HC42+HN42+HY42+IJ42</f>
        <v>3</v>
      </c>
      <c r="N42" s="46">
        <f>O42/2</f>
        <v>12</v>
      </c>
      <c r="O42" s="106">
        <f>W42+AJ42+AV42+BH42+BT42+CE42+CP42+DA42+DL42+DW42+EH42+ES42+FD42+FO42+FZ42+GK42+GV42+HG42+HR42+IC42</f>
        <v>24</v>
      </c>
      <c r="P42" s="77">
        <v>59.58</v>
      </c>
      <c r="Q42" s="70"/>
      <c r="R42" s="70"/>
      <c r="S42" s="70"/>
      <c r="T42" s="70"/>
      <c r="U42" s="70"/>
      <c r="V42" s="70"/>
      <c r="W42" s="71">
        <v>1</v>
      </c>
      <c r="X42" s="71">
        <v>0</v>
      </c>
      <c r="Y42" s="71">
        <v>0</v>
      </c>
      <c r="Z42" s="71">
        <v>0</v>
      </c>
      <c r="AA42" s="73">
        <v>0</v>
      </c>
      <c r="AB42" s="63">
        <f>P42+Q42+R42+S42+T42+U42+V42</f>
        <v>59.58</v>
      </c>
      <c r="AC42" s="62">
        <f>W42/2</f>
        <v>0.5</v>
      </c>
      <c r="AD42" s="79">
        <f>(X42*3)+(Y42*5)+(Z42*5)+(AA42*20)</f>
        <v>0</v>
      </c>
      <c r="AE42" s="48">
        <f>AB42+AC42+AD42</f>
        <v>60.08</v>
      </c>
      <c r="AF42" s="77">
        <v>36.22</v>
      </c>
      <c r="AG42" s="70"/>
      <c r="AH42" s="70"/>
      <c r="AI42" s="70"/>
      <c r="AJ42" s="71">
        <v>1</v>
      </c>
      <c r="AK42" s="71">
        <v>0</v>
      </c>
      <c r="AL42" s="71">
        <v>0</v>
      </c>
      <c r="AM42" s="71">
        <v>0</v>
      </c>
      <c r="AN42" s="73">
        <v>0</v>
      </c>
      <c r="AO42" s="63">
        <f>AF42+AG42+AH42+AI42</f>
        <v>36.22</v>
      </c>
      <c r="AP42" s="62">
        <f>AJ42/2</f>
        <v>0.5</v>
      </c>
      <c r="AQ42" s="79">
        <f>(AK42*3)+(AL42*5)+(AM42*5)+(AN42*20)</f>
        <v>0</v>
      </c>
      <c r="AR42" s="48">
        <f>AO42+AP42+AQ42</f>
        <v>36.72</v>
      </c>
      <c r="AS42" s="77">
        <v>12.28</v>
      </c>
      <c r="AT42" s="70"/>
      <c r="AU42" s="70"/>
      <c r="AV42" s="71">
        <v>4</v>
      </c>
      <c r="AW42" s="71">
        <v>0</v>
      </c>
      <c r="AX42" s="71">
        <v>0</v>
      </c>
      <c r="AY42" s="71">
        <v>0</v>
      </c>
      <c r="AZ42" s="73">
        <v>0</v>
      </c>
      <c r="BA42" s="63">
        <f>AS42+AT42+AU42</f>
        <v>12.28</v>
      </c>
      <c r="BB42" s="62">
        <f>AV42/2</f>
        <v>2</v>
      </c>
      <c r="BC42" s="79">
        <f>(AW42*3)+(AX42*5)+(AY42*5)+(AZ42*20)</f>
        <v>0</v>
      </c>
      <c r="BD42" s="48">
        <f>BA42+BB42+BC42</f>
        <v>14.28</v>
      </c>
      <c r="BE42" s="77">
        <v>39.97</v>
      </c>
      <c r="BF42" s="70"/>
      <c r="BG42" s="70"/>
      <c r="BH42" s="71">
        <v>18</v>
      </c>
      <c r="BI42" s="71">
        <v>1</v>
      </c>
      <c r="BJ42" s="71">
        <v>0</v>
      </c>
      <c r="BK42" s="71">
        <v>0</v>
      </c>
      <c r="BL42" s="73">
        <v>0</v>
      </c>
      <c r="BM42" s="63">
        <f>BE42+BF42+BG42</f>
        <v>39.97</v>
      </c>
      <c r="BN42" s="62">
        <f>BH42/2</f>
        <v>9</v>
      </c>
      <c r="BO42" s="79">
        <f>(BI42*3)+(BJ42*5)+(BK42*5)+(BL42*20)</f>
        <v>3</v>
      </c>
      <c r="BP42" s="108">
        <f>BM42+BN42+BO42</f>
        <v>51.97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113">
        <f>IH42+II42+IJ42</f>
        <v>0</v>
      </c>
      <c r="IL42" s="114"/>
    </row>
    <row r="43" spans="1:246" ht="12.75">
      <c r="A43" s="52">
        <v>11</v>
      </c>
      <c r="B43" s="50" t="s">
        <v>120</v>
      </c>
      <c r="C43" s="50"/>
      <c r="D43" s="51"/>
      <c r="E43" s="51" t="s">
        <v>19</v>
      </c>
      <c r="F43" s="51" t="s">
        <v>94</v>
      </c>
      <c r="G43" s="42">
        <f>IF(AND(OR($G$2="Y",$H$2="Y"),I43&lt;5,J43&lt;5),IF(AND(I43=I42,J43=J42),G42+1,1),"")</f>
      </c>
      <c r="H43" s="42">
        <f>IF(AND($H$2="Y",J43&gt;0,OR(AND(G43=1,G52=10),AND(G43=2,G76=20),AND(G43=3,G85=30),AND(G43=4,G107=40),AND(G43=5,G116=50),AND(G43=6,G125=60),AND(G43=7,G134=70),AND(G43=8,G143=80),AND(G43=9,G152=90),AND(G43=10,G161=100))),VLOOKUP(J43-1,SortLookup!$A$13:$B$16,2,FALSE),"")</f>
      </c>
      <c r="I43" s="87">
        <f>IF(ISNA(VLOOKUP(E43,SortLookup!$A$1:$B$5,2,FALSE))," ",VLOOKUP(E43,SortLookup!$A$1:$B$5,2,FALSE))</f>
        <v>0</v>
      </c>
      <c r="J43" s="43" t="str">
        <f>IF(ISNA(VLOOKUP(F43,SortLookup!$A$7:$B$11,2,FALSE))," ",VLOOKUP(F43,SortLookup!$A$7:$B$11,2,FALSE))</f>
        <v> </v>
      </c>
      <c r="K43" s="104">
        <f>L43+M43+N43</f>
        <v>168.22</v>
      </c>
      <c r="L43" s="89">
        <f>AB43+AO43+BA43+BM43+BY43+CJ43+CU43+DF43+DQ43+EB43+EM43+EX43+FI43+FT43+GE43+GP43+HA43+HL43+HW43+IH43</f>
        <v>124.22</v>
      </c>
      <c r="M43" s="45">
        <f>AD43+AQ43+BC43+BO43+CA43+CL43+CW43+DH43+DS43+ED43+EO43+EZ43+FK43+FV43+GG43+GR43+HC43+HN43+HY43+IJ43</f>
        <v>19</v>
      </c>
      <c r="N43" s="46">
        <f>O43/2</f>
        <v>25</v>
      </c>
      <c r="O43" s="106">
        <f>W43+AJ43+AV43+BH43+BT43+CE43+CP43+DA43+DL43+DW43+EH43+ES43+FD43+FO43+FZ43+GK43+GV43+HG43+HR43+IC43</f>
        <v>50</v>
      </c>
      <c r="P43" s="77">
        <v>62.11</v>
      </c>
      <c r="Q43" s="70"/>
      <c r="R43" s="70"/>
      <c r="S43" s="70"/>
      <c r="T43" s="70"/>
      <c r="U43" s="70"/>
      <c r="V43" s="70"/>
      <c r="W43" s="71">
        <v>2</v>
      </c>
      <c r="X43" s="71">
        <v>1</v>
      </c>
      <c r="Y43" s="71">
        <v>0</v>
      </c>
      <c r="Z43" s="71">
        <v>0</v>
      </c>
      <c r="AA43" s="73">
        <v>0</v>
      </c>
      <c r="AB43" s="63">
        <f>P43+Q43+R43+S43+T43+U43+V43</f>
        <v>62.11</v>
      </c>
      <c r="AC43" s="62">
        <f>W43/2</f>
        <v>1</v>
      </c>
      <c r="AD43" s="79">
        <f>(X43*3)+(Y43*5)+(Z43*5)+(AA43*20)</f>
        <v>3</v>
      </c>
      <c r="AE43" s="48">
        <f>AB43+AC43+AD43</f>
        <v>66.11</v>
      </c>
      <c r="AF43" s="77">
        <v>21.69</v>
      </c>
      <c r="AG43" s="70"/>
      <c r="AH43" s="70"/>
      <c r="AI43" s="70"/>
      <c r="AJ43" s="71">
        <v>15</v>
      </c>
      <c r="AK43" s="71">
        <v>1</v>
      </c>
      <c r="AL43" s="71">
        <v>0</v>
      </c>
      <c r="AM43" s="71">
        <v>1</v>
      </c>
      <c r="AN43" s="73">
        <v>0</v>
      </c>
      <c r="AO43" s="63">
        <f>AF43+AG43+AH43+AI43</f>
        <v>21.69</v>
      </c>
      <c r="AP43" s="62">
        <f>AJ43/2</f>
        <v>7.5</v>
      </c>
      <c r="AQ43" s="79">
        <f>(AK43*3)+(AL43*5)+(AM43*5)+(AN43*20)</f>
        <v>8</v>
      </c>
      <c r="AR43" s="48">
        <f>AO43+AP43+AQ43</f>
        <v>37.19</v>
      </c>
      <c r="AS43" s="77">
        <v>9.67</v>
      </c>
      <c r="AT43" s="70"/>
      <c r="AU43" s="70"/>
      <c r="AV43" s="71">
        <v>6</v>
      </c>
      <c r="AW43" s="71">
        <v>0</v>
      </c>
      <c r="AX43" s="71">
        <v>0</v>
      </c>
      <c r="AY43" s="71">
        <v>0</v>
      </c>
      <c r="AZ43" s="73">
        <v>0</v>
      </c>
      <c r="BA43" s="63">
        <f>AS43+AT43+AU43</f>
        <v>9.67</v>
      </c>
      <c r="BB43" s="62">
        <f>AV43/2</f>
        <v>3</v>
      </c>
      <c r="BC43" s="79">
        <f>(AW43*3)+(AX43*5)+(AY43*5)+(AZ43*20)</f>
        <v>0</v>
      </c>
      <c r="BD43" s="48">
        <f>BA43+BB43+BC43</f>
        <v>12.67</v>
      </c>
      <c r="BE43" s="77">
        <v>30.75</v>
      </c>
      <c r="BF43" s="70"/>
      <c r="BG43" s="70"/>
      <c r="BH43" s="71">
        <v>27</v>
      </c>
      <c r="BI43" s="71">
        <v>1</v>
      </c>
      <c r="BJ43" s="71">
        <v>0</v>
      </c>
      <c r="BK43" s="71">
        <v>1</v>
      </c>
      <c r="BL43" s="73">
        <v>0</v>
      </c>
      <c r="BM43" s="63">
        <f>BE43+BF43+BG43</f>
        <v>30.75</v>
      </c>
      <c r="BN43" s="62">
        <f>BH43/2</f>
        <v>13.5</v>
      </c>
      <c r="BO43" s="79">
        <f>(BI43*3)+(BJ43*5)+(BK43*5)+(BL43*20)</f>
        <v>8</v>
      </c>
      <c r="BP43" s="108">
        <f>BM43+BN43+BO43</f>
        <v>52.25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113">
        <f>IH43+II43+IJ43</f>
        <v>0</v>
      </c>
      <c r="IL43" s="114"/>
    </row>
    <row r="44" spans="1:246" ht="12.75">
      <c r="A44" s="52">
        <v>12</v>
      </c>
      <c r="B44" s="50" t="s">
        <v>109</v>
      </c>
      <c r="C44" s="50"/>
      <c r="D44" s="51" t="s">
        <v>133</v>
      </c>
      <c r="E44" s="51" t="s">
        <v>19</v>
      </c>
      <c r="F44" s="51" t="s">
        <v>25</v>
      </c>
      <c r="G44" s="42">
        <f>IF(AND(OR($G$2="Y",$H$2="Y"),I44&lt;5,J44&lt;5),IF(AND(I44=I43,J44=J43),G43+1,1),"")</f>
      </c>
      <c r="H44" s="42">
        <f>IF(AND($H$2="Y",J44&gt;0,OR(AND(G44=1,G84=10),AND(G44=2,G93=20),AND(G44=3,G102=30),AND(G44=4,G111=40),AND(G44=5,G120=50),AND(G44=6,G129=60),AND(G44=7,G138=70),AND(G44=8,G147=80),AND(G44=9,G156=90),AND(G44=10,G165=100))),VLOOKUP(J44-1,SortLookup!$A$13:$B$16,2,FALSE),"")</f>
      </c>
      <c r="I44" s="87">
        <f>IF(ISNA(VLOOKUP(E44,SortLookup!$A$1:$B$5,2,FALSE))," ",VLOOKUP(E44,SortLookup!$A$1:$B$5,2,FALSE))</f>
        <v>0</v>
      </c>
      <c r="J44" s="43">
        <f>IF(ISNA(VLOOKUP(F44,SortLookup!$A$7:$B$11,2,FALSE))," ",VLOOKUP(F44,SortLookup!$A$7:$B$11,2,FALSE))</f>
        <v>2</v>
      </c>
      <c r="K44" s="104">
        <f>L44+M44+N44</f>
        <v>175.93</v>
      </c>
      <c r="L44" s="89">
        <f>AB44+AO44+BA44+BM44+BY58+CJ58+CU58+DF58+DQ58+EB58+EM58+EX58+FI58+FT58+GE58+GP58+HA58+HL58+HW58+IH58</f>
        <v>154.93</v>
      </c>
      <c r="M44" s="45">
        <f>AD44+AQ44+BC44+BO44+CA58+CL58+CW58+DH58+DS58+ED58+EO58+EZ58+FK58+FV58+GG58+GR58+HC58+HN58+HY58+IJ58</f>
        <v>0</v>
      </c>
      <c r="N44" s="46">
        <f>O44/2</f>
        <v>21</v>
      </c>
      <c r="O44" s="106">
        <f>W44+AJ44+AV44+BH44+BT58+CE58+CP58+DA58+DL58+DW58+EH58+ES58+FD58+FO58+FZ58+GK58+GV58+HG58+HR58+IC58</f>
        <v>42</v>
      </c>
      <c r="P44" s="77">
        <v>84.06</v>
      </c>
      <c r="Q44" s="70"/>
      <c r="R44" s="70"/>
      <c r="S44" s="70"/>
      <c r="T44" s="70"/>
      <c r="U44" s="70"/>
      <c r="V44" s="70"/>
      <c r="W44" s="71">
        <v>10</v>
      </c>
      <c r="X44" s="71">
        <v>0</v>
      </c>
      <c r="Y44" s="71">
        <v>0</v>
      </c>
      <c r="Z44" s="71">
        <v>0</v>
      </c>
      <c r="AA44" s="73">
        <v>0</v>
      </c>
      <c r="AB44" s="63">
        <f>P44+Q44+R44+S44+T44+U44+V44</f>
        <v>84.06</v>
      </c>
      <c r="AC44" s="62">
        <f>W44/2</f>
        <v>5</v>
      </c>
      <c r="AD44" s="79">
        <f>(X44*3)+(Y44*5)+(Z44*5)+(AA44*20)</f>
        <v>0</v>
      </c>
      <c r="AE44" s="48">
        <f>AB44+AC44+AD44</f>
        <v>89.06</v>
      </c>
      <c r="AF44" s="77">
        <v>22.35</v>
      </c>
      <c r="AG44" s="70"/>
      <c r="AH44" s="70"/>
      <c r="AI44" s="70"/>
      <c r="AJ44" s="71">
        <v>5</v>
      </c>
      <c r="AK44" s="71">
        <v>0</v>
      </c>
      <c r="AL44" s="71">
        <v>0</v>
      </c>
      <c r="AM44" s="71">
        <v>0</v>
      </c>
      <c r="AN44" s="73">
        <v>0</v>
      </c>
      <c r="AO44" s="63">
        <f>AF44+AG44+AH44+AI44</f>
        <v>22.35</v>
      </c>
      <c r="AP44" s="62">
        <f>AJ44/2</f>
        <v>2.5</v>
      </c>
      <c r="AQ44" s="79">
        <f>(AK44*3)+(AL44*5)+(AM44*5)+(AN44*20)</f>
        <v>0</v>
      </c>
      <c r="AR44" s="48">
        <f>AO44+AP44+AQ44</f>
        <v>24.85</v>
      </c>
      <c r="AS44" s="77">
        <v>13.06</v>
      </c>
      <c r="AT44" s="70"/>
      <c r="AU44" s="70"/>
      <c r="AV44" s="71">
        <v>4</v>
      </c>
      <c r="AW44" s="71">
        <v>0</v>
      </c>
      <c r="AX44" s="71">
        <v>0</v>
      </c>
      <c r="AY44" s="71">
        <v>0</v>
      </c>
      <c r="AZ44" s="73">
        <v>0</v>
      </c>
      <c r="BA44" s="63">
        <f>AS44+AT44+AU44</f>
        <v>13.06</v>
      </c>
      <c r="BB44" s="62">
        <f>AV44/2</f>
        <v>2</v>
      </c>
      <c r="BC44" s="79">
        <f>(AW44*3)+(AX44*5)+(AY44*5)+(AZ44*20)</f>
        <v>0</v>
      </c>
      <c r="BD44" s="48">
        <f>BA44+BB44+BC44</f>
        <v>15.06</v>
      </c>
      <c r="BE44" s="77">
        <v>35.46</v>
      </c>
      <c r="BF44" s="70"/>
      <c r="BG44" s="70"/>
      <c r="BH44" s="71">
        <v>23</v>
      </c>
      <c r="BI44" s="71">
        <v>0</v>
      </c>
      <c r="BJ44" s="71">
        <v>0</v>
      </c>
      <c r="BK44" s="71">
        <v>0</v>
      </c>
      <c r="BL44" s="73">
        <v>0</v>
      </c>
      <c r="BM44" s="63">
        <f>BE44+BF44+BG44</f>
        <v>35.46</v>
      </c>
      <c r="BN44" s="62">
        <f>BH44/2</f>
        <v>11.5</v>
      </c>
      <c r="BO44" s="79">
        <f>(BI44*3)+(BJ44*5)+(BK44*5)+(BL44*20)</f>
        <v>0</v>
      </c>
      <c r="BP44" s="108">
        <f>BM44+BN44+BO44</f>
        <v>46.96</v>
      </c>
      <c r="BQ44" s="1"/>
      <c r="BR44" s="1"/>
      <c r="BS44" s="1"/>
      <c r="BT44" s="2"/>
      <c r="BU44" s="2"/>
      <c r="BV44" s="2"/>
      <c r="BW44" s="2"/>
      <c r="BX44" s="2"/>
      <c r="BY44" s="7"/>
      <c r="BZ44" s="14"/>
      <c r="CA44" s="6"/>
      <c r="CB44" s="15"/>
      <c r="CC44" s="16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113"/>
      <c r="IL44" s="114"/>
    </row>
    <row r="45" spans="1:246" ht="12.75">
      <c r="A45" s="52">
        <v>13</v>
      </c>
      <c r="B45" s="50" t="s">
        <v>108</v>
      </c>
      <c r="C45" s="50"/>
      <c r="D45" s="51"/>
      <c r="E45" s="51" t="s">
        <v>19</v>
      </c>
      <c r="F45" s="51" t="s">
        <v>94</v>
      </c>
      <c r="G45" s="42">
        <f>IF(AND(OR($G$2="Y",$H$2="Y"),I45&lt;5,J45&lt;5),IF(AND(I45=I44,J45=J44),G44+1,1),"")</f>
      </c>
      <c r="H45" s="42">
        <f>IF(AND($H$2="Y",J45&gt;0,OR(AND(G45=1,G85=10),AND(G45=2,G94=20),AND(G45=3,G103=30),AND(G45=4,G112=40),AND(G45=5,G121=50),AND(G45=6,G130=60),AND(G45=7,G139=70),AND(G45=8,G148=80),AND(G45=9,G157=90),AND(G45=10,G166=100))),VLOOKUP(J45-1,SortLookup!$A$13:$B$16,2,FALSE),"")</f>
      </c>
      <c r="I45" s="87">
        <f>IF(ISNA(VLOOKUP(E45,SortLookup!$A$1:$B$5,2,FALSE))," ",VLOOKUP(E45,SortLookup!$A$1:$B$5,2,FALSE))</f>
        <v>0</v>
      </c>
      <c r="J45" s="43" t="str">
        <f>IF(ISNA(VLOOKUP(F45,SortLookup!$A$7:$B$11,2,FALSE))," ",VLOOKUP(F45,SortLookup!$A$7:$B$11,2,FALSE))</f>
        <v> </v>
      </c>
      <c r="K45" s="104">
        <f>L45+M45+N45</f>
        <v>180.93</v>
      </c>
      <c r="L45" s="89">
        <f>AB45+AO45+BA45+BM45+BY58+CJ58+CU58+DF58+DQ58+EB58+EM58+EX58+FI58+FT58+GE58+GP58+HA58+HL58+HW58+IH58</f>
        <v>144.93</v>
      </c>
      <c r="M45" s="45">
        <f>AD45+AQ45+BC45+BO45+CA58+CL58+CW58+DH58+DS58+ED58+EO58+EZ58+FK58+FV58+GG58+GR58+HC58+HN58+HY58+IJ58</f>
        <v>15</v>
      </c>
      <c r="N45" s="46">
        <f>O45/2</f>
        <v>21</v>
      </c>
      <c r="O45" s="106">
        <f>W45+AJ45+AV45+BH45+BT58+CE58+CP58+DA58+DL58+DW58+EH58+ES58+FD58+FO58+FZ58+GK58+GV58+HG58+HR58+IC58</f>
        <v>42</v>
      </c>
      <c r="P45" s="77">
        <v>48.09</v>
      </c>
      <c r="Q45" s="70"/>
      <c r="R45" s="70"/>
      <c r="S45" s="70"/>
      <c r="T45" s="70"/>
      <c r="U45" s="70"/>
      <c r="V45" s="70"/>
      <c r="W45" s="71">
        <v>12</v>
      </c>
      <c r="X45" s="71">
        <v>0</v>
      </c>
      <c r="Y45" s="71">
        <v>1</v>
      </c>
      <c r="Z45" s="71">
        <v>0</v>
      </c>
      <c r="AA45" s="73">
        <v>0</v>
      </c>
      <c r="AB45" s="63">
        <f>P45+Q45+R45+S45+T45+U45+V45</f>
        <v>48.09</v>
      </c>
      <c r="AC45" s="62">
        <f>W45/2</f>
        <v>6</v>
      </c>
      <c r="AD45" s="79">
        <f>(X45*3)+(Y45*5)+(Z45*5)+(AA45*20)</f>
        <v>5</v>
      </c>
      <c r="AE45" s="48">
        <f>AB45+AC45+AD45</f>
        <v>59.09</v>
      </c>
      <c r="AF45" s="77">
        <v>28.44</v>
      </c>
      <c r="AG45" s="70"/>
      <c r="AH45" s="70"/>
      <c r="AI45" s="70"/>
      <c r="AJ45" s="71">
        <v>0</v>
      </c>
      <c r="AK45" s="71">
        <v>0</v>
      </c>
      <c r="AL45" s="71">
        <v>0</v>
      </c>
      <c r="AM45" s="71">
        <v>0</v>
      </c>
      <c r="AN45" s="73">
        <v>0</v>
      </c>
      <c r="AO45" s="63">
        <f>AF45+AG45+AH45+AI45</f>
        <v>28.44</v>
      </c>
      <c r="AP45" s="62">
        <f>AJ45/2</f>
        <v>0</v>
      </c>
      <c r="AQ45" s="79">
        <f>(AK45*3)+(AL45*5)+(AM45*5)+(AN45*20)</f>
        <v>0</v>
      </c>
      <c r="AR45" s="48">
        <f>AO45+AP45+AQ45</f>
        <v>28.44</v>
      </c>
      <c r="AS45" s="77">
        <v>17.52</v>
      </c>
      <c r="AT45" s="70"/>
      <c r="AU45" s="70"/>
      <c r="AV45" s="71">
        <v>6</v>
      </c>
      <c r="AW45" s="71">
        <v>0</v>
      </c>
      <c r="AX45" s="71">
        <v>0</v>
      </c>
      <c r="AY45" s="71">
        <v>1</v>
      </c>
      <c r="AZ45" s="73">
        <v>0</v>
      </c>
      <c r="BA45" s="63">
        <f>AS45+AT45+AU45</f>
        <v>17.52</v>
      </c>
      <c r="BB45" s="62">
        <f>AV45/2</f>
        <v>3</v>
      </c>
      <c r="BC45" s="79">
        <f>(AW45*3)+(AX45*5)+(AY45*5)+(AZ45*20)</f>
        <v>5</v>
      </c>
      <c r="BD45" s="48">
        <f>BA45+BB45+BC45</f>
        <v>25.52</v>
      </c>
      <c r="BE45" s="77">
        <v>50.88</v>
      </c>
      <c r="BF45" s="70"/>
      <c r="BG45" s="70"/>
      <c r="BH45" s="71">
        <v>24</v>
      </c>
      <c r="BI45" s="71">
        <v>0</v>
      </c>
      <c r="BJ45" s="71">
        <v>0</v>
      </c>
      <c r="BK45" s="71">
        <v>1</v>
      </c>
      <c r="BL45" s="73">
        <v>0</v>
      </c>
      <c r="BM45" s="63">
        <f>BE45+BF45+BG45</f>
        <v>50.88</v>
      </c>
      <c r="BN45" s="62">
        <f>BH45/2</f>
        <v>12</v>
      </c>
      <c r="BO45" s="79">
        <f>(BI45*3)+(BJ45*5)+(BK45*5)+(BL45*20)</f>
        <v>5</v>
      </c>
      <c r="BP45" s="108">
        <f>BM45+BN45+BO45</f>
        <v>67.88</v>
      </c>
      <c r="BQ45" s="1"/>
      <c r="BR45" s="1"/>
      <c r="BS45" s="1"/>
      <c r="BT45" s="2"/>
      <c r="BU45" s="2"/>
      <c r="BV45" s="2"/>
      <c r="BW45" s="2"/>
      <c r="BX45" s="2"/>
      <c r="BY45" s="7"/>
      <c r="BZ45" s="14"/>
      <c r="CA45" s="6"/>
      <c r="CB45" s="15"/>
      <c r="CC45" s="16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113"/>
      <c r="IL45" s="114"/>
    </row>
    <row r="46" spans="1:246" ht="12.75">
      <c r="A46" s="52">
        <v>14</v>
      </c>
      <c r="B46" s="50" t="s">
        <v>96</v>
      </c>
      <c r="C46" s="50"/>
      <c r="D46" s="51"/>
      <c r="E46" s="51" t="s">
        <v>19</v>
      </c>
      <c r="F46" s="51" t="s">
        <v>94</v>
      </c>
      <c r="G46" s="42">
        <f>IF(AND(OR($G$2="Y",$H$2="Y"),I46&lt;5,J46&lt;5),IF(AND(I46=I45,J46=J45),G45+1,1),"")</f>
      </c>
      <c r="H46" s="42">
        <f>IF(AND($H$2="Y",J46&gt;0,OR(AND(G46=1,G86=10),AND(G46=2,G95=20),AND(G46=3,G104=30),AND(G46=4,G113=40),AND(G46=5,G122=50),AND(G46=6,G131=60),AND(G46=7,G140=70),AND(G46=8,G149=80),AND(G46=9,G158=90),AND(G46=10,G167=100))),VLOOKUP(J46-1,SortLookup!$A$13:$B$16,2,FALSE),"")</f>
      </c>
      <c r="I46" s="87">
        <f>IF(ISNA(VLOOKUP(E46,SortLookup!$A$1:$B$5,2,FALSE))," ",VLOOKUP(E46,SortLookup!$A$1:$B$5,2,FALSE))</f>
        <v>0</v>
      </c>
      <c r="J46" s="43" t="str">
        <f>IF(ISNA(VLOOKUP(F46,SortLookup!$A$7:$B$11,2,FALSE))," ",VLOOKUP(F46,SortLookup!$A$7:$B$11,2,FALSE))</f>
        <v> </v>
      </c>
      <c r="K46" s="104">
        <f>L46+M46+N46</f>
        <v>197.59</v>
      </c>
      <c r="L46" s="89">
        <f>AB46+AO46+BA46+BM46+BY59+CJ59+CU59+DF59+DQ59+EB59+EM59+EX59+FI59+FT59+GE59+GP59+HA59+HL59+HW59+IH59</f>
        <v>148.59</v>
      </c>
      <c r="M46" s="45">
        <f>AD46+AQ46+BC46+BO46+CA59+CL59+CW59+DH59+DS59+ED59+EO59+EZ59+FK59+FV59+GG59+GR59+HC59+HN59+HY59+IJ59</f>
        <v>20</v>
      </c>
      <c r="N46" s="46">
        <f>O46/2</f>
        <v>29</v>
      </c>
      <c r="O46" s="106">
        <f>W46+AJ46+AV46+BH46+BT59+CE59+CP59+DA59+DL59+DW59+EH59+ES59+FD59+FO59+FZ59+GK59+GV59+HG59+HR59+IC59</f>
        <v>58</v>
      </c>
      <c r="P46" s="77">
        <v>60.98</v>
      </c>
      <c r="Q46" s="70"/>
      <c r="R46" s="70"/>
      <c r="S46" s="70"/>
      <c r="T46" s="70"/>
      <c r="U46" s="70"/>
      <c r="V46" s="70"/>
      <c r="W46" s="71">
        <v>11</v>
      </c>
      <c r="X46" s="71">
        <v>0</v>
      </c>
      <c r="Y46" s="71">
        <v>1</v>
      </c>
      <c r="Z46" s="71">
        <v>0</v>
      </c>
      <c r="AA46" s="73">
        <v>0</v>
      </c>
      <c r="AB46" s="63">
        <f>P46+Q46+R46+S46+T46+U46+V46</f>
        <v>60.98</v>
      </c>
      <c r="AC46" s="62">
        <f>W46/2</f>
        <v>5.5</v>
      </c>
      <c r="AD46" s="79">
        <f>(X46*3)+(Y46*5)+(Z46*5)+(AA46*20)</f>
        <v>5</v>
      </c>
      <c r="AE46" s="48">
        <f>AB46+AC46+AD46</f>
        <v>71.48</v>
      </c>
      <c r="AF46" s="77">
        <v>25.25</v>
      </c>
      <c r="AG46" s="70"/>
      <c r="AH46" s="70"/>
      <c r="AI46" s="70"/>
      <c r="AJ46" s="71">
        <v>5</v>
      </c>
      <c r="AK46" s="71">
        <v>0</v>
      </c>
      <c r="AL46" s="71">
        <v>0</v>
      </c>
      <c r="AM46" s="71">
        <v>0</v>
      </c>
      <c r="AN46" s="73">
        <v>0</v>
      </c>
      <c r="AO46" s="63">
        <f>AF46+AG46+AH46+AI46</f>
        <v>25.25</v>
      </c>
      <c r="AP46" s="62">
        <f>AJ46/2</f>
        <v>2.5</v>
      </c>
      <c r="AQ46" s="79">
        <f>(AK46*3)+(AL46*5)+(AM46*5)+(AN46*20)</f>
        <v>0</v>
      </c>
      <c r="AR46" s="48">
        <f>AO46+AP46+AQ46</f>
        <v>27.75</v>
      </c>
      <c r="AS46" s="77">
        <v>16.54</v>
      </c>
      <c r="AT46" s="70"/>
      <c r="AU46" s="70"/>
      <c r="AV46" s="71">
        <v>10</v>
      </c>
      <c r="AW46" s="71">
        <v>0</v>
      </c>
      <c r="AX46" s="71">
        <v>1</v>
      </c>
      <c r="AY46" s="71">
        <v>0</v>
      </c>
      <c r="AZ46" s="73">
        <v>0</v>
      </c>
      <c r="BA46" s="63">
        <f>AS46+AT46+AU46</f>
        <v>16.54</v>
      </c>
      <c r="BB46" s="62">
        <f>AV46/2</f>
        <v>5</v>
      </c>
      <c r="BC46" s="79">
        <f>(AW46*3)+(AX46*5)+(AY46*5)+(AZ46*20)</f>
        <v>5</v>
      </c>
      <c r="BD46" s="48">
        <f>BA46+BB46+BC46</f>
        <v>26.54</v>
      </c>
      <c r="BE46" s="77">
        <v>45.82</v>
      </c>
      <c r="BF46" s="70"/>
      <c r="BG46" s="70"/>
      <c r="BH46" s="71">
        <v>32</v>
      </c>
      <c r="BI46" s="71">
        <v>0</v>
      </c>
      <c r="BJ46" s="71">
        <v>0</v>
      </c>
      <c r="BK46" s="71">
        <v>2</v>
      </c>
      <c r="BL46" s="73">
        <v>0</v>
      </c>
      <c r="BM46" s="63">
        <f>BE46+BF46+BG46</f>
        <v>45.82</v>
      </c>
      <c r="BN46" s="62">
        <f>BH46/2</f>
        <v>16</v>
      </c>
      <c r="BO46" s="79">
        <f>(BI46*3)+(BJ46*5)+(BK46*5)+(BL46*20)</f>
        <v>10</v>
      </c>
      <c r="BP46" s="108">
        <f>BM46+BN46+BO46</f>
        <v>71.82</v>
      </c>
      <c r="BQ46" s="1"/>
      <c r="BR46" s="1"/>
      <c r="BS46" s="1"/>
      <c r="BT46" s="2"/>
      <c r="BU46" s="2"/>
      <c r="BV46" s="2"/>
      <c r="BW46" s="2"/>
      <c r="BX46" s="2"/>
      <c r="BY46" s="7"/>
      <c r="BZ46" s="14"/>
      <c r="CA46" s="6"/>
      <c r="CB46" s="15"/>
      <c r="CC46" s="16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113"/>
      <c r="IL46" s="114"/>
    </row>
    <row r="47" spans="1:246" ht="11.25" customHeight="1">
      <c r="A47" s="52">
        <v>15</v>
      </c>
      <c r="B47" s="50" t="s">
        <v>158</v>
      </c>
      <c r="C47" s="50"/>
      <c r="D47" s="51"/>
      <c r="E47" s="51" t="s">
        <v>19</v>
      </c>
      <c r="F47" s="51" t="s">
        <v>26</v>
      </c>
      <c r="G47" s="42">
        <f>IF(AND(OR($G$2="Y",$H$2="Y"),I47&lt;5,J47&lt;5),IF(AND(I47=I46,J47=J46),G46+1,1),"")</f>
      </c>
      <c r="H47" s="42">
        <f>IF(AND($H$2="Y",J47&gt;0,OR(AND(G47=1,G71=10),AND(G47=2,G81=20),AND(G47=3,G105=30),AND(G47=4,G114=40),AND(G47=5,G123=50),AND(G47=6,G132=60),AND(G47=7,G141=70),AND(G47=8,G150=80),AND(G47=9,G159=90),AND(G47=10,G168=100))),VLOOKUP(J47-1,SortLookup!$A$13:$B$16,2,FALSE),"")</f>
      </c>
      <c r="I47" s="87">
        <f>IF(ISNA(VLOOKUP(E47,SortLookup!$A$1:$B$5,2,FALSE))," ",VLOOKUP(E47,SortLookup!$A$1:$B$5,2,FALSE))</f>
        <v>0</v>
      </c>
      <c r="J47" s="43">
        <f>IF(ISNA(VLOOKUP(F47,SortLookup!$A$7:$B$11,2,FALSE))," ",VLOOKUP(F47,SortLookup!$A$7:$B$11,2,FALSE))</f>
        <v>3</v>
      </c>
      <c r="K47" s="104">
        <f>L47+M47+N47</f>
        <v>206.65</v>
      </c>
      <c r="L47" s="89">
        <f>AB47+AO47+BA47+BM47+BY47+CJ47+CU47+DF47+DQ47+EB47+EM47+EX47+FI47+FT47+GE47+GP47+HA47+HL47+HW47+IH47</f>
        <v>169.65</v>
      </c>
      <c r="M47" s="45">
        <f>AD47+AQ47+BC47+BO47+CA47+CL47+CW47+DH47+DS47+ED47+EO47+EZ47+FK47+FV47+GG47+GR47+HC47+HN47+HY47+IJ47</f>
        <v>11</v>
      </c>
      <c r="N47" s="46">
        <f>O47/2</f>
        <v>26</v>
      </c>
      <c r="O47" s="106">
        <f>W47+AJ47+AV47+BH47+BT47+CE47+CP47+DA47+DL47+DW47+EH47+ES47+FD47+FO47+FZ47+GK47+GV47+HG47+HR47+IC47</f>
        <v>52</v>
      </c>
      <c r="P47" s="77">
        <v>77.11</v>
      </c>
      <c r="Q47" s="70"/>
      <c r="R47" s="70"/>
      <c r="S47" s="70"/>
      <c r="T47" s="70"/>
      <c r="U47" s="70"/>
      <c r="V47" s="70"/>
      <c r="W47" s="71">
        <v>1</v>
      </c>
      <c r="X47" s="71">
        <v>0</v>
      </c>
      <c r="Y47" s="71">
        <v>0</v>
      </c>
      <c r="Z47" s="71">
        <v>0</v>
      </c>
      <c r="AA47" s="73">
        <v>0</v>
      </c>
      <c r="AB47" s="63">
        <f>P47+Q47+R47+S47+T47+U47+V47</f>
        <v>77.11</v>
      </c>
      <c r="AC47" s="62">
        <f>W47/2</f>
        <v>0.5</v>
      </c>
      <c r="AD47" s="79">
        <f>(X47*3)+(Y47*5)+(Z47*5)+(AA47*20)</f>
        <v>0</v>
      </c>
      <c r="AE47" s="48">
        <f>AB47+AC47+AD47</f>
        <v>77.61</v>
      </c>
      <c r="AF47" s="77">
        <v>34.08</v>
      </c>
      <c r="AG47" s="70"/>
      <c r="AH47" s="70"/>
      <c r="AI47" s="70"/>
      <c r="AJ47" s="71">
        <v>3</v>
      </c>
      <c r="AK47" s="71">
        <v>1</v>
      </c>
      <c r="AL47" s="71">
        <v>0</v>
      </c>
      <c r="AM47" s="71">
        <v>1</v>
      </c>
      <c r="AN47" s="73">
        <v>0</v>
      </c>
      <c r="AO47" s="63">
        <f>AF47+AG47+AH47+AI47</f>
        <v>34.08</v>
      </c>
      <c r="AP47" s="62">
        <f>AJ47/2</f>
        <v>1.5</v>
      </c>
      <c r="AQ47" s="79">
        <f>(AK47*3)+(AL47*5)+(AM47*5)+(AN47*20)</f>
        <v>8</v>
      </c>
      <c r="AR47" s="48">
        <f>AO47+AP47+AQ47</f>
        <v>43.58</v>
      </c>
      <c r="AS47" s="77">
        <v>19.98</v>
      </c>
      <c r="AT47" s="70"/>
      <c r="AU47" s="70"/>
      <c r="AV47" s="71">
        <v>3</v>
      </c>
      <c r="AW47" s="71">
        <v>0</v>
      </c>
      <c r="AX47" s="71">
        <v>0</v>
      </c>
      <c r="AY47" s="71">
        <v>0</v>
      </c>
      <c r="AZ47" s="73">
        <v>0</v>
      </c>
      <c r="BA47" s="63">
        <f>AS47+AT47+AU47</f>
        <v>19.98</v>
      </c>
      <c r="BB47" s="62">
        <f>AV47/2</f>
        <v>1.5</v>
      </c>
      <c r="BC47" s="79">
        <f>(AW47*3)+(AX47*5)+(AY47*5)+(AZ47*20)</f>
        <v>0</v>
      </c>
      <c r="BD47" s="48">
        <f>BA47+BB47+BC47</f>
        <v>21.48</v>
      </c>
      <c r="BE47" s="77">
        <v>38.48</v>
      </c>
      <c r="BF47" s="70"/>
      <c r="BG47" s="70"/>
      <c r="BH47" s="71">
        <v>45</v>
      </c>
      <c r="BI47" s="71">
        <v>1</v>
      </c>
      <c r="BJ47" s="71">
        <v>0</v>
      </c>
      <c r="BK47" s="71">
        <v>0</v>
      </c>
      <c r="BL47" s="73">
        <v>0</v>
      </c>
      <c r="BM47" s="63">
        <f>BE47+BF47+BG47</f>
        <v>38.48</v>
      </c>
      <c r="BN47" s="62">
        <f>BH47/2</f>
        <v>22.5</v>
      </c>
      <c r="BO47" s="79">
        <f>(BI47*3)+(BJ47*5)+(BK47*5)+(BL47*20)</f>
        <v>3</v>
      </c>
      <c r="BP47" s="108">
        <f>BM47+BN47+BO47</f>
        <v>63.98</v>
      </c>
      <c r="BQ47" s="1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4">
        <f>BT47/2</f>
        <v>0</v>
      </c>
      <c r="CA47" s="6">
        <f>(BU47*3)+(BV47*5)+(BW47*5)+(BX47*20)</f>
        <v>0</v>
      </c>
      <c r="CB47" s="15">
        <f>BY47+BZ47+CA47</f>
        <v>0</v>
      </c>
      <c r="CC47" s="16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113">
        <f>IH47+II47+IJ47</f>
        <v>0</v>
      </c>
      <c r="IL47" s="114"/>
    </row>
    <row r="48" spans="1:246" ht="12.75">
      <c r="A48" s="52">
        <v>16</v>
      </c>
      <c r="B48" s="50" t="s">
        <v>132</v>
      </c>
      <c r="C48" s="50"/>
      <c r="D48" s="51" t="s">
        <v>133</v>
      </c>
      <c r="E48" s="51" t="s">
        <v>19</v>
      </c>
      <c r="F48" s="51" t="s">
        <v>26</v>
      </c>
      <c r="G48" s="42">
        <f>IF(AND(OR($G$2="Y",$H$2="Y"),I48&lt;5,J48&lt;5),IF(AND(I48=I47,J48=J47),G47+1,1),"")</f>
      </c>
      <c r="H48" s="42">
        <f>IF(AND($H$2="Y",J48&gt;0,OR(AND(G48=1,G74=10),AND(G48=2,G83=20),AND(G48=3,G105=30),AND(G48=4,G114=40),AND(G48=5,G123=50),AND(G48=6,G132=60),AND(G48=7,G141=70),AND(G48=8,G150=80),AND(G48=9,G159=90),AND(G48=10,G168=100))),VLOOKUP(J48-1,SortLookup!$A$13:$B$16,2,FALSE),"")</f>
      </c>
      <c r="I48" s="87">
        <f>IF(ISNA(VLOOKUP(E48,SortLookup!$A$1:$B$5,2,FALSE))," ",VLOOKUP(E48,SortLookup!$A$1:$B$5,2,FALSE))</f>
        <v>0</v>
      </c>
      <c r="J48" s="43">
        <f>IF(ISNA(VLOOKUP(F48,SortLookup!$A$7:$B$11,2,FALSE))," ",VLOOKUP(F48,SortLookup!$A$7:$B$11,2,FALSE))</f>
        <v>3</v>
      </c>
      <c r="K48" s="104">
        <f>L48+M48+N48</f>
        <v>206.79</v>
      </c>
      <c r="L48" s="89">
        <f>AB48+AO48+BA48+BM48+BY48+CJ48+CU48+DF48+DQ48+EB48+EM48+EX48+FI48+FT48+GE48+GP48+HA48+HL48+HW48+IH48</f>
        <v>175.79</v>
      </c>
      <c r="M48" s="45">
        <f>AD48+AQ48+BC48+BO48+CA48+CL48+CW48+DH48+DS48+ED48+EO48+EZ48+FK48+FV48+GG48+GR48+HC48+HN48+HY48+IJ48</f>
        <v>5</v>
      </c>
      <c r="N48" s="46">
        <f>O48/2</f>
        <v>26</v>
      </c>
      <c r="O48" s="106">
        <f>W48+AJ48+AV48+BH48+BT48+CE48+CP48+DA48+DL48+DW48+EH48+ES48+FD48+FO48+FZ48+GK48+GV48+HG48+HR48+IC48</f>
        <v>52</v>
      </c>
      <c r="P48" s="77">
        <v>84.33</v>
      </c>
      <c r="Q48" s="70"/>
      <c r="R48" s="70"/>
      <c r="S48" s="70"/>
      <c r="T48" s="70"/>
      <c r="U48" s="70"/>
      <c r="V48" s="70"/>
      <c r="W48" s="71">
        <v>7</v>
      </c>
      <c r="X48" s="71">
        <v>0</v>
      </c>
      <c r="Y48" s="71">
        <v>1</v>
      </c>
      <c r="Z48" s="71">
        <v>0</v>
      </c>
      <c r="AA48" s="73">
        <v>0</v>
      </c>
      <c r="AB48" s="63">
        <f>P48+Q48+R48+S48+T48+U48+V48</f>
        <v>84.33</v>
      </c>
      <c r="AC48" s="62">
        <f>W48/2</f>
        <v>3.5</v>
      </c>
      <c r="AD48" s="79">
        <f>(X48*3)+(Y48*5)+(Z48*5)+(AA48*20)</f>
        <v>5</v>
      </c>
      <c r="AE48" s="48">
        <f>AB48+AC48+AD48</f>
        <v>92.83</v>
      </c>
      <c r="AF48" s="77">
        <v>26.18</v>
      </c>
      <c r="AG48" s="70"/>
      <c r="AH48" s="70"/>
      <c r="AI48" s="70"/>
      <c r="AJ48" s="71">
        <v>5</v>
      </c>
      <c r="AK48" s="71">
        <v>0</v>
      </c>
      <c r="AL48" s="71">
        <v>0</v>
      </c>
      <c r="AM48" s="71">
        <v>0</v>
      </c>
      <c r="AN48" s="73">
        <v>0</v>
      </c>
      <c r="AO48" s="63">
        <f>AF48+AG48+AH48+AI48</f>
        <v>26.18</v>
      </c>
      <c r="AP48" s="62">
        <f>AJ48/2</f>
        <v>2.5</v>
      </c>
      <c r="AQ48" s="79">
        <f>(AK48*3)+(AL48*5)+(AM48*5)+(AN48*20)</f>
        <v>0</v>
      </c>
      <c r="AR48" s="48">
        <f>AO48+AP48+AQ48</f>
        <v>28.68</v>
      </c>
      <c r="AS48" s="77">
        <v>23.46</v>
      </c>
      <c r="AT48" s="70"/>
      <c r="AU48" s="70"/>
      <c r="AV48" s="71">
        <v>0</v>
      </c>
      <c r="AW48" s="71">
        <v>0</v>
      </c>
      <c r="AX48" s="71">
        <v>0</v>
      </c>
      <c r="AY48" s="71">
        <v>0</v>
      </c>
      <c r="AZ48" s="73">
        <v>0</v>
      </c>
      <c r="BA48" s="63">
        <f>AS48+AT48+AU48</f>
        <v>23.46</v>
      </c>
      <c r="BB48" s="62">
        <f>AV48/2</f>
        <v>0</v>
      </c>
      <c r="BC48" s="79">
        <f>(AW48*3)+(AX48*5)+(AY48*5)+(AZ48*20)</f>
        <v>0</v>
      </c>
      <c r="BD48" s="48">
        <f>BA48+BB48+BC48</f>
        <v>23.46</v>
      </c>
      <c r="BE48" s="77">
        <v>41.82</v>
      </c>
      <c r="BF48" s="70"/>
      <c r="BG48" s="70"/>
      <c r="BH48" s="71">
        <v>40</v>
      </c>
      <c r="BI48" s="71">
        <v>0</v>
      </c>
      <c r="BJ48" s="71">
        <v>0</v>
      </c>
      <c r="BK48" s="71">
        <v>0</v>
      </c>
      <c r="BL48" s="73">
        <v>0</v>
      </c>
      <c r="BM48" s="63">
        <f>BE48+BF48+BG48</f>
        <v>41.82</v>
      </c>
      <c r="BN48" s="62">
        <f>BH48/2</f>
        <v>20</v>
      </c>
      <c r="BO48" s="79">
        <f>(BI48*3)+(BJ48*5)+(BK48*5)+(BL48*20)</f>
        <v>0</v>
      </c>
      <c r="BP48" s="108">
        <f>BM48+BN48+BO48</f>
        <v>61.82</v>
      </c>
      <c r="BQ48" s="1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4">
        <f>BT48/2</f>
        <v>0</v>
      </c>
      <c r="CA48" s="6">
        <f>(BU48*3)+(BV48*5)+(BW48*5)+(BX48*20)</f>
        <v>0</v>
      </c>
      <c r="CB48" s="15">
        <f>BY48+BZ48+CA48</f>
        <v>0</v>
      </c>
      <c r="CC48" s="16"/>
      <c r="CD48" s="1"/>
      <c r="CE48" s="2"/>
      <c r="CF48" s="2"/>
      <c r="CG48" s="2"/>
      <c r="CH48" s="2"/>
      <c r="CI48" s="2"/>
      <c r="CJ48" s="7">
        <f>CC48+CD48</f>
        <v>0</v>
      </c>
      <c r="CK48" s="14">
        <f>CE48/2</f>
        <v>0</v>
      </c>
      <c r="CL48" s="6">
        <f>(CF48*3)+(CG48*5)+(CH48*5)+(CI48*20)</f>
        <v>0</v>
      </c>
      <c r="CM48" s="15">
        <f>CJ48+CK48+CL48</f>
        <v>0</v>
      </c>
      <c r="CN48" s="16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113">
        <f>IH48+II48+IJ48</f>
        <v>0</v>
      </c>
      <c r="IL48" s="114"/>
    </row>
    <row r="49" spans="1:246" ht="12.75">
      <c r="A49" s="52">
        <v>17</v>
      </c>
      <c r="B49" s="50" t="s">
        <v>154</v>
      </c>
      <c r="C49" s="50"/>
      <c r="D49" s="51"/>
      <c r="E49" s="51" t="s">
        <v>19</v>
      </c>
      <c r="F49" s="51" t="s">
        <v>94</v>
      </c>
      <c r="G49" s="42">
        <f>IF(AND(OR($G$2="Y",$H$2="Y"),I49&lt;5,J49&lt;5),IF(AND(I49=#REF!,J49=#REF!),#REF!+1,1),"")</f>
      </c>
      <c r="H49" s="42">
        <f>IF(AND($H$2="Y",J49&gt;0,OR(AND(G49=1,G87=10),AND(G49=2,G96=20),AND(G49=3,G105=30),AND(G49=4,G114=40),AND(G49=5,G123=50),AND(G49=6,G132=60),AND(G49=7,G141=70),AND(G49=8,G150=80),AND(G49=9,G159=90),AND(G49=10,G168=100))),VLOOKUP(J49-1,SortLookup!$A$13:$B$16,2,FALSE),"")</f>
      </c>
      <c r="I49" s="87">
        <f>IF(ISNA(VLOOKUP(E49,SortLookup!$A$1:$B$5,2,FALSE))," ",VLOOKUP(E49,SortLookup!$A$1:$B$5,2,FALSE))</f>
        <v>0</v>
      </c>
      <c r="J49" s="43" t="str">
        <f>IF(ISNA(VLOOKUP(F49,SortLookup!$A$7:$B$11,2,FALSE))," ",VLOOKUP(F49,SortLookup!$A$7:$B$11,2,FALSE))</f>
        <v> </v>
      </c>
      <c r="K49" s="104">
        <f>L49+M49+N49</f>
        <v>207.62</v>
      </c>
      <c r="L49" s="89">
        <f>AB49+AO49+BA49+BM49+BY49+CJ49+CU49+DF49+DQ49+EB49+EM49+EX49+FI49+FT49+GE49+GP49+HA49+HL49+HW49+IH49</f>
        <v>174.12</v>
      </c>
      <c r="M49" s="45">
        <f>AD49+AQ49+BC49+BO49+CA49+CL49+CW49+DH49+DS49+ED49+EO49+EZ49+FK49+FV49+GG49+GR49+HC49+HN49+HY49+IJ49</f>
        <v>8</v>
      </c>
      <c r="N49" s="46">
        <f>O49/2</f>
        <v>25.5</v>
      </c>
      <c r="O49" s="106">
        <f>W49+AJ49+AV49+BH49+BT49+CE49+CP49+DA49+DL49+DW49+EH49+ES49+FD49+FO49+FZ49+GK49+GV49+HG49+HR49+IC49</f>
        <v>51</v>
      </c>
      <c r="P49" s="77">
        <v>93.08</v>
      </c>
      <c r="Q49" s="70"/>
      <c r="R49" s="70"/>
      <c r="S49" s="70"/>
      <c r="T49" s="70"/>
      <c r="U49" s="70"/>
      <c r="V49" s="70"/>
      <c r="W49" s="71">
        <v>5</v>
      </c>
      <c r="X49" s="71">
        <v>0</v>
      </c>
      <c r="Y49" s="71">
        <v>0</v>
      </c>
      <c r="Z49" s="71"/>
      <c r="AA49" s="73">
        <v>0</v>
      </c>
      <c r="AB49" s="63">
        <f>P49+Q49+R49+S49+T49+U49+V49</f>
        <v>93.08</v>
      </c>
      <c r="AC49" s="62">
        <f>W49/2</f>
        <v>2.5</v>
      </c>
      <c r="AD49" s="79">
        <f>(X49*3)+(Y49*5)+(Z49*5)+(AA49*20)</f>
        <v>0</v>
      </c>
      <c r="AE49" s="48">
        <f>AB49+AC49+AD49</f>
        <v>95.58</v>
      </c>
      <c r="AF49" s="77">
        <v>33.01</v>
      </c>
      <c r="AG49" s="70"/>
      <c r="AH49" s="70"/>
      <c r="AI49" s="70"/>
      <c r="AJ49" s="71">
        <v>12</v>
      </c>
      <c r="AK49" s="71">
        <v>1</v>
      </c>
      <c r="AL49" s="71">
        <v>1</v>
      </c>
      <c r="AM49" s="71">
        <v>0</v>
      </c>
      <c r="AN49" s="73">
        <v>0</v>
      </c>
      <c r="AO49" s="63">
        <f>AF49+AG49+AH49+AI49</f>
        <v>33.01</v>
      </c>
      <c r="AP49" s="62">
        <f>AJ49/2</f>
        <v>6</v>
      </c>
      <c r="AQ49" s="79">
        <f>(AK49*3)+(AL49*5)+(AM49*5)+(AN49*20)</f>
        <v>8</v>
      </c>
      <c r="AR49" s="48">
        <f>AO49+AP49+AQ49</f>
        <v>47.01</v>
      </c>
      <c r="AS49" s="77">
        <v>16.55</v>
      </c>
      <c r="AT49" s="70"/>
      <c r="AU49" s="70"/>
      <c r="AV49" s="71">
        <v>0</v>
      </c>
      <c r="AW49" s="71">
        <v>0</v>
      </c>
      <c r="AX49" s="71">
        <v>0</v>
      </c>
      <c r="AY49" s="71">
        <v>0</v>
      </c>
      <c r="AZ49" s="73">
        <v>0</v>
      </c>
      <c r="BA49" s="63">
        <f>AS49+AT49+AU49</f>
        <v>16.55</v>
      </c>
      <c r="BB49" s="62">
        <f>AV49/2</f>
        <v>0</v>
      </c>
      <c r="BC49" s="79">
        <f>(AW49*3)+(AX49*5)+(AY49*5)+(AZ49*20)</f>
        <v>0</v>
      </c>
      <c r="BD49" s="48">
        <f>BA49+BB49+BC49</f>
        <v>16.55</v>
      </c>
      <c r="BE49" s="77">
        <v>31.48</v>
      </c>
      <c r="BF49" s="70"/>
      <c r="BG49" s="70"/>
      <c r="BH49" s="71">
        <v>34</v>
      </c>
      <c r="BI49" s="71">
        <v>0</v>
      </c>
      <c r="BJ49" s="71">
        <v>0</v>
      </c>
      <c r="BK49" s="71">
        <v>0</v>
      </c>
      <c r="BL49" s="73">
        <v>0</v>
      </c>
      <c r="BM49" s="63">
        <f>BE49+BF49+BG49</f>
        <v>31.48</v>
      </c>
      <c r="BN49" s="62">
        <f>BH49/2</f>
        <v>17</v>
      </c>
      <c r="BO49" s="79">
        <f>(BI49*3)+(BJ49*5)+(BK49*5)+(BL49*20)</f>
        <v>0</v>
      </c>
      <c r="BP49" s="108">
        <f>BM49+BN49+BO49</f>
        <v>48.48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113">
        <f>IH49+II49+IJ49</f>
        <v>0</v>
      </c>
      <c r="IL49" s="114"/>
    </row>
    <row r="50" spans="1:246" ht="12.75">
      <c r="A50" s="52">
        <v>18</v>
      </c>
      <c r="B50" s="50" t="s">
        <v>123</v>
      </c>
      <c r="C50" s="50"/>
      <c r="D50" s="51"/>
      <c r="E50" s="51" t="s">
        <v>19</v>
      </c>
      <c r="F50" s="51" t="s">
        <v>94</v>
      </c>
      <c r="G50" s="42">
        <f>IF(AND(OR($G$2="Y",$H$2="Y"),I50&lt;5,J50&lt;5),IF(AND(I50=I49,J50=J49),G49+1,1),"")</f>
      </c>
      <c r="H50" s="42">
        <f>IF(AND($H$2="Y",J50&gt;0,OR(AND(G50=1,G59=10),AND(G50=2,G83=20),AND(G50=3,G92=30),AND(G50=4,G114=40),AND(G50=5,G123=50),AND(G50=6,G132=60),AND(G50=7,G141=70),AND(G50=8,G150=80),AND(G50=9,G159=90),AND(G50=10,G168=100))),VLOOKUP(J50-1,SortLookup!$A$13:$B$16,2,FALSE),"")</f>
      </c>
      <c r="I50" s="87">
        <f>IF(ISNA(VLOOKUP(E50,SortLookup!$A$1:$B$5,2,FALSE))," ",VLOOKUP(E50,SortLookup!$A$1:$B$5,2,FALSE))</f>
        <v>0</v>
      </c>
      <c r="J50" s="43" t="str">
        <f>IF(ISNA(VLOOKUP(F50,SortLookup!$A$7:$B$11,2,FALSE))," ",VLOOKUP(F50,SortLookup!$A$7:$B$11,2,FALSE))</f>
        <v> </v>
      </c>
      <c r="K50" s="104">
        <f>L50+M50+N50</f>
        <v>208.06</v>
      </c>
      <c r="L50" s="89">
        <f>AB50+AO50+BA50+BM50+BY50+CJ50+CU50+DF50+DQ50+EB50+EM50+EX50+FI50+FT50+GE50+GP50+HA50+HL50+HW50+IH50</f>
        <v>178.56</v>
      </c>
      <c r="M50" s="45">
        <f>AD50+AQ50+BC50+BO50+CA50+CL50+CW50+DH50+DS50+ED50+EO50+EZ50+FK50+FV50+GG50+GR50+HC50+HN50+HY50+IJ50</f>
        <v>9</v>
      </c>
      <c r="N50" s="46">
        <f>O50/2</f>
        <v>20.5</v>
      </c>
      <c r="O50" s="106">
        <f>W50+AJ50+AV50+BH50+BT50+CE50+CP50+DA50+DL50+DW50+EH50+ES50+FD50+FO50+FZ50+GK50+GV50+HG50+HR50+IC50</f>
        <v>41</v>
      </c>
      <c r="P50" s="77">
        <v>96.37</v>
      </c>
      <c r="Q50" s="70"/>
      <c r="R50" s="70"/>
      <c r="S50" s="70"/>
      <c r="T50" s="70"/>
      <c r="U50" s="70"/>
      <c r="V50" s="70"/>
      <c r="W50" s="71">
        <v>11</v>
      </c>
      <c r="X50" s="71">
        <v>2</v>
      </c>
      <c r="Y50" s="71">
        <v>0</v>
      </c>
      <c r="Z50" s="71">
        <v>0</v>
      </c>
      <c r="AA50" s="73">
        <v>0</v>
      </c>
      <c r="AB50" s="63">
        <f>P50+Q50+R50+S50+T50+U50+V50</f>
        <v>96.37</v>
      </c>
      <c r="AC50" s="62">
        <f>W50/2</f>
        <v>5.5</v>
      </c>
      <c r="AD50" s="79">
        <f>(X50*3)+(Y50*5)+(Z50*5)+(AA50*20)</f>
        <v>6</v>
      </c>
      <c r="AE50" s="48">
        <f>AB50+AC50+AD50</f>
        <v>107.87</v>
      </c>
      <c r="AF50" s="77">
        <v>26.96</v>
      </c>
      <c r="AG50" s="70"/>
      <c r="AH50" s="70"/>
      <c r="AI50" s="70"/>
      <c r="AJ50" s="71">
        <v>2</v>
      </c>
      <c r="AK50" s="71">
        <v>1</v>
      </c>
      <c r="AL50" s="71">
        <v>0</v>
      </c>
      <c r="AM50" s="71">
        <v>0</v>
      </c>
      <c r="AN50" s="73">
        <v>0</v>
      </c>
      <c r="AO50" s="63">
        <f>AF50+AG50+AH50+AI50</f>
        <v>26.96</v>
      </c>
      <c r="AP50" s="62">
        <f>AJ50/2</f>
        <v>1</v>
      </c>
      <c r="AQ50" s="79">
        <f>(AK50*3)+(AL50*5)+(AM50*5)+(AN50*20)</f>
        <v>3</v>
      </c>
      <c r="AR50" s="48">
        <f>AO50+AP50+AQ50</f>
        <v>30.96</v>
      </c>
      <c r="AS50" s="77">
        <v>14.6</v>
      </c>
      <c r="AT50" s="70"/>
      <c r="AU50" s="70"/>
      <c r="AV50" s="71">
        <v>6</v>
      </c>
      <c r="AW50" s="71">
        <v>0</v>
      </c>
      <c r="AX50" s="71">
        <v>0</v>
      </c>
      <c r="AY50" s="71">
        <v>0</v>
      </c>
      <c r="AZ50" s="73">
        <v>0</v>
      </c>
      <c r="BA50" s="63">
        <f>AS50+AT50+AU50</f>
        <v>14.6</v>
      </c>
      <c r="BB50" s="62">
        <f>AV50/2</f>
        <v>3</v>
      </c>
      <c r="BC50" s="79">
        <f>(AW50*3)+(AX50*5)+(AY50*5)+(AZ50*20)</f>
        <v>0</v>
      </c>
      <c r="BD50" s="48">
        <f>BA50+BB50+BC50</f>
        <v>17.6</v>
      </c>
      <c r="BE50" s="77">
        <v>40.63</v>
      </c>
      <c r="BF50" s="70"/>
      <c r="BG50" s="70"/>
      <c r="BH50" s="71">
        <v>22</v>
      </c>
      <c r="BI50" s="71">
        <v>0</v>
      </c>
      <c r="BJ50" s="71">
        <v>0</v>
      </c>
      <c r="BK50" s="71">
        <v>0</v>
      </c>
      <c r="BL50" s="73">
        <v>0</v>
      </c>
      <c r="BM50" s="63">
        <f>BE50+BF50+BG50</f>
        <v>40.63</v>
      </c>
      <c r="BN50" s="62">
        <f>BH50/2</f>
        <v>11</v>
      </c>
      <c r="BO50" s="79">
        <f>(BI50*3)+(BJ50*5)+(BK50*5)+(BL50*20)</f>
        <v>0</v>
      </c>
      <c r="BP50" s="108">
        <f>BM50+BN50+BO50</f>
        <v>51.63</v>
      </c>
      <c r="BQ50" s="1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4">
        <f>BT50/2</f>
        <v>0</v>
      </c>
      <c r="CA50" s="6">
        <f>(BU50*3)+(BV50*5)+(BW50*5)+(BX50*20)</f>
        <v>0</v>
      </c>
      <c r="CB50" s="15">
        <f>BY50+BZ50+CA50</f>
        <v>0</v>
      </c>
      <c r="CC50" s="16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113">
        <f>IH50+II50+IJ50</f>
        <v>0</v>
      </c>
      <c r="IL50" s="114"/>
    </row>
    <row r="51" spans="1:246" ht="12.75">
      <c r="A51" s="52">
        <v>19</v>
      </c>
      <c r="B51" s="50" t="s">
        <v>92</v>
      </c>
      <c r="C51" s="50"/>
      <c r="D51" s="51" t="s">
        <v>93</v>
      </c>
      <c r="E51" s="51" t="s">
        <v>19</v>
      </c>
      <c r="F51" s="51" t="s">
        <v>94</v>
      </c>
      <c r="G51" s="42">
        <f>IF(AND(OR($G$2="Y",$H$2="Y"),I51&lt;5,J51&lt;5),IF(AND(I51=I50,J51=J50),G50+1,1),"")</f>
      </c>
      <c r="H51" s="42">
        <f>IF(AND($H$2="Y",J51&gt;0,OR(AND(G51=1,G89=10),AND(G51=2,G98=20),AND(G51=3,G107=30),AND(G51=4,G116=40),AND(G51=5,G125=50),AND(G51=6,G134=60),AND(G51=7,G143=70),AND(G51=8,G152=80),AND(G51=9,G161=90),AND(G51=10,G170=100))),VLOOKUP(J51-1,SortLookup!$A$13:$B$16,2,FALSE),"")</f>
      </c>
      <c r="I51" s="87">
        <f>IF(ISNA(VLOOKUP(E51,SortLookup!$A$1:$B$5,2,FALSE))," ",VLOOKUP(E51,SortLookup!$A$1:$B$5,2,FALSE))</f>
        <v>0</v>
      </c>
      <c r="J51" s="43" t="str">
        <f>IF(ISNA(VLOOKUP(F51,SortLookup!$A$7:$B$11,2,FALSE))," ",VLOOKUP(F51,SortLookup!$A$7:$B$11,2,FALSE))</f>
        <v> </v>
      </c>
      <c r="K51" s="104">
        <f>L51+M51+N51</f>
        <v>214.43</v>
      </c>
      <c r="L51" s="89">
        <f>AB51+AO51+BA51+BM51+BY51+CJ51+CU51+DF51+DQ51+EB51+EM51+EX51+FI51+FT51+GE51+GP51+HA51+HL51+HW51+IH51</f>
        <v>163.93</v>
      </c>
      <c r="M51" s="45">
        <f>AD51+AQ51+BC51+BO51+CA51+CL51+CW51+DH51+DS51+ED51+EO51+EZ51+FK51+FV51+GG51+GR51+HC51+HN51+HY51+IJ51</f>
        <v>15</v>
      </c>
      <c r="N51" s="46">
        <f>O51/2</f>
        <v>35.5</v>
      </c>
      <c r="O51" s="106">
        <f>W51+AJ51+AV51+BH51+BT51+CE51+CP51+DA51+DL51+DW51+EH51+ES51+FD51+FO51+FZ51+GK51+GV51+HG51+HR51+IC51</f>
        <v>71</v>
      </c>
      <c r="P51" s="77">
        <v>83.56</v>
      </c>
      <c r="Q51" s="70"/>
      <c r="R51" s="70"/>
      <c r="S51" s="70"/>
      <c r="T51" s="70"/>
      <c r="U51" s="70"/>
      <c r="V51" s="70"/>
      <c r="W51" s="71">
        <v>25</v>
      </c>
      <c r="X51" s="71">
        <v>0</v>
      </c>
      <c r="Y51" s="71">
        <v>3</v>
      </c>
      <c r="Z51" s="71">
        <v>0</v>
      </c>
      <c r="AA51" s="73">
        <v>0</v>
      </c>
      <c r="AB51" s="63">
        <f>P51+Q51+R51+S51+T51+U51+V51</f>
        <v>83.56</v>
      </c>
      <c r="AC51" s="62">
        <f>W51/2</f>
        <v>12.5</v>
      </c>
      <c r="AD51" s="79">
        <f>(X51*3)+(Y51*5)+(Z51*5)+(AA51*20)</f>
        <v>15</v>
      </c>
      <c r="AE51" s="48">
        <f>AB51+AC51+AD51</f>
        <v>111.06</v>
      </c>
      <c r="AF51" s="77">
        <v>27.52</v>
      </c>
      <c r="AG51" s="70"/>
      <c r="AH51" s="70"/>
      <c r="AI51" s="70"/>
      <c r="AJ51" s="71">
        <v>3</v>
      </c>
      <c r="AK51" s="71">
        <v>0</v>
      </c>
      <c r="AL51" s="71">
        <v>0</v>
      </c>
      <c r="AM51" s="71">
        <v>0</v>
      </c>
      <c r="AN51" s="73">
        <v>0</v>
      </c>
      <c r="AO51" s="63">
        <f>AF51+AG51+AH51+AI51</f>
        <v>27.52</v>
      </c>
      <c r="AP51" s="62">
        <f>AJ51/2</f>
        <v>1.5</v>
      </c>
      <c r="AQ51" s="79">
        <f>(AK51*3)+(AL51*5)+(AM51*5)+(AN51*20)</f>
        <v>0</v>
      </c>
      <c r="AR51" s="48">
        <f>AO51+AP51+AQ51</f>
        <v>29.02</v>
      </c>
      <c r="AS51" s="77">
        <v>20.49</v>
      </c>
      <c r="AT51" s="70"/>
      <c r="AU51" s="70"/>
      <c r="AV51" s="71">
        <v>1</v>
      </c>
      <c r="AW51" s="71">
        <v>0</v>
      </c>
      <c r="AX51" s="71">
        <v>0</v>
      </c>
      <c r="AY51" s="71">
        <v>0</v>
      </c>
      <c r="AZ51" s="73">
        <v>0</v>
      </c>
      <c r="BA51" s="63">
        <f>AS51+AT51+AU51</f>
        <v>20.49</v>
      </c>
      <c r="BB51" s="62">
        <f>AV51/2</f>
        <v>0.5</v>
      </c>
      <c r="BC51" s="79">
        <f>(AW51*3)+(AX51*5)+(AY51*5)+(AZ51*20)</f>
        <v>0</v>
      </c>
      <c r="BD51" s="48">
        <f>BA51+BB51+BC51</f>
        <v>20.99</v>
      </c>
      <c r="BE51" s="77">
        <v>32.36</v>
      </c>
      <c r="BF51" s="70"/>
      <c r="BG51" s="70"/>
      <c r="BH51" s="71">
        <v>42</v>
      </c>
      <c r="BI51" s="71">
        <v>0</v>
      </c>
      <c r="BJ51" s="71">
        <v>0</v>
      </c>
      <c r="BK51" s="71">
        <v>0</v>
      </c>
      <c r="BL51" s="73">
        <v>0</v>
      </c>
      <c r="BM51" s="63">
        <f>BE51+BF51+BG51</f>
        <v>32.36</v>
      </c>
      <c r="BN51" s="62">
        <f>BH51/2</f>
        <v>21</v>
      </c>
      <c r="BO51" s="79">
        <f>(BI51*3)+(BJ51*5)+(BK51*5)+(BL51*20)</f>
        <v>0</v>
      </c>
      <c r="BP51" s="108">
        <f>BM51+BN51+BO51</f>
        <v>53.36</v>
      </c>
      <c r="BQ51" s="1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4">
        <f>BT51/2</f>
        <v>0</v>
      </c>
      <c r="CA51" s="6">
        <f>(BU51*3)+(BV51*5)+(BW51*5)+(BX51*20)</f>
        <v>0</v>
      </c>
      <c r="CB51" s="15">
        <f>BY51+BZ51+CA51</f>
        <v>0</v>
      </c>
      <c r="CC51" s="16"/>
      <c r="CD51" s="1"/>
      <c r="CE51" s="2"/>
      <c r="CF51" s="2"/>
      <c r="CG51" s="2"/>
      <c r="CH51" s="2"/>
      <c r="CI51" s="2"/>
      <c r="CJ51" s="7">
        <f>CC51+CD51</f>
        <v>0</v>
      </c>
      <c r="CK51" s="14">
        <f>CE51/2</f>
        <v>0</v>
      </c>
      <c r="CL51" s="6">
        <f>(CF51*3)+(CG51*5)+(CH51*5)+(CI51*20)</f>
        <v>0</v>
      </c>
      <c r="CM51" s="15">
        <f>CJ51+CK51+CL51</f>
        <v>0</v>
      </c>
      <c r="CN51" s="16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113">
        <f>IH51+II51+IJ51</f>
        <v>0</v>
      </c>
      <c r="IL51" s="114"/>
    </row>
    <row r="52" spans="1:246" ht="12.75">
      <c r="A52" s="52">
        <v>20</v>
      </c>
      <c r="B52" s="50" t="s">
        <v>144</v>
      </c>
      <c r="C52" s="50"/>
      <c r="D52" s="51"/>
      <c r="E52" s="51" t="s">
        <v>19</v>
      </c>
      <c r="F52" s="51" t="s">
        <v>94</v>
      </c>
      <c r="G52" s="42">
        <f>IF(AND(OR($G$2="Y",$H$2="Y"),I52&lt;5,J52&lt;5),IF(AND(I52=I50,J52=J50),G50+1,1),"")</f>
      </c>
      <c r="H52" s="42">
        <f>IF(AND($H$2="Y",J52&gt;0,OR(AND(G52=1,G91=10),AND(G52=2,G100=20),AND(G52=3,G109=30),AND(G52=4,G118=40),AND(G52=5,G127=50),AND(G52=6,G136=60),AND(G52=7,G145=70),AND(G52=8,G154=80),AND(G52=9,G163=90),AND(G52=10,G172=100))),VLOOKUP(J52-1,SortLookup!$A$13:$B$16,2,FALSE),"")</f>
      </c>
      <c r="I52" s="87">
        <f>IF(ISNA(VLOOKUP(E52,SortLookup!$A$1:$B$5,2,FALSE))," ",VLOOKUP(E52,SortLookup!$A$1:$B$5,2,FALSE))</f>
        <v>0</v>
      </c>
      <c r="J52" s="43" t="str">
        <f>IF(ISNA(VLOOKUP(F52,SortLookup!$A$7:$B$11,2,FALSE))," ",VLOOKUP(F52,SortLookup!$A$7:$B$11,2,FALSE))</f>
        <v> </v>
      </c>
      <c r="K52" s="104">
        <f>L52+M52+N52</f>
        <v>215.25</v>
      </c>
      <c r="L52" s="89">
        <f>AB52+AO52+BA52+BM52+BY52+CJ52+CU52+DF52+DQ52+EB52+EM52+EX52+FI52+FT52+GE52+GP52+HA52+HL52+HW52+IH52</f>
        <v>165.25</v>
      </c>
      <c r="M52" s="45">
        <f>AD52+AQ52+BC52+BO52+CA52+CL52+CW52+DH52+DS52+ED52+EO52+EZ52+FK52+FV52+GG52+GR52+HC52+HN52+HY52+IJ52</f>
        <v>19</v>
      </c>
      <c r="N52" s="46">
        <f>O52/2</f>
        <v>31</v>
      </c>
      <c r="O52" s="106">
        <f>W52+AJ52+AV52+BH52+BT52+CE52+CP52+DA52+DL52+DW52+EH52+ES52+FD52+FO52+FZ52+GK52+GV52+HG52+HR52+IC52</f>
        <v>62</v>
      </c>
      <c r="P52" s="77">
        <v>80.25</v>
      </c>
      <c r="Q52" s="70"/>
      <c r="R52" s="70"/>
      <c r="S52" s="70"/>
      <c r="T52" s="70"/>
      <c r="U52" s="70"/>
      <c r="V52" s="70"/>
      <c r="W52" s="71">
        <v>3</v>
      </c>
      <c r="X52" s="71">
        <v>2</v>
      </c>
      <c r="Y52" s="71">
        <v>0</v>
      </c>
      <c r="Z52" s="71">
        <v>0</v>
      </c>
      <c r="AA52" s="73">
        <v>0</v>
      </c>
      <c r="AB52" s="63">
        <f>P52+Q52+R52+S52+T52+U52+V52</f>
        <v>80.25</v>
      </c>
      <c r="AC52" s="62">
        <f>W52/2</f>
        <v>1.5</v>
      </c>
      <c r="AD52" s="79">
        <f>(X52*3)+(Y52*5)+(Z52*5)+(AA52*20)</f>
        <v>6</v>
      </c>
      <c r="AE52" s="48">
        <f>AB52+AC52+AD52</f>
        <v>87.75</v>
      </c>
      <c r="AF52" s="77">
        <v>26.55</v>
      </c>
      <c r="AG52" s="70"/>
      <c r="AH52" s="70"/>
      <c r="AI52" s="70"/>
      <c r="AJ52" s="71">
        <v>2</v>
      </c>
      <c r="AK52" s="71">
        <v>0</v>
      </c>
      <c r="AL52" s="71">
        <v>0</v>
      </c>
      <c r="AM52" s="71">
        <v>0</v>
      </c>
      <c r="AN52" s="73">
        <v>0</v>
      </c>
      <c r="AO52" s="63">
        <f>AF52+AG52+AH52+AI52</f>
        <v>26.55</v>
      </c>
      <c r="AP52" s="62">
        <f>AJ52/2</f>
        <v>1</v>
      </c>
      <c r="AQ52" s="79">
        <f>(AK52*3)+(AL52*5)+(AM52*5)+(AN52*20)</f>
        <v>0</v>
      </c>
      <c r="AR52" s="48">
        <f>AO52+AP52+AQ52</f>
        <v>27.55</v>
      </c>
      <c r="AS52" s="77">
        <v>13.74</v>
      </c>
      <c r="AT52" s="70"/>
      <c r="AU52" s="70"/>
      <c r="AV52" s="71">
        <v>4</v>
      </c>
      <c r="AW52" s="71">
        <v>0</v>
      </c>
      <c r="AX52" s="71">
        <v>0</v>
      </c>
      <c r="AY52" s="71">
        <v>0</v>
      </c>
      <c r="AZ52" s="73">
        <v>0</v>
      </c>
      <c r="BA52" s="63">
        <f>AS52+AT52+AU52</f>
        <v>13.74</v>
      </c>
      <c r="BB52" s="62">
        <f>AV52/2</f>
        <v>2</v>
      </c>
      <c r="BC52" s="79">
        <f>(AW52*3)+(AX52*5)+(AY52*5)+(AZ52*20)</f>
        <v>0</v>
      </c>
      <c r="BD52" s="48">
        <f>BA52+BB52+BC52</f>
        <v>15.74</v>
      </c>
      <c r="BE52" s="77">
        <v>44.71</v>
      </c>
      <c r="BF52" s="70"/>
      <c r="BG52" s="70"/>
      <c r="BH52" s="71">
        <v>53</v>
      </c>
      <c r="BI52" s="71">
        <v>1</v>
      </c>
      <c r="BJ52" s="71">
        <v>2</v>
      </c>
      <c r="BK52" s="71">
        <v>0</v>
      </c>
      <c r="BL52" s="73">
        <v>0</v>
      </c>
      <c r="BM52" s="63">
        <f>BE52+BF52+BG52</f>
        <v>44.71</v>
      </c>
      <c r="BN52" s="62">
        <f>BH52/2</f>
        <v>26.5</v>
      </c>
      <c r="BO52" s="79">
        <f>(BI52*3)+(BJ52*5)+(BK52*5)+(BL52*20)</f>
        <v>13</v>
      </c>
      <c r="BP52" s="108">
        <f>BM52+BN52+BO52</f>
        <v>84.21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113">
        <f>IH52+II52+IJ52</f>
        <v>0</v>
      </c>
      <c r="IL52" s="114"/>
    </row>
    <row r="53" spans="1:246" ht="12.75">
      <c r="A53" s="52">
        <v>21</v>
      </c>
      <c r="B53" s="50" t="s">
        <v>100</v>
      </c>
      <c r="C53" s="50"/>
      <c r="D53" s="51"/>
      <c r="E53" s="51" t="s">
        <v>19</v>
      </c>
      <c r="F53" s="51" t="s">
        <v>94</v>
      </c>
      <c r="G53" s="42">
        <f>IF(AND(OR($G$2="Y",$H$2="Y"),I53&lt;5,J53&lt;5),IF(AND(I53=I52,J53=J52),G52+1,1),"")</f>
      </c>
      <c r="H53" s="42">
        <f>IF(AND($H$2="Y",J53&gt;0,OR(AND(G53=1,G93=10),AND(G53=2,G102=20),AND(G53=3,G111=30),AND(G53=4,G120=40),AND(G53=5,G129=50),AND(G53=6,G138=60),AND(G53=7,G147=70),AND(G53=8,G156=80),AND(G53=9,G165=90),AND(G53=10,G174=100))),VLOOKUP(J53-1,SortLookup!$A$13:$B$16,2,FALSE),"")</f>
      </c>
      <c r="I53" s="87">
        <f>IF(ISNA(VLOOKUP(E53,SortLookup!$A$1:$B$5,2,FALSE))," ",VLOOKUP(E53,SortLookup!$A$1:$B$5,2,FALSE))</f>
        <v>0</v>
      </c>
      <c r="J53" s="43" t="str">
        <f>IF(ISNA(VLOOKUP(F53,SortLookup!$A$7:$B$11,2,FALSE))," ",VLOOKUP(F53,SortLookup!$A$7:$B$11,2,FALSE))</f>
        <v> </v>
      </c>
      <c r="K53" s="104">
        <f>L53+M53+N53</f>
        <v>235.24</v>
      </c>
      <c r="L53" s="89">
        <f>AB53+AO53+BA53+BM53+BY67+CJ67+CU67+DF67+DQ67+EB67+EM67+EX67+FI67+FT67+GE67+GP67+HA67+HL67+HW67+IH67</f>
        <v>166.24</v>
      </c>
      <c r="M53" s="45">
        <f>AD53+AQ53+BC53+BO53+CA67+CL67+CW67+DH67+DS67+ED67+EO67+EZ67+FK67+FV67+GG67+GR67+HC67+HN67+HY67+IJ67</f>
        <v>33</v>
      </c>
      <c r="N53" s="46">
        <f>O53/2</f>
        <v>36</v>
      </c>
      <c r="O53" s="106">
        <f>W53+AJ53+AV53+BH53+BT67+CE67+CP67+DA67+DL67+DW67+EH67+ES67+FD67+FO67+FZ67+GK67+GV67+HG67+HR67+IC67</f>
        <v>72</v>
      </c>
      <c r="P53" s="77">
        <v>66.61</v>
      </c>
      <c r="Q53" s="70"/>
      <c r="R53" s="70"/>
      <c r="S53" s="70"/>
      <c r="T53" s="70"/>
      <c r="U53" s="70"/>
      <c r="V53" s="70"/>
      <c r="W53" s="71">
        <v>27</v>
      </c>
      <c r="X53" s="71">
        <v>1</v>
      </c>
      <c r="Y53" s="71">
        <v>4</v>
      </c>
      <c r="Z53" s="71">
        <v>0</v>
      </c>
      <c r="AA53" s="73">
        <v>0</v>
      </c>
      <c r="AB53" s="63">
        <f>P53+Q53+R53+S53+T53+U53+V53</f>
        <v>66.61</v>
      </c>
      <c r="AC53" s="62">
        <f>W53/2</f>
        <v>13.5</v>
      </c>
      <c r="AD53" s="79">
        <f>(X53*3)+(Y53*5)+(Z53*5)+(AA53*20)</f>
        <v>23</v>
      </c>
      <c r="AE53" s="48">
        <f>AB53+AC53+AD53</f>
        <v>103.11</v>
      </c>
      <c r="AF53" s="77">
        <v>33.33</v>
      </c>
      <c r="AG53" s="70"/>
      <c r="AH53" s="70"/>
      <c r="AI53" s="70"/>
      <c r="AJ53" s="71">
        <v>6</v>
      </c>
      <c r="AK53" s="71">
        <v>0</v>
      </c>
      <c r="AL53" s="71">
        <v>0</v>
      </c>
      <c r="AM53" s="71">
        <v>0</v>
      </c>
      <c r="AN53" s="73">
        <v>0</v>
      </c>
      <c r="AO53" s="63">
        <f>AF53+AG53+AH53+AI53</f>
        <v>33.33</v>
      </c>
      <c r="AP53" s="62">
        <f>AJ53/2</f>
        <v>3</v>
      </c>
      <c r="AQ53" s="79">
        <f>(AK53*3)+(AL53*5)+(AM53*5)+(AN53*20)</f>
        <v>0</v>
      </c>
      <c r="AR53" s="48">
        <f>AO53+AP53+AQ53</f>
        <v>36.33</v>
      </c>
      <c r="AS53" s="77">
        <v>23.33</v>
      </c>
      <c r="AT53" s="70"/>
      <c r="AU53" s="70"/>
      <c r="AV53" s="71">
        <v>3</v>
      </c>
      <c r="AW53" s="71">
        <v>0</v>
      </c>
      <c r="AX53" s="71">
        <v>0</v>
      </c>
      <c r="AY53" s="71">
        <v>0</v>
      </c>
      <c r="AZ53" s="73">
        <v>0</v>
      </c>
      <c r="BA53" s="63">
        <f>AS53+AT53+AU53</f>
        <v>23.33</v>
      </c>
      <c r="BB53" s="62">
        <f>AV53/2</f>
        <v>1.5</v>
      </c>
      <c r="BC53" s="79">
        <f>(AW53*3)+(AX53*5)+(AY53*5)+(AZ53*20)</f>
        <v>0</v>
      </c>
      <c r="BD53" s="48">
        <f>BA53+BB53+BC53</f>
        <v>24.83</v>
      </c>
      <c r="BE53" s="77">
        <v>42.97</v>
      </c>
      <c r="BF53" s="70"/>
      <c r="BG53" s="70"/>
      <c r="BH53" s="71">
        <v>36</v>
      </c>
      <c r="BI53" s="71">
        <v>0</v>
      </c>
      <c r="BJ53" s="71">
        <v>2</v>
      </c>
      <c r="BK53" s="71">
        <v>0</v>
      </c>
      <c r="BL53" s="73">
        <v>0</v>
      </c>
      <c r="BM53" s="63">
        <f>BE53+BF53+BG53</f>
        <v>42.97</v>
      </c>
      <c r="BN53" s="62">
        <f>BH53/2</f>
        <v>18</v>
      </c>
      <c r="BO53" s="79">
        <f>(BI53*3)+(BJ53*5)+(BK53*5)+(BL53*20)</f>
        <v>10</v>
      </c>
      <c r="BP53" s="108">
        <f>BM53+BN53+BO53</f>
        <v>70.97</v>
      </c>
      <c r="BQ53" s="1"/>
      <c r="BR53" s="1"/>
      <c r="BS53" s="1"/>
      <c r="BT53" s="2"/>
      <c r="BU53" s="2"/>
      <c r="BV53" s="2"/>
      <c r="BW53" s="2"/>
      <c r="BX53" s="2"/>
      <c r="BY53" s="7"/>
      <c r="BZ53" s="14"/>
      <c r="CA53" s="6"/>
      <c r="CB53" s="15"/>
      <c r="CC53" s="16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113"/>
      <c r="IL53" s="114"/>
    </row>
    <row r="54" spans="1:246" ht="12.75">
      <c r="A54" s="52">
        <v>22</v>
      </c>
      <c r="B54" s="50" t="s">
        <v>101</v>
      </c>
      <c r="C54" s="50"/>
      <c r="D54" s="51"/>
      <c r="E54" s="51" t="s">
        <v>19</v>
      </c>
      <c r="F54" s="51" t="s">
        <v>94</v>
      </c>
      <c r="G54" s="42">
        <f>IF(AND(OR($G$2="Y",$H$2="Y"),I54&lt;5,J54&lt;5),IF(AND(I54=I53,J54=J53),G53+1,1),"")</f>
      </c>
      <c r="H54" s="42">
        <f>IF(AND($H$2="Y",J54&gt;0,OR(AND(G54=1,G94=10),AND(G54=2,G103=20),AND(G54=3,G112=30),AND(G54=4,G121=40),AND(G54=5,G130=50),AND(G54=6,G139=60),AND(G54=7,G148=70),AND(G54=8,G157=80),AND(G54=9,G166=90),AND(G54=10,G175=100))),VLOOKUP(J54-1,SortLookup!$A$13:$B$16,2,FALSE),"")</f>
      </c>
      <c r="I54" s="87">
        <f>IF(ISNA(VLOOKUP(E54,SortLookup!$A$1:$B$5,2,FALSE))," ",VLOOKUP(E54,SortLookup!$A$1:$B$5,2,FALSE))</f>
        <v>0</v>
      </c>
      <c r="J54" s="43" t="str">
        <f>IF(ISNA(VLOOKUP(F54,SortLookup!$A$7:$B$11,2,FALSE))," ",VLOOKUP(F54,SortLookup!$A$7:$B$11,2,FALSE))</f>
        <v> </v>
      </c>
      <c r="K54" s="104">
        <f>L54+M54+N54</f>
        <v>238.18</v>
      </c>
      <c r="L54" s="89">
        <f>AB54+AO54+BA54+BM54+BY68+CJ68+CU68+DF68+DQ68+EB68+EM68+EX68+FI68+FT68+GE68+GP68+HA68+HL68+HW68+IH68</f>
        <v>146.68</v>
      </c>
      <c r="M54" s="45">
        <f>AD54+AQ54+BC54+BO54+CA68+CL68+CW68+DH68+DS68+ED68+EO68+EZ68+FK68+FV68+GG68+GR68+HC68+HN68+HY68+IJ68</f>
        <v>44</v>
      </c>
      <c r="N54" s="46">
        <f>O54/2</f>
        <v>47.5</v>
      </c>
      <c r="O54" s="106">
        <f>W54+AJ54+AV54+BH54+BT68+CE68+CP68+DA68+DL68+DW68+EH68+ES68+FD68+FO68+FZ68+GK68+GV68+HG68+HR68+IC68</f>
        <v>95</v>
      </c>
      <c r="P54" s="77">
        <v>55.22</v>
      </c>
      <c r="Q54" s="70"/>
      <c r="R54" s="70"/>
      <c r="S54" s="70"/>
      <c r="T54" s="70"/>
      <c r="U54" s="70"/>
      <c r="V54" s="70"/>
      <c r="W54" s="71">
        <v>25</v>
      </c>
      <c r="X54" s="71">
        <v>1</v>
      </c>
      <c r="Y54" s="71">
        <v>2</v>
      </c>
      <c r="Z54" s="71">
        <v>0</v>
      </c>
      <c r="AA54" s="73">
        <v>0</v>
      </c>
      <c r="AB54" s="63">
        <f>P54+Q54+R54+S54+T54+U54+V54</f>
        <v>55.22</v>
      </c>
      <c r="AC54" s="62">
        <f>W54/2</f>
        <v>12.5</v>
      </c>
      <c r="AD54" s="79">
        <f>(X54*3)+(Y54*5)+(Z54*5)+(AA54*20)</f>
        <v>13</v>
      </c>
      <c r="AE54" s="48">
        <f>AB54+AC54+AD54</f>
        <v>80.72</v>
      </c>
      <c r="AF54" s="77">
        <v>24.7</v>
      </c>
      <c r="AG54" s="70"/>
      <c r="AH54" s="70"/>
      <c r="AI54" s="70"/>
      <c r="AJ54" s="71">
        <v>12</v>
      </c>
      <c r="AK54" s="71">
        <v>2</v>
      </c>
      <c r="AL54" s="71">
        <v>0</v>
      </c>
      <c r="AM54" s="71">
        <v>0</v>
      </c>
      <c r="AN54" s="73">
        <v>0</v>
      </c>
      <c r="AO54" s="63">
        <f>AF54+AG54+AH54+AI54</f>
        <v>24.7</v>
      </c>
      <c r="AP54" s="62">
        <f>AJ54/2</f>
        <v>6</v>
      </c>
      <c r="AQ54" s="79">
        <f>(AK54*3)+(AL54*5)+(AM54*5)+(AN54*20)</f>
        <v>6</v>
      </c>
      <c r="AR54" s="48">
        <f>AO54+AP54+AQ54</f>
        <v>36.7</v>
      </c>
      <c r="AS54" s="77">
        <v>21</v>
      </c>
      <c r="AT54" s="70"/>
      <c r="AU54" s="70"/>
      <c r="AV54" s="71">
        <v>7</v>
      </c>
      <c r="AW54" s="71">
        <v>0</v>
      </c>
      <c r="AX54" s="71">
        <v>1</v>
      </c>
      <c r="AY54" s="71">
        <v>0</v>
      </c>
      <c r="AZ54" s="73">
        <v>0</v>
      </c>
      <c r="BA54" s="63">
        <f>AS54+AT54+AU54</f>
        <v>21</v>
      </c>
      <c r="BB54" s="62">
        <f>AV54/2</f>
        <v>3.5</v>
      </c>
      <c r="BC54" s="79">
        <f>(AW54*3)+(AX54*5)+(AY54*5)+(AZ54*20)</f>
        <v>5</v>
      </c>
      <c r="BD54" s="48">
        <f>BA54+BB54+BC54</f>
        <v>29.5</v>
      </c>
      <c r="BE54" s="77">
        <v>45.76</v>
      </c>
      <c r="BF54" s="70"/>
      <c r="BG54" s="70"/>
      <c r="BH54" s="71">
        <v>51</v>
      </c>
      <c r="BI54" s="71">
        <v>0</v>
      </c>
      <c r="BJ54" s="71">
        <v>3</v>
      </c>
      <c r="BK54" s="71">
        <v>1</v>
      </c>
      <c r="BL54" s="73">
        <v>0</v>
      </c>
      <c r="BM54" s="63">
        <f>BE54+BF54+BG54</f>
        <v>45.76</v>
      </c>
      <c r="BN54" s="62">
        <f>BH54/2</f>
        <v>25.5</v>
      </c>
      <c r="BO54" s="79">
        <f>(BI54*3)+(BJ54*5)+(BK54*5)+(BL54*20)</f>
        <v>20</v>
      </c>
      <c r="BP54" s="108">
        <f>BM54+BN54+BO54</f>
        <v>91.26</v>
      </c>
      <c r="BQ54" s="1"/>
      <c r="BR54" s="1"/>
      <c r="BS54" s="1"/>
      <c r="BT54" s="2"/>
      <c r="BU54" s="2"/>
      <c r="BV54" s="2"/>
      <c r="BW54" s="2"/>
      <c r="BX54" s="2"/>
      <c r="BY54" s="7"/>
      <c r="BZ54" s="14"/>
      <c r="CA54" s="6"/>
      <c r="CB54" s="15"/>
      <c r="CC54" s="16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113"/>
      <c r="IL54" s="114"/>
    </row>
    <row r="55" spans="1:246" ht="12.75">
      <c r="A55" s="52">
        <v>23</v>
      </c>
      <c r="B55" s="50" t="s">
        <v>99</v>
      </c>
      <c r="C55" s="50"/>
      <c r="D55" s="51"/>
      <c r="E55" s="51" t="s">
        <v>19</v>
      </c>
      <c r="F55" s="51" t="s">
        <v>94</v>
      </c>
      <c r="G55" s="42">
        <f>IF(AND(OR($G$2="Y",$H$2="Y"),I55&lt;5,J55&lt;5),IF(AND(I55=I54,J55=J54),G54+1,1),"")</f>
      </c>
      <c r="H55" s="42">
        <f>IF(AND($H$2="Y",J55&gt;0,OR(AND(G55=1,G95=10),AND(G55=2,G104=20),AND(G55=3,G113=30),AND(G55=4,G122=40),AND(G55=5,G131=50),AND(G55=6,G140=60),AND(G55=7,G149=70),AND(G55=8,G158=80),AND(G55=9,G167=90),AND(G55=10,G176=100))),VLOOKUP(J55-1,SortLookup!$A$13:$B$16,2,FALSE),"")</f>
      </c>
      <c r="I55" s="87">
        <f>IF(ISNA(VLOOKUP(E55,SortLookup!$A$1:$B$5,2,FALSE))," ",VLOOKUP(E55,SortLookup!$A$1:$B$5,2,FALSE))</f>
        <v>0</v>
      </c>
      <c r="J55" s="43" t="str">
        <f>IF(ISNA(VLOOKUP(F55,SortLookup!$A$7:$B$11,2,FALSE))," ",VLOOKUP(F55,SortLookup!$A$7:$B$11,2,FALSE))</f>
        <v> </v>
      </c>
      <c r="K55" s="104">
        <f>L55+M55+N55</f>
        <v>245.05</v>
      </c>
      <c r="L55" s="89">
        <f>AB55+AO55+BA55+BM55+BY69+CJ69+CU69+DF69+DQ69+EB69+EM69+EX69+FI69+FT69+GE69+GP69+HA69+HL69+HW69+IH69</f>
        <v>187.05</v>
      </c>
      <c r="M55" s="45">
        <f>AD55+AQ55+BC55+BO55+CA69+CL69+CW69+DH69+DS69+ED69+EO69+EZ69+FK69+FV69+GG69+GR69+HC69+HN69+HY69+IJ69</f>
        <v>27</v>
      </c>
      <c r="N55" s="46">
        <f>O55/2</f>
        <v>31</v>
      </c>
      <c r="O55" s="106">
        <f>W55+AJ55+AV55+BH55+BT69+CE69+CP69+DA69+DL69+DW69+EH69+ES69+FD69+FO69+FZ69+GK69+GV69+HG69+HR69+IC69</f>
        <v>62</v>
      </c>
      <c r="P55" s="77">
        <v>69.88</v>
      </c>
      <c r="Q55" s="70"/>
      <c r="R55" s="70"/>
      <c r="S55" s="70"/>
      <c r="T55" s="70"/>
      <c r="U55" s="70"/>
      <c r="V55" s="70"/>
      <c r="W55" s="71">
        <v>19</v>
      </c>
      <c r="X55" s="71">
        <v>2</v>
      </c>
      <c r="Y55" s="71">
        <v>1</v>
      </c>
      <c r="Z55" s="71">
        <v>0</v>
      </c>
      <c r="AA55" s="73">
        <v>0</v>
      </c>
      <c r="AB55" s="63">
        <f>P55+Q55+R55+S55+T55+U55+V55</f>
        <v>69.88</v>
      </c>
      <c r="AC55" s="62">
        <f>W55/2</f>
        <v>9.5</v>
      </c>
      <c r="AD55" s="79">
        <f>(X55*3)+(Y55*5)+(Z55*5)+(AA55*20)</f>
        <v>11</v>
      </c>
      <c r="AE55" s="48">
        <f>AB55+AC55+AD55</f>
        <v>90.38</v>
      </c>
      <c r="AF55" s="77">
        <v>29.4</v>
      </c>
      <c r="AG55" s="70"/>
      <c r="AH55" s="70"/>
      <c r="AI55" s="70"/>
      <c r="AJ55" s="71">
        <v>4</v>
      </c>
      <c r="AK55" s="71">
        <v>2</v>
      </c>
      <c r="AL55" s="71">
        <v>0</v>
      </c>
      <c r="AM55" s="71">
        <v>1</v>
      </c>
      <c r="AN55" s="73">
        <v>0</v>
      </c>
      <c r="AO55" s="63">
        <f>AF55+AG55+AH55+AI55</f>
        <v>29.4</v>
      </c>
      <c r="AP55" s="62">
        <f>AJ55/2</f>
        <v>2</v>
      </c>
      <c r="AQ55" s="79">
        <f>(AK55*3)+(AL55*5)+(AM55*5)+(AN55*20)</f>
        <v>11</v>
      </c>
      <c r="AR55" s="48">
        <f>AO55+AP55+AQ55</f>
        <v>42.4</v>
      </c>
      <c r="AS55" s="77">
        <v>38.31</v>
      </c>
      <c r="AT55" s="70"/>
      <c r="AU55" s="70"/>
      <c r="AV55" s="71">
        <v>5</v>
      </c>
      <c r="AW55" s="71">
        <v>0</v>
      </c>
      <c r="AX55" s="71">
        <v>0</v>
      </c>
      <c r="AY55" s="71">
        <v>1</v>
      </c>
      <c r="AZ55" s="73">
        <v>0</v>
      </c>
      <c r="BA55" s="63">
        <f>AS55+AT55+AU55</f>
        <v>38.31</v>
      </c>
      <c r="BB55" s="62">
        <f>AV55/2</f>
        <v>2.5</v>
      </c>
      <c r="BC55" s="79">
        <f>(AW55*3)+(AX55*5)+(AY55*5)+(AZ55*20)</f>
        <v>5</v>
      </c>
      <c r="BD55" s="48">
        <f>BA55+BB55+BC55</f>
        <v>45.81</v>
      </c>
      <c r="BE55" s="77">
        <v>49.46</v>
      </c>
      <c r="BF55" s="70"/>
      <c r="BG55" s="70"/>
      <c r="BH55" s="71">
        <v>34</v>
      </c>
      <c r="BI55" s="71">
        <v>0</v>
      </c>
      <c r="BJ55" s="71">
        <v>0</v>
      </c>
      <c r="BK55" s="71">
        <v>0</v>
      </c>
      <c r="BL55" s="73">
        <v>0</v>
      </c>
      <c r="BM55" s="63">
        <f>BE55+BF55+BG55</f>
        <v>49.46</v>
      </c>
      <c r="BN55" s="62">
        <f>BH55/2</f>
        <v>17</v>
      </c>
      <c r="BO55" s="79">
        <f>(BI55*3)+(BJ55*5)+(BK55*5)+(BL55*20)</f>
        <v>0</v>
      </c>
      <c r="BP55" s="108">
        <f>BM55+BN55+BO55</f>
        <v>66.46</v>
      </c>
      <c r="BQ55" s="1"/>
      <c r="BR55" s="1"/>
      <c r="BS55" s="1"/>
      <c r="BT55" s="2"/>
      <c r="BU55" s="2"/>
      <c r="BV55" s="2"/>
      <c r="BW55" s="2"/>
      <c r="BX55" s="2"/>
      <c r="BY55" s="7"/>
      <c r="BZ55" s="14"/>
      <c r="CA55" s="6"/>
      <c r="CB55" s="15"/>
      <c r="CC55" s="16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113"/>
      <c r="IL55" s="114"/>
    </row>
    <row r="56" spans="1:246" ht="12.75">
      <c r="A56" s="52">
        <v>24</v>
      </c>
      <c r="B56" s="50" t="s">
        <v>143</v>
      </c>
      <c r="C56" s="50"/>
      <c r="D56" s="51"/>
      <c r="E56" s="51" t="s">
        <v>19</v>
      </c>
      <c r="F56" s="51" t="s">
        <v>94</v>
      </c>
      <c r="G56" s="42">
        <f>IF(AND(OR($G$2="Y",$H$2="Y"),I56&lt;5,J56&lt;5),IF(AND(I56=I55,J56=J55),G55+1,1),"")</f>
      </c>
      <c r="H56" s="42">
        <f>IF(AND($H$2="Y",J56&gt;0,OR(AND(G56=1,G67=10),AND(G56=2,G75=20),AND(G56=3,G97=30),AND(G56=4,G121=40),AND(G56=5,G130=50),AND(G56=6,G139=60),AND(G56=7,G148=70),AND(G56=8,G157=80),AND(G56=9,G166=90),AND(G56=10,G175=100))),VLOOKUP(J56-1,SortLookup!$A$13:$B$16,2,FALSE),"")</f>
      </c>
      <c r="I56" s="87">
        <f>IF(ISNA(VLOOKUP(E56,SortLookup!$A$1:$B$5,2,FALSE))," ",VLOOKUP(E56,SortLookup!$A$1:$B$5,2,FALSE))</f>
        <v>0</v>
      </c>
      <c r="J56" s="43" t="str">
        <f>IF(ISNA(VLOOKUP(F56,SortLookup!$A$7:$B$11,2,FALSE))," ",VLOOKUP(F56,SortLookup!$A$7:$B$11,2,FALSE))</f>
        <v> </v>
      </c>
      <c r="K56" s="104">
        <f>L56+M56+N56</f>
        <v>248.6</v>
      </c>
      <c r="L56" s="89">
        <f>AB56+AO56+BA56+BM56+BY56+CJ56+CU56+DF56+DQ56+EB56+EM56+EX56+FI56+FT56+GE56+GP56+HA56+HL56+HW56+IH56</f>
        <v>180.6</v>
      </c>
      <c r="M56" s="45">
        <f>AD56+AQ56+BC56+BO56+CA56+CL56+CW56+DH56+DS56+ED56+EO56+EZ56+FK56+FV56+GG56+GR56+HC56+HN56+HY56+IJ56</f>
        <v>32</v>
      </c>
      <c r="N56" s="46">
        <f>O56/2</f>
        <v>36</v>
      </c>
      <c r="O56" s="106">
        <f>W56+AJ56+AV56+BH56+BT56+CE56+CP56+DA56+DL56+DW56+EH56+ES56+FD56+FO56+FZ56+GK56+GV56+HG56+HR56+IC56</f>
        <v>72</v>
      </c>
      <c r="P56" s="77">
        <v>89.2</v>
      </c>
      <c r="Q56" s="70"/>
      <c r="R56" s="70"/>
      <c r="S56" s="70"/>
      <c r="T56" s="70"/>
      <c r="U56" s="70"/>
      <c r="V56" s="70"/>
      <c r="W56" s="71">
        <v>16</v>
      </c>
      <c r="X56" s="71">
        <v>3</v>
      </c>
      <c r="Y56" s="71">
        <v>2</v>
      </c>
      <c r="Z56" s="71">
        <v>0</v>
      </c>
      <c r="AA56" s="73">
        <v>0</v>
      </c>
      <c r="AB56" s="63">
        <f>P56+Q56+R56+S56+T56+U56+V56</f>
        <v>89.2</v>
      </c>
      <c r="AC56" s="62">
        <f>W56/2</f>
        <v>8</v>
      </c>
      <c r="AD56" s="79">
        <f>(X56*3)+(Y56*5)+(Z56*5)+(AA56*20)</f>
        <v>19</v>
      </c>
      <c r="AE56" s="48">
        <f>AB56+AC56+AD56</f>
        <v>116.2</v>
      </c>
      <c r="AF56" s="77">
        <v>32.61</v>
      </c>
      <c r="AG56" s="70"/>
      <c r="AH56" s="70"/>
      <c r="AI56" s="70"/>
      <c r="AJ56" s="71">
        <v>8</v>
      </c>
      <c r="AK56" s="71">
        <v>0</v>
      </c>
      <c r="AL56" s="71">
        <v>0</v>
      </c>
      <c r="AM56" s="71">
        <v>0</v>
      </c>
      <c r="AN56" s="73">
        <v>0</v>
      </c>
      <c r="AO56" s="63">
        <f>AF56+AG56+AH56+AI56</f>
        <v>32.61</v>
      </c>
      <c r="AP56" s="62">
        <f>AJ56/2</f>
        <v>4</v>
      </c>
      <c r="AQ56" s="79">
        <f>(AK56*3)+(AL56*5)+(AM56*5)+(AN56*20)</f>
        <v>0</v>
      </c>
      <c r="AR56" s="48">
        <f>AO56+AP56+AQ56</f>
        <v>36.61</v>
      </c>
      <c r="AS56" s="77">
        <v>21.4</v>
      </c>
      <c r="AT56" s="70"/>
      <c r="AU56" s="70"/>
      <c r="AV56" s="71">
        <v>2</v>
      </c>
      <c r="AW56" s="71">
        <v>0</v>
      </c>
      <c r="AX56" s="71">
        <v>0</v>
      </c>
      <c r="AY56" s="71">
        <v>0</v>
      </c>
      <c r="AZ56" s="73">
        <v>0</v>
      </c>
      <c r="BA56" s="63">
        <f>AS56+AT56+AU56</f>
        <v>21.4</v>
      </c>
      <c r="BB56" s="62">
        <f>AV56/2</f>
        <v>1</v>
      </c>
      <c r="BC56" s="79">
        <f>(AW56*3)+(AX56*5)+(AY56*5)+(AZ56*20)</f>
        <v>0</v>
      </c>
      <c r="BD56" s="48">
        <f>BA56+BB56+BC56</f>
        <v>22.4</v>
      </c>
      <c r="BE56" s="77">
        <v>37.39</v>
      </c>
      <c r="BF56" s="70"/>
      <c r="BG56" s="70"/>
      <c r="BH56" s="71">
        <v>46</v>
      </c>
      <c r="BI56" s="71">
        <v>1</v>
      </c>
      <c r="BJ56" s="71">
        <v>2</v>
      </c>
      <c r="BK56" s="71">
        <v>0</v>
      </c>
      <c r="BL56" s="73">
        <v>0</v>
      </c>
      <c r="BM56" s="63">
        <f>BE56+BF56+BG56</f>
        <v>37.39</v>
      </c>
      <c r="BN56" s="62">
        <f>BH56/2</f>
        <v>23</v>
      </c>
      <c r="BO56" s="79">
        <f>(BI56*3)+(BJ56*5)+(BK56*5)+(BL56*20)</f>
        <v>13</v>
      </c>
      <c r="BP56" s="108">
        <f>BM56+BN56+BO56</f>
        <v>73.39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113">
        <f>IH56+II56+IJ56</f>
        <v>0</v>
      </c>
      <c r="IL56" s="114"/>
    </row>
    <row r="57" spans="1:246" ht="12.75">
      <c r="A57" s="52">
        <v>25</v>
      </c>
      <c r="B57" s="50" t="s">
        <v>147</v>
      </c>
      <c r="C57" s="50"/>
      <c r="D57" s="51"/>
      <c r="E57" s="51" t="s">
        <v>19</v>
      </c>
      <c r="F57" s="51" t="s">
        <v>26</v>
      </c>
      <c r="G57" s="42">
        <f>IF(AND(OR($G$2="Y",$H$2="Y"),I57&lt;5,J57&lt;5),IF(AND(I57=I56,J57=J56),G56+1,1),"")</f>
      </c>
      <c r="H57" s="42">
        <f>IF(AND($H$2="Y",J57&gt;0,OR(AND(G57=1,G67=10),AND(G57=2,G76=20),AND(G57=3,G98=30),AND(G57=4,G122=40),AND(G57=5,G131=50),AND(G57=6,G140=60),AND(G57=7,G149=70),AND(G57=8,G158=80),AND(G57=9,G167=90),AND(G57=10,G176=100))),VLOOKUP(J57-1,SortLookup!$A$13:$B$16,2,FALSE),"")</f>
      </c>
      <c r="I57" s="87">
        <f>IF(ISNA(VLOOKUP(E57,SortLookup!$A$1:$B$5,2,FALSE))," ",VLOOKUP(E57,SortLookup!$A$1:$B$5,2,FALSE))</f>
        <v>0</v>
      </c>
      <c r="J57" s="43">
        <f>IF(ISNA(VLOOKUP(F57,SortLookup!$A$7:$B$11,2,FALSE))," ",VLOOKUP(F57,SortLookup!$A$7:$B$11,2,FALSE))</f>
        <v>3</v>
      </c>
      <c r="K57" s="104">
        <f>L57+M57+N57</f>
        <v>250.97</v>
      </c>
      <c r="L57" s="89">
        <f>AB57+AO57+BA57+BM57+BY57+CJ57+CU57+DF57+DQ57+EB57+EM57+EX57+FI57+FT57+GE57+GP57+HA57+HL57+HW57+IH57</f>
        <v>158.47</v>
      </c>
      <c r="M57" s="45">
        <f>AD57+AQ57+BC57+BO57+CA57+CL57+CW57+DH57+DS57+ED57+EO57+EZ57+FK57+FV57+GG57+GR57+HC57+HN57+HY57+IJ57</f>
        <v>41</v>
      </c>
      <c r="N57" s="46">
        <f>O57/2</f>
        <v>51.5</v>
      </c>
      <c r="O57" s="106">
        <f>W57+AJ57+AV57+BH57+BT57+CE57+CP57+DA57+DL57+DW57+EH57+ES57+FD57+FO57+FZ57+GK57+GV57+HG57+HR57+IC57</f>
        <v>103</v>
      </c>
      <c r="P57" s="77">
        <v>68.02</v>
      </c>
      <c r="Q57" s="70"/>
      <c r="R57" s="70"/>
      <c r="S57" s="70"/>
      <c r="T57" s="70"/>
      <c r="U57" s="70"/>
      <c r="V57" s="70"/>
      <c r="W57" s="71">
        <v>43</v>
      </c>
      <c r="X57" s="71">
        <v>2</v>
      </c>
      <c r="Y57" s="71">
        <v>4</v>
      </c>
      <c r="Z57" s="71">
        <v>1</v>
      </c>
      <c r="AA57" s="73">
        <v>0</v>
      </c>
      <c r="AB57" s="63">
        <f>P57+Q57+R57+S57+T57+U57+V57</f>
        <v>68.02</v>
      </c>
      <c r="AC57" s="62">
        <f>W57/2</f>
        <v>21.5</v>
      </c>
      <c r="AD57" s="79">
        <f>(X57*3)+(Y57*5)+(Z57*5)+(AA57*20)</f>
        <v>31</v>
      </c>
      <c r="AE57" s="48">
        <f>AB57+AC57+AD57</f>
        <v>120.52</v>
      </c>
      <c r="AF57" s="77">
        <v>33.73</v>
      </c>
      <c r="AG57" s="70"/>
      <c r="AH57" s="70"/>
      <c r="AI57" s="70"/>
      <c r="AJ57" s="71">
        <v>9</v>
      </c>
      <c r="AK57" s="71">
        <v>0</v>
      </c>
      <c r="AL57" s="71">
        <v>0</v>
      </c>
      <c r="AM57" s="71">
        <v>1</v>
      </c>
      <c r="AN57" s="73">
        <v>0</v>
      </c>
      <c r="AO57" s="63">
        <f>AF57+AG57+AH57+AI57</f>
        <v>33.73</v>
      </c>
      <c r="AP57" s="62">
        <f>AJ57/2</f>
        <v>4.5</v>
      </c>
      <c r="AQ57" s="79">
        <f>(AK57*3)+(AL57*5)+(AM57*5)+(AN57*20)</f>
        <v>5</v>
      </c>
      <c r="AR57" s="48">
        <f>AO57+AP57+AQ57</f>
        <v>43.23</v>
      </c>
      <c r="AS57" s="77">
        <v>21.37</v>
      </c>
      <c r="AT57" s="70"/>
      <c r="AU57" s="70"/>
      <c r="AV57" s="71">
        <v>18</v>
      </c>
      <c r="AW57" s="71">
        <v>0</v>
      </c>
      <c r="AX57" s="71">
        <v>1</v>
      </c>
      <c r="AY57" s="71">
        <v>0</v>
      </c>
      <c r="AZ57" s="73">
        <v>0</v>
      </c>
      <c r="BA57" s="63">
        <f>AS57+AT57+AU57</f>
        <v>21.37</v>
      </c>
      <c r="BB57" s="62">
        <f>AV57/2</f>
        <v>9</v>
      </c>
      <c r="BC57" s="79">
        <f>(AW57*3)+(AX57*5)+(AY57*5)+(AZ57*20)</f>
        <v>5</v>
      </c>
      <c r="BD57" s="48">
        <f>BA57+BB57+BC57</f>
        <v>35.37</v>
      </c>
      <c r="BE57" s="77">
        <v>35.35</v>
      </c>
      <c r="BF57" s="70"/>
      <c r="BG57" s="70"/>
      <c r="BH57" s="71">
        <v>33</v>
      </c>
      <c r="BI57" s="71">
        <v>0</v>
      </c>
      <c r="BJ57" s="71">
        <v>0</v>
      </c>
      <c r="BK57" s="71">
        <v>0</v>
      </c>
      <c r="BL57" s="73">
        <v>0</v>
      </c>
      <c r="BM57" s="63">
        <f>BE57+BF57+BG57</f>
        <v>35.35</v>
      </c>
      <c r="BN57" s="62">
        <f>BH57/2</f>
        <v>16.5</v>
      </c>
      <c r="BO57" s="79">
        <f>(BI57*3)+(BJ57*5)+(BK57*5)+(BL57*20)</f>
        <v>0</v>
      </c>
      <c r="BP57" s="108">
        <f>BM57+BN57+BO57</f>
        <v>51.85</v>
      </c>
      <c r="BQ57" s="1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4">
        <f>BT57/2</f>
        <v>0</v>
      </c>
      <c r="CA57" s="6">
        <f>(BU57*3)+(BV57*5)+(BW57*5)+(BX57*20)</f>
        <v>0</v>
      </c>
      <c r="CB57" s="15">
        <f>BY57+BZ57+CA57</f>
        <v>0</v>
      </c>
      <c r="CC57" s="16"/>
      <c r="CD57" s="1"/>
      <c r="CE57" s="2"/>
      <c r="CF57" s="2"/>
      <c r="CG57" s="2"/>
      <c r="CH57" s="2"/>
      <c r="CI57" s="2"/>
      <c r="CJ57" s="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113">
        <f>IH57+II57+IJ57</f>
        <v>0</v>
      </c>
      <c r="IL57" s="114"/>
    </row>
    <row r="58" spans="1:246" ht="12.75">
      <c r="A58" s="52">
        <v>26</v>
      </c>
      <c r="B58" s="50" t="s">
        <v>156</v>
      </c>
      <c r="C58" s="50"/>
      <c r="D58" s="51"/>
      <c r="E58" s="51" t="s">
        <v>19</v>
      </c>
      <c r="F58" s="51" t="s">
        <v>94</v>
      </c>
      <c r="G58" s="42">
        <f>IF(AND(OR($G$2="Y",$H$2="Y"),I58&lt;5,J58&lt;5),IF(AND(I58=I57,J58=J57),G57+1,1),"")</f>
      </c>
      <c r="H58" s="42" t="e">
        <f>IF(AND($H$2="Y",J58&gt;0,OR(AND(G58=1,G81=10),AND(G58=2,#REF!=20),AND(G58=3,G100=30),AND(G58=4,G110=40),AND(G58=5,G134=50),AND(G58=6,G143=60),AND(G58=7,G152=70),AND(G58=8,G161=80),AND(G58=9,G170=90),AND(G58=10,G179=100))),VLOOKUP(J58-1,SortLookup!$A$13:$B$16,2,FALSE),"")</f>
        <v>#REF!</v>
      </c>
      <c r="I58" s="87">
        <f>IF(ISNA(VLOOKUP(E58,SortLookup!$A$1:$B$5,2,FALSE))," ",VLOOKUP(E58,SortLookup!$A$1:$B$5,2,FALSE))</f>
        <v>0</v>
      </c>
      <c r="J58" s="43" t="str">
        <f>IF(ISNA(VLOOKUP(F58,SortLookup!$A$7:$B$11,2,FALSE))," ",VLOOKUP(F58,SortLookup!$A$7:$B$11,2,FALSE))</f>
        <v> </v>
      </c>
      <c r="K58" s="104">
        <f>L58+M58+N58</f>
        <v>265.65</v>
      </c>
      <c r="L58" s="89">
        <f>AB58+AO58+BA58+BM58+BY58+CJ58+CU58+DF58+DQ58+EB58+EM58+EX58+FI58+FT58+GE58+GP58+HA58+HL58+HW58+IH58</f>
        <v>199.15</v>
      </c>
      <c r="M58" s="45">
        <f>AD58+AQ58+BC58+BO58+CA58+CL58+CW58+DH58+DS58+ED58+EO58+EZ58+FK58+FV58+GG58+GR58+HC58+HN58+HY58+IJ58</f>
        <v>31</v>
      </c>
      <c r="N58" s="46">
        <f>O58/2</f>
        <v>35.5</v>
      </c>
      <c r="O58" s="106">
        <f>W58+AJ58+AV58+BH58+BT58+CE58+CP58+DA58+DL58+DW58+EH58+ES58+FD58+FO58+FZ58+GK58+GV58+HG58+HR58+IC58</f>
        <v>71</v>
      </c>
      <c r="P58" s="77">
        <v>70.07</v>
      </c>
      <c r="Q58" s="70"/>
      <c r="R58" s="70"/>
      <c r="S58" s="70"/>
      <c r="T58" s="70"/>
      <c r="U58" s="70"/>
      <c r="V58" s="70"/>
      <c r="W58" s="71">
        <v>27</v>
      </c>
      <c r="X58" s="71">
        <v>1</v>
      </c>
      <c r="Y58" s="71">
        <v>3</v>
      </c>
      <c r="Z58" s="71">
        <v>1</v>
      </c>
      <c r="AA58" s="73">
        <v>0</v>
      </c>
      <c r="AB58" s="63">
        <f>P58+Q58+R58+S58+T58+U58+V58</f>
        <v>70.07</v>
      </c>
      <c r="AC58" s="62">
        <f>W58/2</f>
        <v>13.5</v>
      </c>
      <c r="AD58" s="79">
        <f>(X58*3)+(Y58*5)+(Z58*5)+(AA58*20)</f>
        <v>23</v>
      </c>
      <c r="AE58" s="48">
        <f>AB58+AC58+AD58</f>
        <v>106.57</v>
      </c>
      <c r="AF58" s="77">
        <v>35.19</v>
      </c>
      <c r="AG58" s="70"/>
      <c r="AH58" s="70"/>
      <c r="AI58" s="70"/>
      <c r="AJ58" s="71">
        <v>6</v>
      </c>
      <c r="AK58" s="71">
        <v>1</v>
      </c>
      <c r="AL58" s="71">
        <v>0</v>
      </c>
      <c r="AM58" s="71">
        <v>0</v>
      </c>
      <c r="AN58" s="73">
        <v>0</v>
      </c>
      <c r="AO58" s="63">
        <f>AF58+AG58+AH58+AI58</f>
        <v>35.19</v>
      </c>
      <c r="AP58" s="62">
        <f>AJ58/2</f>
        <v>3</v>
      </c>
      <c r="AQ58" s="79">
        <f>(AK58*3)+(AL58*5)+(AM58*5)+(AN58*20)</f>
        <v>3</v>
      </c>
      <c r="AR58" s="48">
        <f>AO58+AP58+AQ58</f>
        <v>41.19</v>
      </c>
      <c r="AS58" s="77">
        <v>30.2</v>
      </c>
      <c r="AT58" s="70"/>
      <c r="AU58" s="70"/>
      <c r="AV58" s="71">
        <v>3</v>
      </c>
      <c r="AW58" s="71">
        <v>0</v>
      </c>
      <c r="AX58" s="71">
        <v>0</v>
      </c>
      <c r="AY58" s="71">
        <v>1</v>
      </c>
      <c r="AZ58" s="73">
        <v>0</v>
      </c>
      <c r="BA58" s="63">
        <f>AS58+AT58+AU58</f>
        <v>30.2</v>
      </c>
      <c r="BB58" s="62">
        <f>AV58/2</f>
        <v>1.5</v>
      </c>
      <c r="BC58" s="79">
        <f>(AW58*3)+(AX58*5)+(AY58*5)+(AZ58*20)</f>
        <v>5</v>
      </c>
      <c r="BD58" s="48">
        <f>BA58+BB58+BC58</f>
        <v>36.7</v>
      </c>
      <c r="BE58" s="77">
        <v>63.69</v>
      </c>
      <c r="BF58" s="70"/>
      <c r="BG58" s="70"/>
      <c r="BH58" s="71">
        <v>35</v>
      </c>
      <c r="BI58" s="71">
        <v>0</v>
      </c>
      <c r="BJ58" s="71">
        <v>0</v>
      </c>
      <c r="BK58" s="71">
        <v>0</v>
      </c>
      <c r="BL58" s="73">
        <v>0</v>
      </c>
      <c r="BM58" s="63">
        <f>BE58+BF58+BG58</f>
        <v>63.69</v>
      </c>
      <c r="BN58" s="62">
        <f>BH58/2</f>
        <v>17.5</v>
      </c>
      <c r="BO58" s="79">
        <f>(BI58*3)+(BJ58*5)+(BK58*5)+(BL58*20)</f>
        <v>0</v>
      </c>
      <c r="BP58" s="108">
        <f>BM58+BN58+BO58</f>
        <v>81.19</v>
      </c>
      <c r="BQ58" s="1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4">
        <f>BT58/2</f>
        <v>0</v>
      </c>
      <c r="CA58" s="6">
        <f>(BU58*3)+(BV58*5)+(BW58*5)+(BX58*20)</f>
        <v>0</v>
      </c>
      <c r="CB58" s="15">
        <f>BY58+BZ58+CA58</f>
        <v>0</v>
      </c>
      <c r="CC58" s="16"/>
      <c r="CD58" s="1"/>
      <c r="CE58" s="2"/>
      <c r="CF58" s="2"/>
      <c r="CG58" s="2"/>
      <c r="CH58" s="2"/>
      <c r="CI58" s="2"/>
      <c r="CJ58" s="7">
        <f>CC58+CD58</f>
        <v>0</v>
      </c>
      <c r="CK58" s="14">
        <f>CE58/2</f>
        <v>0</v>
      </c>
      <c r="CL58" s="6">
        <f>(CF58*3)+(CG58*5)+(CH58*5)+(CI58*20)</f>
        <v>0</v>
      </c>
      <c r="CM58" s="15">
        <f>CJ58+CK58+CL58</f>
        <v>0</v>
      </c>
      <c r="CN58" s="16"/>
      <c r="CO58" s="1"/>
      <c r="CP58" s="2"/>
      <c r="CQ58" s="2"/>
      <c r="CR58" s="2"/>
      <c r="CS58" s="2"/>
      <c r="CT58" s="2"/>
      <c r="CU58" s="7">
        <f>CN58+CO58</f>
        <v>0</v>
      </c>
      <c r="CV58" s="14">
        <f>CP58/2</f>
        <v>0</v>
      </c>
      <c r="CW58" s="6">
        <f>(CQ58*3)+(CR58*5)+(CS58*5)+(CT58*20)</f>
        <v>0</v>
      </c>
      <c r="CX58" s="15">
        <f>CU58+CV58+CW58</f>
        <v>0</v>
      </c>
      <c r="CY58" s="16"/>
      <c r="CZ58" s="1"/>
      <c r="DA58" s="2"/>
      <c r="DB58" s="2"/>
      <c r="DC58" s="2"/>
      <c r="DD58" s="2"/>
      <c r="DE58" s="2"/>
      <c r="DF58" s="7">
        <f>CY58+CZ58</f>
        <v>0</v>
      </c>
      <c r="DG58" s="14">
        <f>DA58/2</f>
        <v>0</v>
      </c>
      <c r="DH58" s="6">
        <f>(DB58*3)+(DC58*5)+(DD58*5)+(DE58*20)</f>
        <v>0</v>
      </c>
      <c r="DI58" s="15">
        <f>DF58+DG58+DH58</f>
        <v>0</v>
      </c>
      <c r="DJ58" s="16"/>
      <c r="DK58" s="1"/>
      <c r="DL58" s="2"/>
      <c r="DM58" s="2"/>
      <c r="DN58" s="2"/>
      <c r="DO58" s="2"/>
      <c r="DP58" s="2"/>
      <c r="DQ58" s="7">
        <f>DJ58+DK58</f>
        <v>0</v>
      </c>
      <c r="DR58" s="14">
        <f>DL58/2</f>
        <v>0</v>
      </c>
      <c r="DS58" s="6">
        <f>(DM58*3)+(DN58*5)+(DO58*5)+(DP58*20)</f>
        <v>0</v>
      </c>
      <c r="DT58" s="15">
        <f>DQ58+DR58+DS58</f>
        <v>0</v>
      </c>
      <c r="DU58" s="16"/>
      <c r="DV58" s="1"/>
      <c r="DW58" s="2"/>
      <c r="DX58" s="2"/>
      <c r="DY58" s="2"/>
      <c r="DZ58" s="2"/>
      <c r="EA58" s="2"/>
      <c r="EB58" s="7">
        <f>DU58+DV58</f>
        <v>0</v>
      </c>
      <c r="EC58" s="14">
        <f>DW58/2</f>
        <v>0</v>
      </c>
      <c r="ED58" s="6">
        <f>(DX58*3)+(DY58*5)+(DZ58*5)+(EA58*20)</f>
        <v>0</v>
      </c>
      <c r="EE58" s="15">
        <f>EB58+EC58+ED58</f>
        <v>0</v>
      </c>
      <c r="EF58" s="16"/>
      <c r="EG58" s="1"/>
      <c r="EH58" s="2"/>
      <c r="EI58" s="2"/>
      <c r="EJ58" s="2"/>
      <c r="EK58" s="2"/>
      <c r="EL58" s="2"/>
      <c r="EM58" s="7">
        <f>EF58+EG58</f>
        <v>0</v>
      </c>
      <c r="EN58" s="14">
        <f>EH58/2</f>
        <v>0</v>
      </c>
      <c r="EO58" s="6">
        <f>(EI58*3)+(EJ58*5)+(EK58*5)+(EL58*20)</f>
        <v>0</v>
      </c>
      <c r="EP58" s="15">
        <f>EM58+EN58+EO58</f>
        <v>0</v>
      </c>
      <c r="EQ58" s="16"/>
      <c r="ER58" s="1"/>
      <c r="ES58" s="2"/>
      <c r="ET58" s="2"/>
      <c r="EU58" s="2"/>
      <c r="EV58" s="2"/>
      <c r="EW58" s="2"/>
      <c r="EX58" s="7">
        <f>EQ58+ER58</f>
        <v>0</v>
      </c>
      <c r="EY58" s="14">
        <f>ES58/2</f>
        <v>0</v>
      </c>
      <c r="EZ58" s="6">
        <f>(ET58*3)+(EU58*5)+(EV58*5)+(EW58*20)</f>
        <v>0</v>
      </c>
      <c r="FA58" s="15">
        <f>EX58+EY58+EZ58</f>
        <v>0</v>
      </c>
      <c r="FB58" s="16"/>
      <c r="FC58" s="1"/>
      <c r="FD58" s="2"/>
      <c r="FE58" s="2"/>
      <c r="FF58" s="2"/>
      <c r="FG58" s="2"/>
      <c r="FH58" s="2"/>
      <c r="FI58" s="7">
        <f>FB58+FC58</f>
        <v>0</v>
      </c>
      <c r="FJ58" s="14">
        <f>FD58/2</f>
        <v>0</v>
      </c>
      <c r="FK58" s="6">
        <f>(FE58*3)+(FF58*5)+(FG58*5)+(FH58*20)</f>
        <v>0</v>
      </c>
      <c r="FL58" s="15">
        <f>FI58+FJ58+FK58</f>
        <v>0</v>
      </c>
      <c r="FM58" s="16"/>
      <c r="FN58" s="1"/>
      <c r="FO58" s="2"/>
      <c r="FP58" s="2"/>
      <c r="FQ58" s="2"/>
      <c r="FR58" s="2"/>
      <c r="FS58" s="2"/>
      <c r="FT58" s="7">
        <f>FM58+FN58</f>
        <v>0</v>
      </c>
      <c r="FU58" s="14">
        <f>FO58/2</f>
        <v>0</v>
      </c>
      <c r="FV58" s="6">
        <f>(FP58*3)+(FQ58*5)+(FR58*5)+(FS58*20)</f>
        <v>0</v>
      </c>
      <c r="FW58" s="15">
        <f>FT58+FU58+FV58</f>
        <v>0</v>
      </c>
      <c r="FX58" s="16"/>
      <c r="FY58" s="1"/>
      <c r="FZ58" s="2"/>
      <c r="GA58" s="2"/>
      <c r="GB58" s="2"/>
      <c r="GC58" s="2"/>
      <c r="GD58" s="2"/>
      <c r="GE58" s="7">
        <f>FX58+FY58</f>
        <v>0</v>
      </c>
      <c r="GF58" s="14">
        <f>FZ58/2</f>
        <v>0</v>
      </c>
      <c r="GG58" s="6">
        <f>(GA58*3)+(GB58*5)+(GC58*5)+(GD58*20)</f>
        <v>0</v>
      </c>
      <c r="GH58" s="15">
        <f>GE58+GF58+GG58</f>
        <v>0</v>
      </c>
      <c r="GI58" s="16"/>
      <c r="GJ58" s="1"/>
      <c r="GK58" s="2"/>
      <c r="GL58" s="2"/>
      <c r="GM58" s="2"/>
      <c r="GN58" s="2"/>
      <c r="GO58" s="2"/>
      <c r="GP58" s="7">
        <f>GI58+GJ58</f>
        <v>0</v>
      </c>
      <c r="GQ58" s="14">
        <f>GK58/2</f>
        <v>0</v>
      </c>
      <c r="GR58" s="6">
        <f>(GL58*3)+(GM58*5)+(GN58*5)+(GO58*20)</f>
        <v>0</v>
      </c>
      <c r="GS58" s="15">
        <f>GP58+GQ58+GR58</f>
        <v>0</v>
      </c>
      <c r="GT58" s="16"/>
      <c r="GU58" s="1"/>
      <c r="GV58" s="2"/>
      <c r="GW58" s="2"/>
      <c r="GX58" s="2"/>
      <c r="GY58" s="2"/>
      <c r="GZ58" s="2"/>
      <c r="HA58" s="7">
        <f>GT58+GU58</f>
        <v>0</v>
      </c>
      <c r="HB58" s="14">
        <f>GV58/2</f>
        <v>0</v>
      </c>
      <c r="HC58" s="6">
        <f>(GW58*3)+(GX58*5)+(GY58*5)+(GZ58*20)</f>
        <v>0</v>
      </c>
      <c r="HD58" s="15">
        <f>HA58+HB58+HC58</f>
        <v>0</v>
      </c>
      <c r="HE58" s="16"/>
      <c r="HF58" s="1"/>
      <c r="HG58" s="2"/>
      <c r="HH58" s="2"/>
      <c r="HI58" s="2"/>
      <c r="HJ58" s="2"/>
      <c r="HK58" s="2"/>
      <c r="HL58" s="7">
        <f>HE58+HF58</f>
        <v>0</v>
      </c>
      <c r="HM58" s="14">
        <f>HG58/2</f>
        <v>0</v>
      </c>
      <c r="HN58" s="6">
        <f>(HH58*3)+(HI58*5)+(HJ58*5)+(HK58*20)</f>
        <v>0</v>
      </c>
      <c r="HO58" s="15">
        <f>HL58+HM58+HN58</f>
        <v>0</v>
      </c>
      <c r="HP58" s="16"/>
      <c r="HQ58" s="1"/>
      <c r="HR58" s="2"/>
      <c r="HS58" s="2"/>
      <c r="HT58" s="2"/>
      <c r="HU58" s="2"/>
      <c r="HV58" s="2"/>
      <c r="HW58" s="7">
        <f>HP58+HQ58</f>
        <v>0</v>
      </c>
      <c r="HX58" s="14">
        <f>HR58/2</f>
        <v>0</v>
      </c>
      <c r="HY58" s="6">
        <f>(HS58*3)+(HT58*5)+(HU58*5)+(HV58*20)</f>
        <v>0</v>
      </c>
      <c r="HZ58" s="15">
        <f>HW58+HX58+HY58</f>
        <v>0</v>
      </c>
      <c r="IA58" s="16"/>
      <c r="IB58" s="1"/>
      <c r="IC58" s="2"/>
      <c r="ID58" s="2"/>
      <c r="IE58" s="2"/>
      <c r="IF58" s="2"/>
      <c r="IG58" s="2"/>
      <c r="IH58" s="7">
        <f>IA58+IB58</f>
        <v>0</v>
      </c>
      <c r="II58" s="14">
        <f>IC58/2</f>
        <v>0</v>
      </c>
      <c r="IJ58" s="6">
        <f>(ID58*3)+(IE58*5)+(IF58*5)+(IG58*20)</f>
        <v>0</v>
      </c>
      <c r="IK58" s="113">
        <f>IH58+II58+IJ58</f>
        <v>0</v>
      </c>
      <c r="IL58" s="114"/>
    </row>
    <row r="59" spans="1:246" ht="12.75">
      <c r="A59" s="52">
        <v>26</v>
      </c>
      <c r="B59" s="50" t="s">
        <v>135</v>
      </c>
      <c r="C59" s="50"/>
      <c r="D59" s="51"/>
      <c r="E59" s="51" t="s">
        <v>19</v>
      </c>
      <c r="F59" s="51"/>
      <c r="G59" s="42">
        <f>IF(AND(OR($G$2="Y",$H$2="Y"),I59&lt;5,J59&lt;5),IF(AND(I59=I58,J59=J58),G58+1,1),"")</f>
      </c>
      <c r="H59" s="42">
        <f>IF(AND($H$2="Y",J59&gt;0,OR(AND(G59=1,G68=10),AND(G59=2,G92=20),AND(G59=3,G114=30),AND(G59=4,G123=40),AND(G59=5,G132=50),AND(G59=6,G141=60),AND(G59=7,G150=70),AND(G59=8,G159=80),AND(G59=9,G168=90),AND(G59=10,G177=100))),VLOOKUP(J59-1,SortLookup!$A$13:$B$16,2,FALSE),"")</f>
      </c>
      <c r="I59" s="87">
        <f>IF(ISNA(VLOOKUP(E59,SortLookup!$A$1:$B$5,2,FALSE))," ",VLOOKUP(E59,SortLookup!$A$1:$B$5,2,FALSE))</f>
        <v>0</v>
      </c>
      <c r="J59" s="43" t="str">
        <f>IF(ISNA(VLOOKUP(F59,SortLookup!$A$7:$B$11,2,FALSE))," ",VLOOKUP(F59,SortLookup!$A$7:$B$11,2,FALSE))</f>
        <v> </v>
      </c>
      <c r="K59" s="104">
        <f>L59+M59+N59</f>
        <v>355.29</v>
      </c>
      <c r="L59" s="89">
        <f>AB59+AO59+BA59+BM59+BY59+CJ59+CU59+DF59+DQ59+EB59+EM59+EX59+FI59+FT59+GE59+GP59+HA59+HL59+HW59+IH59</f>
        <v>217.79</v>
      </c>
      <c r="M59" s="45">
        <f>AD59+AQ59+BC59+BO59+CA59+CL59+CW59+DH59+DS59+ED59+EO59+EZ59+FK59+FV59+GG59+GR59+HC59+HN59+HY59+IJ59</f>
        <v>68</v>
      </c>
      <c r="N59" s="46">
        <f>O59/2</f>
        <v>69.5</v>
      </c>
      <c r="O59" s="106">
        <f>W59+AJ59+AV59+BH59+BT59+CE59+CP59+DA59+DL59+DW59+EH59+ES59+FD59+FO59+FZ59+GK59+GV59+HG59+HR59+IC59</f>
        <v>139</v>
      </c>
      <c r="P59" s="77">
        <v>99.49</v>
      </c>
      <c r="Q59" s="70"/>
      <c r="R59" s="70"/>
      <c r="S59" s="70"/>
      <c r="T59" s="70"/>
      <c r="U59" s="70"/>
      <c r="V59" s="70"/>
      <c r="W59" s="71">
        <v>54</v>
      </c>
      <c r="X59" s="71">
        <v>0</v>
      </c>
      <c r="Y59" s="71">
        <v>6</v>
      </c>
      <c r="Z59" s="71">
        <v>1</v>
      </c>
      <c r="AA59" s="73">
        <v>0</v>
      </c>
      <c r="AB59" s="63">
        <f>P59+Q59+R59+S59+T59+U59+V59</f>
        <v>99.49</v>
      </c>
      <c r="AC59" s="62">
        <f>W59/2</f>
        <v>27</v>
      </c>
      <c r="AD59" s="79">
        <f>(X59*3)+(Y59*5)+(Z59*5)+(AA59*20)</f>
        <v>35</v>
      </c>
      <c r="AE59" s="48">
        <f>AB59+AC59+AD59</f>
        <v>161.49</v>
      </c>
      <c r="AF59" s="77">
        <v>33.28</v>
      </c>
      <c r="AG59" s="70"/>
      <c r="AH59" s="70"/>
      <c r="AI59" s="70"/>
      <c r="AJ59" s="71">
        <v>26</v>
      </c>
      <c r="AK59" s="71">
        <v>1</v>
      </c>
      <c r="AL59" s="71">
        <v>2</v>
      </c>
      <c r="AM59" s="71">
        <v>0</v>
      </c>
      <c r="AN59" s="73">
        <v>0</v>
      </c>
      <c r="AO59" s="63">
        <f>AF59+AG59+AH59+AI59</f>
        <v>33.28</v>
      </c>
      <c r="AP59" s="62">
        <f>AJ59/2</f>
        <v>13</v>
      </c>
      <c r="AQ59" s="79">
        <f>(AK59*3)+(AL59*5)+(AM59*5)+(AN59*20)</f>
        <v>13</v>
      </c>
      <c r="AR59" s="48">
        <f>AO59+AP59+AQ59</f>
        <v>59.28</v>
      </c>
      <c r="AS59" s="77">
        <v>32.58</v>
      </c>
      <c r="AT59" s="70"/>
      <c r="AU59" s="70"/>
      <c r="AV59" s="71">
        <v>14</v>
      </c>
      <c r="AW59" s="71">
        <v>0</v>
      </c>
      <c r="AX59" s="71">
        <v>1</v>
      </c>
      <c r="AY59" s="71">
        <v>1</v>
      </c>
      <c r="AZ59" s="73">
        <v>0</v>
      </c>
      <c r="BA59" s="63">
        <f>AS59+AT59+AU59</f>
        <v>32.58</v>
      </c>
      <c r="BB59" s="62">
        <f>AV59/2</f>
        <v>7</v>
      </c>
      <c r="BC59" s="79">
        <f>(AW59*3)+(AX59*5)+(AY59*5)+(AZ59*20)</f>
        <v>10</v>
      </c>
      <c r="BD59" s="48">
        <f>BA59+BB59+BC59</f>
        <v>49.58</v>
      </c>
      <c r="BE59" s="77">
        <v>52.44</v>
      </c>
      <c r="BF59" s="70"/>
      <c r="BG59" s="70"/>
      <c r="BH59" s="71">
        <v>45</v>
      </c>
      <c r="BI59" s="71">
        <v>0</v>
      </c>
      <c r="BJ59" s="71">
        <v>1</v>
      </c>
      <c r="BK59" s="71">
        <v>1</v>
      </c>
      <c r="BL59" s="73">
        <v>0</v>
      </c>
      <c r="BM59" s="63">
        <f>BE59+BF59+BG59</f>
        <v>52.44</v>
      </c>
      <c r="BN59" s="62">
        <f>BH59/2</f>
        <v>22.5</v>
      </c>
      <c r="BO59" s="79">
        <f>(BI59*3)+(BJ59*5)+(BK59*5)+(BL59*20)</f>
        <v>10</v>
      </c>
      <c r="BP59" s="108">
        <f>BM59+BN59+BO59</f>
        <v>84.94</v>
      </c>
      <c r="BQ59" s="1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4">
        <f>BT59/2</f>
        <v>0</v>
      </c>
      <c r="CA59" s="6">
        <f>(BU59*3)+(BV59*5)+(BW59*5)+(BX59*20)</f>
        <v>0</v>
      </c>
      <c r="CB59" s="15">
        <f>BY59+BZ59+CA59</f>
        <v>0</v>
      </c>
      <c r="CC59" s="16"/>
      <c r="CD59" s="1"/>
      <c r="CE59" s="2"/>
      <c r="CF59" s="2"/>
      <c r="CG59" s="2"/>
      <c r="CH59" s="2"/>
      <c r="CI59" s="2"/>
      <c r="CJ59" s="7">
        <f>CC59+CD59</f>
        <v>0</v>
      </c>
      <c r="CK59" s="14">
        <f>CE59/2</f>
        <v>0</v>
      </c>
      <c r="CL59" s="6">
        <f>(CF59*3)+(CG59*5)+(CH59*5)+(CI59*20)</f>
        <v>0</v>
      </c>
      <c r="CM59" s="15">
        <f>CJ59+CK59+CL59</f>
        <v>0</v>
      </c>
      <c r="CN59" s="16"/>
      <c r="CO59" s="1"/>
      <c r="CP59" s="2"/>
      <c r="CQ59" s="2"/>
      <c r="CR59" s="2"/>
      <c r="CS59" s="2"/>
      <c r="CT59" s="2"/>
      <c r="CU59" s="7">
        <f>CN59+CO59</f>
        <v>0</v>
      </c>
      <c r="CV59" s="14">
        <f>CP59/2</f>
        <v>0</v>
      </c>
      <c r="CW59" s="6">
        <f>(CQ59*3)+(CR59*5)+(CS59*5)+(CT59*20)</f>
        <v>0</v>
      </c>
      <c r="CX59" s="15">
        <f>CU59+CV59+CW59</f>
        <v>0</v>
      </c>
      <c r="CY59" s="16"/>
      <c r="CZ59" s="1"/>
      <c r="DA59" s="2"/>
      <c r="DB59" s="2"/>
      <c r="DC59" s="2"/>
      <c r="DD59" s="2"/>
      <c r="DE59" s="2"/>
      <c r="DF59" s="7">
        <f>CY59+CZ59</f>
        <v>0</v>
      </c>
      <c r="DG59" s="14">
        <f>DA59/2</f>
        <v>0</v>
      </c>
      <c r="DH59" s="6">
        <f>(DB59*3)+(DC59*5)+(DD59*5)+(DE59*20)</f>
        <v>0</v>
      </c>
      <c r="DI59" s="15">
        <f>DF59+DG59+DH59</f>
        <v>0</v>
      </c>
      <c r="DJ59" s="16"/>
      <c r="DK59" s="1"/>
      <c r="DL59" s="2"/>
      <c r="DM59" s="2"/>
      <c r="DN59" s="2"/>
      <c r="DO59" s="2"/>
      <c r="DP59" s="2"/>
      <c r="DQ59" s="7">
        <f>DJ59+DK59</f>
        <v>0</v>
      </c>
      <c r="DR59" s="14">
        <f>DL59/2</f>
        <v>0</v>
      </c>
      <c r="DS59" s="6">
        <f>(DM59*3)+(DN59*5)+(DO59*5)+(DP59*20)</f>
        <v>0</v>
      </c>
      <c r="DT59" s="15">
        <f>DQ59+DR59+DS59</f>
        <v>0</v>
      </c>
      <c r="DU59" s="16"/>
      <c r="DV59" s="1"/>
      <c r="DW59" s="2"/>
      <c r="DX59" s="2"/>
      <c r="DY59" s="2"/>
      <c r="DZ59" s="2"/>
      <c r="EA59" s="2"/>
      <c r="EB59" s="7">
        <f>DU59+DV59</f>
        <v>0</v>
      </c>
      <c r="EC59" s="14">
        <f>DW59/2</f>
        <v>0</v>
      </c>
      <c r="ED59" s="6">
        <f>(DX59*3)+(DY59*5)+(DZ59*5)+(EA59*20)</f>
        <v>0</v>
      </c>
      <c r="EE59" s="15">
        <f>EB59+EC59+ED59</f>
        <v>0</v>
      </c>
      <c r="EF59" s="16"/>
      <c r="EG59" s="1"/>
      <c r="EH59" s="2"/>
      <c r="EI59" s="2"/>
      <c r="EJ59" s="2"/>
      <c r="EK59" s="2"/>
      <c r="EL59" s="2"/>
      <c r="EM59" s="7">
        <f>EF59+EG59</f>
        <v>0</v>
      </c>
      <c r="EN59" s="14">
        <f>EH59/2</f>
        <v>0</v>
      </c>
      <c r="EO59" s="6">
        <f>(EI59*3)+(EJ59*5)+(EK59*5)+(EL59*20)</f>
        <v>0</v>
      </c>
      <c r="EP59" s="15">
        <f>EM59+EN59+EO59</f>
        <v>0</v>
      </c>
      <c r="EQ59" s="16"/>
      <c r="ER59" s="1"/>
      <c r="ES59" s="2"/>
      <c r="ET59" s="2"/>
      <c r="EU59" s="2"/>
      <c r="EV59" s="2"/>
      <c r="EW59" s="2"/>
      <c r="EX59" s="7">
        <f>EQ59+ER59</f>
        <v>0</v>
      </c>
      <c r="EY59" s="14">
        <f>ES59/2</f>
        <v>0</v>
      </c>
      <c r="EZ59" s="6">
        <f>(ET59*3)+(EU59*5)+(EV59*5)+(EW59*20)</f>
        <v>0</v>
      </c>
      <c r="FA59" s="15">
        <f>EX59+EY59+EZ59</f>
        <v>0</v>
      </c>
      <c r="FB59" s="16"/>
      <c r="FC59" s="1"/>
      <c r="FD59" s="2"/>
      <c r="FE59" s="2"/>
      <c r="FF59" s="2"/>
      <c r="FG59" s="2"/>
      <c r="FH59" s="2"/>
      <c r="FI59" s="7">
        <f>FB59+FC59</f>
        <v>0</v>
      </c>
      <c r="FJ59" s="14">
        <f>FD59/2</f>
        <v>0</v>
      </c>
      <c r="FK59" s="6">
        <f>(FE59*3)+(FF59*5)+(FG59*5)+(FH59*20)</f>
        <v>0</v>
      </c>
      <c r="FL59" s="15">
        <f>FI59+FJ59+FK59</f>
        <v>0</v>
      </c>
      <c r="FM59" s="16"/>
      <c r="FN59" s="1"/>
      <c r="FO59" s="2"/>
      <c r="FP59" s="2"/>
      <c r="FQ59" s="2"/>
      <c r="FR59" s="2"/>
      <c r="FS59" s="2"/>
      <c r="FT59" s="7">
        <f>FM59+FN59</f>
        <v>0</v>
      </c>
      <c r="FU59" s="14">
        <f>FO59/2</f>
        <v>0</v>
      </c>
      <c r="FV59" s="6">
        <f>(FP59*3)+(FQ59*5)+(FR59*5)+(FS59*20)</f>
        <v>0</v>
      </c>
      <c r="FW59" s="15">
        <f>FT59+FU59+FV59</f>
        <v>0</v>
      </c>
      <c r="FX59" s="16"/>
      <c r="FY59" s="1"/>
      <c r="FZ59" s="2"/>
      <c r="GA59" s="2"/>
      <c r="GB59" s="2"/>
      <c r="GC59" s="2"/>
      <c r="GD59" s="2"/>
      <c r="GE59" s="7">
        <f>FX59+FY59</f>
        <v>0</v>
      </c>
      <c r="GF59" s="14">
        <f>FZ59/2</f>
        <v>0</v>
      </c>
      <c r="GG59" s="6">
        <f>(GA59*3)+(GB59*5)+(GC59*5)+(GD59*20)</f>
        <v>0</v>
      </c>
      <c r="GH59" s="15">
        <f>GE59+GF59+GG59</f>
        <v>0</v>
      </c>
      <c r="GI59" s="16"/>
      <c r="GJ59" s="1"/>
      <c r="GK59" s="2"/>
      <c r="GL59" s="2"/>
      <c r="GM59" s="2"/>
      <c r="GN59" s="2"/>
      <c r="GO59" s="2"/>
      <c r="GP59" s="7">
        <f>GI59+GJ59</f>
        <v>0</v>
      </c>
      <c r="GQ59" s="14">
        <f>GK59/2</f>
        <v>0</v>
      </c>
      <c r="GR59" s="6">
        <f>(GL59*3)+(GM59*5)+(GN59*5)+(GO59*20)</f>
        <v>0</v>
      </c>
      <c r="GS59" s="15">
        <f>GP59+GQ59+GR59</f>
        <v>0</v>
      </c>
      <c r="GT59" s="16"/>
      <c r="GU59" s="1"/>
      <c r="GV59" s="2"/>
      <c r="GW59" s="2"/>
      <c r="GX59" s="2"/>
      <c r="GY59" s="2"/>
      <c r="GZ59" s="2"/>
      <c r="HA59" s="7">
        <f>GT59+GU59</f>
        <v>0</v>
      </c>
      <c r="HB59" s="14">
        <f>GV59/2</f>
        <v>0</v>
      </c>
      <c r="HC59" s="6">
        <f>(GW59*3)+(GX59*5)+(GY59*5)+(GZ59*20)</f>
        <v>0</v>
      </c>
      <c r="HD59" s="15">
        <f>HA59+HB59+HC59</f>
        <v>0</v>
      </c>
      <c r="HE59" s="16"/>
      <c r="HF59" s="1"/>
      <c r="HG59" s="2"/>
      <c r="HH59" s="2"/>
      <c r="HI59" s="2"/>
      <c r="HJ59" s="2"/>
      <c r="HK59" s="2"/>
      <c r="HL59" s="7">
        <f>HE59+HF59</f>
        <v>0</v>
      </c>
      <c r="HM59" s="14">
        <f>HG59/2</f>
        <v>0</v>
      </c>
      <c r="HN59" s="6">
        <f>(HH59*3)+(HI59*5)+(HJ59*5)+(HK59*20)</f>
        <v>0</v>
      </c>
      <c r="HO59" s="15">
        <f>HL59+HM59+HN59</f>
        <v>0</v>
      </c>
      <c r="HP59" s="16"/>
      <c r="HQ59" s="1"/>
      <c r="HR59" s="2"/>
      <c r="HS59" s="2"/>
      <c r="HT59" s="2"/>
      <c r="HU59" s="2"/>
      <c r="HV59" s="2"/>
      <c r="HW59" s="7">
        <f>HP59+HQ59</f>
        <v>0</v>
      </c>
      <c r="HX59" s="14">
        <f>HR59/2</f>
        <v>0</v>
      </c>
      <c r="HY59" s="6">
        <f>(HS59*3)+(HT59*5)+(HU59*5)+(HV59*20)</f>
        <v>0</v>
      </c>
      <c r="HZ59" s="15">
        <f>HW59+HX59+HY59</f>
        <v>0</v>
      </c>
      <c r="IA59" s="16"/>
      <c r="IB59" s="1"/>
      <c r="IC59" s="2"/>
      <c r="ID59" s="2"/>
      <c r="IE59" s="2"/>
      <c r="IF59" s="2"/>
      <c r="IG59" s="2"/>
      <c r="IH59" s="7">
        <f>IA59+IB59</f>
        <v>0</v>
      </c>
      <c r="II59" s="14">
        <f>IC59/2</f>
        <v>0</v>
      </c>
      <c r="IJ59" s="6">
        <f>(ID59*3)+(IE59*5)+(IF59*5)+(IG59*20)</f>
        <v>0</v>
      </c>
      <c r="IK59" s="113">
        <f>IH59+II59+IJ59</f>
        <v>0</v>
      </c>
      <c r="IL59" s="114"/>
    </row>
    <row r="60" spans="1:246" ht="3" customHeight="1">
      <c r="A60" s="155"/>
      <c r="B60" s="156"/>
      <c r="C60" s="156"/>
      <c r="D60" s="157"/>
      <c r="E60" s="157"/>
      <c r="F60" s="157"/>
      <c r="G60" s="159"/>
      <c r="H60" s="159"/>
      <c r="I60" s="174"/>
      <c r="J60" s="160"/>
      <c r="K60" s="175"/>
      <c r="L60" s="176"/>
      <c r="M60" s="164"/>
      <c r="N60" s="165"/>
      <c r="O60" s="177"/>
      <c r="P60" s="167"/>
      <c r="Q60" s="168"/>
      <c r="R60" s="168"/>
      <c r="S60" s="168"/>
      <c r="T60" s="168"/>
      <c r="U60" s="168"/>
      <c r="V60" s="168"/>
      <c r="W60" s="169"/>
      <c r="X60" s="169"/>
      <c r="Y60" s="169"/>
      <c r="Z60" s="169"/>
      <c r="AA60" s="170"/>
      <c r="AB60" s="163"/>
      <c r="AC60" s="171"/>
      <c r="AD60" s="172"/>
      <c r="AE60" s="173"/>
      <c r="AF60" s="167"/>
      <c r="AG60" s="168"/>
      <c r="AH60" s="168"/>
      <c r="AI60" s="168"/>
      <c r="AJ60" s="169"/>
      <c r="AK60" s="169"/>
      <c r="AL60" s="169"/>
      <c r="AM60" s="169"/>
      <c r="AN60" s="170"/>
      <c r="AO60" s="163"/>
      <c r="AP60" s="171"/>
      <c r="AQ60" s="172"/>
      <c r="AR60" s="173"/>
      <c r="AS60" s="167"/>
      <c r="AT60" s="168"/>
      <c r="AU60" s="168"/>
      <c r="AV60" s="169"/>
      <c r="AW60" s="169"/>
      <c r="AX60" s="169"/>
      <c r="AY60" s="169"/>
      <c r="AZ60" s="170"/>
      <c r="BA60" s="163"/>
      <c r="BB60" s="171"/>
      <c r="BC60" s="172"/>
      <c r="BD60" s="173"/>
      <c r="BE60" s="167"/>
      <c r="BF60" s="168"/>
      <c r="BG60" s="168"/>
      <c r="BH60" s="169"/>
      <c r="BI60" s="169"/>
      <c r="BJ60" s="169"/>
      <c r="BK60" s="169"/>
      <c r="BL60" s="170"/>
      <c r="BM60" s="163"/>
      <c r="BN60" s="171"/>
      <c r="BO60" s="172"/>
      <c r="BP60" s="178"/>
      <c r="BQ60" s="1"/>
      <c r="BR60" s="1"/>
      <c r="BS60" s="1"/>
      <c r="BT60" s="2"/>
      <c r="BU60" s="2"/>
      <c r="BV60" s="2"/>
      <c r="BW60" s="2"/>
      <c r="BX60" s="2"/>
      <c r="BY60" s="7"/>
      <c r="BZ60" s="14"/>
      <c r="CA60" s="6"/>
      <c r="CB60" s="15"/>
      <c r="CC60" s="16"/>
      <c r="CD60" s="1"/>
      <c r="CE60" s="2"/>
      <c r="CF60" s="2"/>
      <c r="CG60" s="2"/>
      <c r="CH60" s="2"/>
      <c r="CI60" s="2"/>
      <c r="CJ60" s="7"/>
      <c r="CK60" s="14"/>
      <c r="CL60" s="6"/>
      <c r="CM60" s="15"/>
      <c r="CN60" s="16"/>
      <c r="CO60" s="1"/>
      <c r="CP60" s="2"/>
      <c r="CQ60" s="2"/>
      <c r="CR60" s="2"/>
      <c r="CS60" s="2"/>
      <c r="CT60" s="2"/>
      <c r="CU60" s="7"/>
      <c r="CV60" s="14"/>
      <c r="CW60" s="6"/>
      <c r="CX60" s="15"/>
      <c r="CY60" s="16"/>
      <c r="CZ60" s="1"/>
      <c r="DA60" s="2"/>
      <c r="DB60" s="2"/>
      <c r="DC60" s="2"/>
      <c r="DD60" s="2"/>
      <c r="DE60" s="2"/>
      <c r="DF60" s="7"/>
      <c r="DG60" s="14"/>
      <c r="DH60" s="6"/>
      <c r="DI60" s="15"/>
      <c r="DJ60" s="16"/>
      <c r="DK60" s="1"/>
      <c r="DL60" s="2"/>
      <c r="DM60" s="2"/>
      <c r="DN60" s="2"/>
      <c r="DO60" s="2"/>
      <c r="DP60" s="2"/>
      <c r="DQ60" s="7"/>
      <c r="DR60" s="14"/>
      <c r="DS60" s="6"/>
      <c r="DT60" s="15"/>
      <c r="DU60" s="16"/>
      <c r="DV60" s="1"/>
      <c r="DW60" s="2"/>
      <c r="DX60" s="2"/>
      <c r="DY60" s="2"/>
      <c r="DZ60" s="2"/>
      <c r="EA60" s="2"/>
      <c r="EB60" s="7"/>
      <c r="EC60" s="14"/>
      <c r="ED60" s="6"/>
      <c r="EE60" s="15"/>
      <c r="EF60" s="16"/>
      <c r="EG60" s="1"/>
      <c r="EH60" s="2"/>
      <c r="EI60" s="2"/>
      <c r="EJ60" s="2"/>
      <c r="EK60" s="2"/>
      <c r="EL60" s="2"/>
      <c r="EM60" s="7"/>
      <c r="EN60" s="14"/>
      <c r="EO60" s="6"/>
      <c r="EP60" s="15"/>
      <c r="EQ60" s="16"/>
      <c r="ER60" s="1"/>
      <c r="ES60" s="2"/>
      <c r="ET60" s="2"/>
      <c r="EU60" s="2"/>
      <c r="EV60" s="2"/>
      <c r="EW60" s="2"/>
      <c r="EX60" s="7"/>
      <c r="EY60" s="14"/>
      <c r="EZ60" s="6"/>
      <c r="FA60" s="15"/>
      <c r="FB60" s="16"/>
      <c r="FC60" s="1"/>
      <c r="FD60" s="2"/>
      <c r="FE60" s="2"/>
      <c r="FF60" s="2"/>
      <c r="FG60" s="2"/>
      <c r="FH60" s="2"/>
      <c r="FI60" s="7"/>
      <c r="FJ60" s="14"/>
      <c r="FK60" s="6"/>
      <c r="FL60" s="15"/>
      <c r="FM60" s="16"/>
      <c r="FN60" s="1"/>
      <c r="FO60" s="2"/>
      <c r="FP60" s="2"/>
      <c r="FQ60" s="2"/>
      <c r="FR60" s="2"/>
      <c r="FS60" s="2"/>
      <c r="FT60" s="7"/>
      <c r="FU60" s="14"/>
      <c r="FV60" s="6"/>
      <c r="FW60" s="15"/>
      <c r="FX60" s="16"/>
      <c r="FY60" s="1"/>
      <c r="FZ60" s="2"/>
      <c r="GA60" s="2"/>
      <c r="GB60" s="2"/>
      <c r="GC60" s="2"/>
      <c r="GD60" s="2"/>
      <c r="GE60" s="7"/>
      <c r="GF60" s="14"/>
      <c r="GG60" s="6"/>
      <c r="GH60" s="15"/>
      <c r="GI60" s="16"/>
      <c r="GJ60" s="1"/>
      <c r="GK60" s="2"/>
      <c r="GL60" s="2"/>
      <c r="GM60" s="2"/>
      <c r="GN60" s="2"/>
      <c r="GO60" s="2"/>
      <c r="GP60" s="7"/>
      <c r="GQ60" s="14"/>
      <c r="GR60" s="6"/>
      <c r="GS60" s="15"/>
      <c r="GT60" s="16"/>
      <c r="GU60" s="1"/>
      <c r="GV60" s="2"/>
      <c r="GW60" s="2"/>
      <c r="GX60" s="2"/>
      <c r="GY60" s="2"/>
      <c r="GZ60" s="2"/>
      <c r="HA60" s="7"/>
      <c r="HB60" s="14"/>
      <c r="HC60" s="6"/>
      <c r="HD60" s="15"/>
      <c r="HE60" s="16"/>
      <c r="HF60" s="1"/>
      <c r="HG60" s="2"/>
      <c r="HH60" s="2"/>
      <c r="HI60" s="2"/>
      <c r="HJ60" s="2"/>
      <c r="HK60" s="2"/>
      <c r="HL60" s="7"/>
      <c r="HM60" s="14"/>
      <c r="HN60" s="6"/>
      <c r="HO60" s="15"/>
      <c r="HP60" s="16"/>
      <c r="HQ60" s="1"/>
      <c r="HR60" s="2"/>
      <c r="HS60" s="2"/>
      <c r="HT60" s="2"/>
      <c r="HU60" s="2"/>
      <c r="HV60" s="2"/>
      <c r="HW60" s="7"/>
      <c r="HX60" s="14"/>
      <c r="HY60" s="6"/>
      <c r="HZ60" s="15"/>
      <c r="IA60" s="16"/>
      <c r="IB60" s="1"/>
      <c r="IC60" s="2"/>
      <c r="ID60" s="2"/>
      <c r="IE60" s="2"/>
      <c r="IF60" s="2"/>
      <c r="IG60" s="2"/>
      <c r="IH60" s="7"/>
      <c r="II60" s="14"/>
      <c r="IJ60" s="6"/>
      <c r="IK60" s="113"/>
      <c r="IL60" s="114"/>
    </row>
    <row r="61" spans="1:246" ht="12.75">
      <c r="A61" s="52">
        <v>1</v>
      </c>
      <c r="B61" s="50" t="s">
        <v>102</v>
      </c>
      <c r="C61" s="50"/>
      <c r="D61" s="51"/>
      <c r="E61" s="51" t="s">
        <v>22</v>
      </c>
      <c r="F61" s="51" t="s">
        <v>26</v>
      </c>
      <c r="G61" s="42">
        <f>IF(AND(OR($G$2="Y",$H$2="Y"),I61&lt;5,J61&lt;5),IF(AND(I61=I59,J61=J59),G59+1,1),"")</f>
      </c>
      <c r="H61" s="42">
        <f>IF(AND($H$2="Y",J61&gt;0,OR(AND(G61=1,G100=10),AND(G61=2,G109=20),AND(G61=3,G118=30),AND(G61=4,G127=40),AND(G61=5,G136=50),AND(G61=6,G145=60),AND(G61=7,G154=70),AND(G61=8,G163=80),AND(G61=9,G172=90),AND(G61=10,G181=100))),VLOOKUP(J61-1,SortLookup!$A$13:$B$16,2,FALSE),"")</f>
      </c>
      <c r="I61" s="87">
        <f>IF(ISNA(VLOOKUP(E61,SortLookup!$A$1:$B$5,2,FALSE))," ",VLOOKUP(E61,SortLookup!$A$1:$B$5,2,FALSE))</f>
        <v>4</v>
      </c>
      <c r="J61" s="43">
        <f>IF(ISNA(VLOOKUP(F61,SortLookup!$A$7:$B$11,2,FALSE))," ",VLOOKUP(F61,SortLookup!$A$7:$B$11,2,FALSE))</f>
        <v>3</v>
      </c>
      <c r="K61" s="104">
        <f>L61+M61+N61</f>
        <v>249.72</v>
      </c>
      <c r="L61" s="89">
        <f>AB61+AO61+BA61+BM61+BY74+CJ74+CU74+DF74+DQ74+EB74+EM74+EX74+FI74+FT74+GE74+GP74+HA74+HL74+HW74+IH74</f>
        <v>210.72</v>
      </c>
      <c r="M61" s="45">
        <f>AD61+AQ61+BC61+BO61+CA74+CL74+CW74+DH74+DS74+ED74+EO74+EZ74+FK74+FV74+GG74+GR74+HC74+HN74+HY74+IJ74</f>
        <v>8</v>
      </c>
      <c r="N61" s="46">
        <f>O61/2</f>
        <v>31</v>
      </c>
      <c r="O61" s="106">
        <f>W61+AJ61+AV61+BH61+BT74+CE74+CP74+DA74+DL74+DW74+EH74+ES74+FD74+FO74+FZ74+GK74+GV74+HG74+HR74+IC74</f>
        <v>62</v>
      </c>
      <c r="P61" s="77">
        <v>92.14</v>
      </c>
      <c r="Q61" s="70"/>
      <c r="R61" s="70"/>
      <c r="S61" s="70"/>
      <c r="T61" s="70"/>
      <c r="U61" s="70"/>
      <c r="V61" s="70"/>
      <c r="W61" s="71">
        <v>8</v>
      </c>
      <c r="X61" s="71">
        <v>1</v>
      </c>
      <c r="Y61" s="71">
        <v>0</v>
      </c>
      <c r="Z61" s="71">
        <v>0</v>
      </c>
      <c r="AA61" s="73">
        <v>0</v>
      </c>
      <c r="AB61" s="63">
        <f aca="true" t="shared" si="171" ref="AB61:AB72">P61+Q61+R61+S61+T61+U61+V61</f>
        <v>92.14</v>
      </c>
      <c r="AC61" s="62">
        <f aca="true" t="shared" si="172" ref="AC61:AC72">W61/2</f>
        <v>4</v>
      </c>
      <c r="AD61" s="79">
        <f aca="true" t="shared" si="173" ref="AD61:AD72">(X61*3)+(Y61*5)+(Z61*5)+(AA61*20)</f>
        <v>3</v>
      </c>
      <c r="AE61" s="48">
        <f aca="true" t="shared" si="174" ref="AE61:AE72">AB61+AC61+AD61</f>
        <v>99.14</v>
      </c>
      <c r="AF61" s="77">
        <v>40.82</v>
      </c>
      <c r="AG61" s="70"/>
      <c r="AH61" s="70"/>
      <c r="AI61" s="70"/>
      <c r="AJ61" s="71">
        <v>7</v>
      </c>
      <c r="AK61" s="71">
        <v>0</v>
      </c>
      <c r="AL61" s="71">
        <v>0</v>
      </c>
      <c r="AM61" s="71">
        <v>0</v>
      </c>
      <c r="AN61" s="73">
        <v>0</v>
      </c>
      <c r="AO61" s="63">
        <f aca="true" t="shared" si="175" ref="AO61:AO72">AF61+AG61+AH61+AI61</f>
        <v>40.82</v>
      </c>
      <c r="AP61" s="62">
        <f aca="true" t="shared" si="176" ref="AP61:AP72">AJ61/2</f>
        <v>3.5</v>
      </c>
      <c r="AQ61" s="79">
        <f aca="true" t="shared" si="177" ref="AQ61:AQ72">(AK61*3)+(AL61*5)+(AM61*5)+(AN61*20)</f>
        <v>0</v>
      </c>
      <c r="AR61" s="48">
        <f aca="true" t="shared" si="178" ref="AR61:AR72">AO61+AP61+AQ61</f>
        <v>44.32</v>
      </c>
      <c r="AS61" s="77">
        <v>31.5</v>
      </c>
      <c r="AT61" s="70"/>
      <c r="AU61" s="70"/>
      <c r="AV61" s="71">
        <v>3</v>
      </c>
      <c r="AW61" s="71">
        <v>0</v>
      </c>
      <c r="AX61" s="71">
        <v>0</v>
      </c>
      <c r="AY61" s="71">
        <v>0</v>
      </c>
      <c r="AZ61" s="73">
        <v>0</v>
      </c>
      <c r="BA61" s="63">
        <f aca="true" t="shared" si="179" ref="BA61:BA72">AS61+AT61+AU61</f>
        <v>31.5</v>
      </c>
      <c r="BB61" s="62">
        <f aca="true" t="shared" si="180" ref="BB61:BB72">AV61/2</f>
        <v>1.5</v>
      </c>
      <c r="BC61" s="79">
        <f aca="true" t="shared" si="181" ref="BC61:BC72">(AW61*3)+(AX61*5)+(AY61*5)+(AZ61*20)</f>
        <v>0</v>
      </c>
      <c r="BD61" s="48">
        <f aca="true" t="shared" si="182" ref="BD61:BD72">BA61+BB61+BC61</f>
        <v>33</v>
      </c>
      <c r="BE61" s="77">
        <v>46.26</v>
      </c>
      <c r="BF61" s="70"/>
      <c r="BG61" s="70"/>
      <c r="BH61" s="71">
        <v>44</v>
      </c>
      <c r="BI61" s="71">
        <v>0</v>
      </c>
      <c r="BJ61" s="71">
        <v>0</v>
      </c>
      <c r="BK61" s="71">
        <v>1</v>
      </c>
      <c r="BL61" s="73">
        <v>0</v>
      </c>
      <c r="BM61" s="63">
        <f>BE61+BF61+BG61</f>
        <v>46.26</v>
      </c>
      <c r="BN61" s="62">
        <f>BH61/2</f>
        <v>22</v>
      </c>
      <c r="BO61" s="79">
        <f>(BI61*3)+(BJ61*5)+(BK61*5)+(BL61*20)</f>
        <v>5</v>
      </c>
      <c r="BP61" s="108">
        <f>BM61+BN61+BO61</f>
        <v>73.26</v>
      </c>
      <c r="BQ61" s="1"/>
      <c r="BR61" s="1"/>
      <c r="BS61" s="1"/>
      <c r="BT61" s="2"/>
      <c r="BU61" s="2"/>
      <c r="BV61" s="2"/>
      <c r="BW61" s="2"/>
      <c r="BX61" s="2"/>
      <c r="BY61" s="7"/>
      <c r="BZ61" s="14"/>
      <c r="CA61" s="6"/>
      <c r="CB61" s="15"/>
      <c r="CC61" s="16"/>
      <c r="CD61" s="1"/>
      <c r="CE61" s="2"/>
      <c r="CF61" s="2"/>
      <c r="CG61" s="2"/>
      <c r="CH61" s="2"/>
      <c r="CI61" s="2"/>
      <c r="CJ61" s="7"/>
      <c r="CK61" s="14"/>
      <c r="CL61" s="6"/>
      <c r="CM61" s="15"/>
      <c r="CN61" s="16"/>
      <c r="CO61" s="1"/>
      <c r="CP61" s="2"/>
      <c r="CQ61" s="2"/>
      <c r="CR61" s="2"/>
      <c r="CS61" s="2"/>
      <c r="CT61" s="2"/>
      <c r="CU61" s="7"/>
      <c r="CV61" s="14"/>
      <c r="CW61" s="6"/>
      <c r="CX61" s="15"/>
      <c r="CY61" s="16"/>
      <c r="CZ61" s="1"/>
      <c r="DA61" s="2"/>
      <c r="DB61" s="2"/>
      <c r="DC61" s="2"/>
      <c r="DD61" s="2"/>
      <c r="DE61" s="2"/>
      <c r="DF61" s="7"/>
      <c r="DG61" s="14"/>
      <c r="DH61" s="6"/>
      <c r="DI61" s="15"/>
      <c r="DJ61" s="16"/>
      <c r="DK61" s="1"/>
      <c r="DL61" s="2"/>
      <c r="DM61" s="2"/>
      <c r="DN61" s="2"/>
      <c r="DO61" s="2"/>
      <c r="DP61" s="2"/>
      <c r="DQ61" s="7"/>
      <c r="DR61" s="14"/>
      <c r="DS61" s="6"/>
      <c r="DT61" s="15"/>
      <c r="DU61" s="16"/>
      <c r="DV61" s="1"/>
      <c r="DW61" s="2"/>
      <c r="DX61" s="2"/>
      <c r="DY61" s="2"/>
      <c r="DZ61" s="2"/>
      <c r="EA61" s="2"/>
      <c r="EB61" s="7"/>
      <c r="EC61" s="14"/>
      <c r="ED61" s="6"/>
      <c r="EE61" s="15"/>
      <c r="EF61" s="16"/>
      <c r="EG61" s="1"/>
      <c r="EH61" s="2"/>
      <c r="EI61" s="2"/>
      <c r="EJ61" s="2"/>
      <c r="EK61" s="2"/>
      <c r="EL61" s="2"/>
      <c r="EM61" s="7"/>
      <c r="EN61" s="14"/>
      <c r="EO61" s="6"/>
      <c r="EP61" s="15"/>
      <c r="EQ61" s="16"/>
      <c r="ER61" s="1"/>
      <c r="ES61" s="2"/>
      <c r="ET61" s="2"/>
      <c r="EU61" s="2"/>
      <c r="EV61" s="2"/>
      <c r="EW61" s="2"/>
      <c r="EX61" s="7"/>
      <c r="EY61" s="14"/>
      <c r="EZ61" s="6"/>
      <c r="FA61" s="15"/>
      <c r="FB61" s="16"/>
      <c r="FC61" s="1"/>
      <c r="FD61" s="2"/>
      <c r="FE61" s="2"/>
      <c r="FF61" s="2"/>
      <c r="FG61" s="2"/>
      <c r="FH61" s="2"/>
      <c r="FI61" s="7"/>
      <c r="FJ61" s="14"/>
      <c r="FK61" s="6"/>
      <c r="FL61" s="15"/>
      <c r="FM61" s="16"/>
      <c r="FN61" s="1"/>
      <c r="FO61" s="2"/>
      <c r="FP61" s="2"/>
      <c r="FQ61" s="2"/>
      <c r="FR61" s="2"/>
      <c r="FS61" s="2"/>
      <c r="FT61" s="7"/>
      <c r="FU61" s="14"/>
      <c r="FV61" s="6"/>
      <c r="FW61" s="15"/>
      <c r="FX61" s="16"/>
      <c r="FY61" s="1"/>
      <c r="FZ61" s="2"/>
      <c r="GA61" s="2"/>
      <c r="GB61" s="2"/>
      <c r="GC61" s="2"/>
      <c r="GD61" s="2"/>
      <c r="GE61" s="7"/>
      <c r="GF61" s="14"/>
      <c r="GG61" s="6"/>
      <c r="GH61" s="15"/>
      <c r="GI61" s="16"/>
      <c r="GJ61" s="1"/>
      <c r="GK61" s="2"/>
      <c r="GL61" s="2"/>
      <c r="GM61" s="2"/>
      <c r="GN61" s="2"/>
      <c r="GO61" s="2"/>
      <c r="GP61" s="7"/>
      <c r="GQ61" s="14"/>
      <c r="GR61" s="6"/>
      <c r="GS61" s="15"/>
      <c r="GT61" s="16"/>
      <c r="GU61" s="1"/>
      <c r="GV61" s="2"/>
      <c r="GW61" s="2"/>
      <c r="GX61" s="2"/>
      <c r="GY61" s="2"/>
      <c r="GZ61" s="2"/>
      <c r="HA61" s="7"/>
      <c r="HB61" s="14"/>
      <c r="HC61" s="6"/>
      <c r="HD61" s="15"/>
      <c r="HE61" s="16"/>
      <c r="HF61" s="1"/>
      <c r="HG61" s="2"/>
      <c r="HH61" s="2"/>
      <c r="HI61" s="2"/>
      <c r="HJ61" s="2"/>
      <c r="HK61" s="2"/>
      <c r="HL61" s="7"/>
      <c r="HM61" s="14"/>
      <c r="HN61" s="6"/>
      <c r="HO61" s="15"/>
      <c r="HP61" s="16"/>
      <c r="HQ61" s="1"/>
      <c r="HR61" s="2"/>
      <c r="HS61" s="2"/>
      <c r="HT61" s="2"/>
      <c r="HU61" s="2"/>
      <c r="HV61" s="2"/>
      <c r="HW61" s="7"/>
      <c r="HX61" s="14"/>
      <c r="HY61" s="6"/>
      <c r="HZ61" s="15"/>
      <c r="IA61" s="16"/>
      <c r="IB61" s="1"/>
      <c r="IC61" s="2"/>
      <c r="ID61" s="2"/>
      <c r="IE61" s="2"/>
      <c r="IF61" s="2"/>
      <c r="IG61" s="2"/>
      <c r="IH61" s="7"/>
      <c r="II61" s="14"/>
      <c r="IJ61" s="6"/>
      <c r="IK61" s="113"/>
      <c r="IL61" s="114"/>
    </row>
    <row r="62" spans="1:246" ht="12.75">
      <c r="A62" s="52">
        <v>2</v>
      </c>
      <c r="B62" s="50" t="s">
        <v>122</v>
      </c>
      <c r="C62" s="50"/>
      <c r="D62" s="51"/>
      <c r="E62" s="51" t="s">
        <v>22</v>
      </c>
      <c r="F62" s="51" t="s">
        <v>94</v>
      </c>
      <c r="G62" s="42">
        <f>IF(AND(OR($G$2="Y",$H$2="Y"),I62&lt;5,J62&lt;5),IF(AND(I62=I61,J62=J61),G61+1,1),"")</f>
      </c>
      <c r="H62" s="42">
        <f>IF(AND($H$2="Y",J62&gt;0,OR(AND(G62=1,G85=10),AND(G62=2,G94=20),AND(G62=3,G103=30),AND(G62=4,G125=40),AND(G62=5,G134=50),AND(G62=6,G143=60),AND(G62=7,G152=70),AND(G62=8,G161=80),AND(G62=9,G170=90),AND(G62=10,G179=100))),VLOOKUP(J62-1,SortLookup!$A$13:$B$16,2,FALSE),"")</f>
      </c>
      <c r="I62" s="87">
        <f>IF(ISNA(VLOOKUP(E62,SortLookup!$A$1:$B$5,2,FALSE))," ",VLOOKUP(E62,SortLookup!$A$1:$B$5,2,FALSE))</f>
        <v>4</v>
      </c>
      <c r="J62" s="43" t="str">
        <f>IF(ISNA(VLOOKUP(F62,SortLookup!$A$7:$B$11,2,FALSE))," ",VLOOKUP(F62,SortLookup!$A$7:$B$11,2,FALSE))</f>
        <v> </v>
      </c>
      <c r="K62" s="104">
        <f>L62+M62+N62</f>
        <v>327.31</v>
      </c>
      <c r="L62" s="89">
        <f>AB62+AO62+BA62+BM62+BY62+CJ62+CU62+DF62+DQ62+EB62+EM62+EX62+FI62+FT62+GE62+GP62+HA62+HL62+HW62+IH62</f>
        <v>271.81</v>
      </c>
      <c r="M62" s="45">
        <f>AD62+AQ62+BC62+BO62+CA62+CL62+CW62+DH62+DS62+ED62+EO62+EZ62+FK62+FV62+GG62+GR62+HC62+HN62+HY62+IJ62</f>
        <v>27</v>
      </c>
      <c r="N62" s="46">
        <f>O62/2</f>
        <v>28.5</v>
      </c>
      <c r="O62" s="106">
        <f>W62+AJ62+AV62+BH62+BT62+CE62+CP62+DA62+DL62+DW62+EH62+ES62+FD62+FO62+FZ62+GK62+GV62+HG62+HR62+IC62</f>
        <v>57</v>
      </c>
      <c r="P62" s="77">
        <v>122.49</v>
      </c>
      <c r="Q62" s="70"/>
      <c r="R62" s="70"/>
      <c r="S62" s="70"/>
      <c r="T62" s="70"/>
      <c r="U62" s="70"/>
      <c r="V62" s="70"/>
      <c r="W62" s="71">
        <v>12</v>
      </c>
      <c r="X62" s="71">
        <v>2</v>
      </c>
      <c r="Y62" s="71">
        <v>1</v>
      </c>
      <c r="Z62" s="71">
        <v>0</v>
      </c>
      <c r="AA62" s="73">
        <v>0</v>
      </c>
      <c r="AB62" s="63">
        <f t="shared" si="171"/>
        <v>122.49</v>
      </c>
      <c r="AC62" s="62">
        <f t="shared" si="172"/>
        <v>6</v>
      </c>
      <c r="AD62" s="79">
        <f t="shared" si="173"/>
        <v>11</v>
      </c>
      <c r="AE62" s="48">
        <f t="shared" si="174"/>
        <v>139.49</v>
      </c>
      <c r="AF62" s="77">
        <v>56.3</v>
      </c>
      <c r="AG62" s="70"/>
      <c r="AH62" s="70"/>
      <c r="AI62" s="70"/>
      <c r="AJ62" s="71">
        <v>6</v>
      </c>
      <c r="AK62" s="71">
        <v>2</v>
      </c>
      <c r="AL62" s="71">
        <v>0</v>
      </c>
      <c r="AM62" s="71">
        <v>0</v>
      </c>
      <c r="AN62" s="73">
        <v>0</v>
      </c>
      <c r="AO62" s="63">
        <f t="shared" si="175"/>
        <v>56.3</v>
      </c>
      <c r="AP62" s="62">
        <f t="shared" si="176"/>
        <v>3</v>
      </c>
      <c r="AQ62" s="79">
        <f t="shared" si="177"/>
        <v>6</v>
      </c>
      <c r="AR62" s="48">
        <f t="shared" si="178"/>
        <v>65.3</v>
      </c>
      <c r="AS62" s="77">
        <v>31.13</v>
      </c>
      <c r="AT62" s="70"/>
      <c r="AU62" s="70"/>
      <c r="AV62" s="71">
        <v>3</v>
      </c>
      <c r="AW62" s="71">
        <v>0</v>
      </c>
      <c r="AX62" s="71">
        <v>0</v>
      </c>
      <c r="AY62" s="71">
        <v>0</v>
      </c>
      <c r="AZ62" s="73">
        <v>0</v>
      </c>
      <c r="BA62" s="63">
        <f t="shared" si="179"/>
        <v>31.13</v>
      </c>
      <c r="BB62" s="62">
        <f t="shared" si="180"/>
        <v>1.5</v>
      </c>
      <c r="BC62" s="79">
        <f t="shared" si="181"/>
        <v>0</v>
      </c>
      <c r="BD62" s="48">
        <f t="shared" si="182"/>
        <v>32.63</v>
      </c>
      <c r="BE62" s="77">
        <v>61.89</v>
      </c>
      <c r="BF62" s="70"/>
      <c r="BG62" s="70"/>
      <c r="BH62" s="71">
        <v>36</v>
      </c>
      <c r="BI62" s="71">
        <v>0</v>
      </c>
      <c r="BJ62" s="71">
        <v>1</v>
      </c>
      <c r="BK62" s="71">
        <v>1</v>
      </c>
      <c r="BL62" s="73">
        <v>0</v>
      </c>
      <c r="BM62" s="63">
        <f>BE62+BF62+BG62</f>
        <v>61.89</v>
      </c>
      <c r="BN62" s="62">
        <f>BH62/2</f>
        <v>18</v>
      </c>
      <c r="BO62" s="79">
        <f>(BI62*3)+(BJ62*5)+(BK62*5)+(BL62*20)</f>
        <v>10</v>
      </c>
      <c r="BP62" s="108">
        <f>BM62+BN62+BO62</f>
        <v>89.89</v>
      </c>
      <c r="BQ62" s="1"/>
      <c r="BR62" s="1"/>
      <c r="BS62" s="1"/>
      <c r="BT62" s="2"/>
      <c r="BU62" s="2"/>
      <c r="BV62" s="2"/>
      <c r="BW62" s="2"/>
      <c r="BX62" s="2"/>
      <c r="BY62" s="7">
        <f aca="true" t="shared" si="183" ref="BY62:BY72">BQ62+BR62+BS62</f>
        <v>0</v>
      </c>
      <c r="BZ62" s="14">
        <f aca="true" t="shared" si="184" ref="BZ62:BZ72">BT62/2</f>
        <v>0</v>
      </c>
      <c r="CA62" s="6">
        <f aca="true" t="shared" si="185" ref="CA62:CA72">(BU62*3)+(BV62*5)+(BW62*5)+(BX62*20)</f>
        <v>0</v>
      </c>
      <c r="CB62" s="15">
        <f aca="true" t="shared" si="186" ref="CB62:CB72">BY62+BZ62+CA62</f>
        <v>0</v>
      </c>
      <c r="CC62" s="16"/>
      <c r="CD62" s="1"/>
      <c r="CE62" s="2"/>
      <c r="CF62" s="2"/>
      <c r="CG62" s="2"/>
      <c r="CH62" s="2"/>
      <c r="CI62" s="2"/>
      <c r="CJ62" s="7">
        <f aca="true" t="shared" si="187" ref="CJ62:CJ72">CC62+CD62</f>
        <v>0</v>
      </c>
      <c r="CK62" s="14">
        <f aca="true" t="shared" si="188" ref="CK62:CK72">CE62/2</f>
        <v>0</v>
      </c>
      <c r="CL62" s="6">
        <f aca="true" t="shared" si="189" ref="CL62:CL72">(CF62*3)+(CG62*5)+(CH62*5)+(CI62*20)</f>
        <v>0</v>
      </c>
      <c r="CM62" s="15">
        <f aca="true" t="shared" si="190" ref="CM62:CM72">CJ62+CK62+CL62</f>
        <v>0</v>
      </c>
      <c r="CN62" s="16"/>
      <c r="CO62" s="1"/>
      <c r="CP62" s="2"/>
      <c r="CQ62" s="2"/>
      <c r="CR62" s="2"/>
      <c r="CS62" s="2"/>
      <c r="CT62" s="2"/>
      <c r="CU62" s="7">
        <f aca="true" t="shared" si="191" ref="CU62:CU72">CN62+CO62</f>
        <v>0</v>
      </c>
      <c r="CV62" s="14">
        <f aca="true" t="shared" si="192" ref="CV62:CV72">CP62/2</f>
        <v>0</v>
      </c>
      <c r="CW62" s="6">
        <f aca="true" t="shared" si="193" ref="CW62:CW72">(CQ62*3)+(CR62*5)+(CS62*5)+(CT62*20)</f>
        <v>0</v>
      </c>
      <c r="CX62" s="15">
        <f aca="true" t="shared" si="194" ref="CX62:CX72">CU62+CV62+CW62</f>
        <v>0</v>
      </c>
      <c r="CY62" s="16"/>
      <c r="CZ62" s="1"/>
      <c r="DA62" s="2"/>
      <c r="DB62" s="2"/>
      <c r="DC62" s="2"/>
      <c r="DD62" s="2"/>
      <c r="DE62" s="2"/>
      <c r="DF62" s="7">
        <f aca="true" t="shared" si="195" ref="DF62:DF72">CY62+CZ62</f>
        <v>0</v>
      </c>
      <c r="DG62" s="14">
        <f aca="true" t="shared" si="196" ref="DG62:DG72">DA62/2</f>
        <v>0</v>
      </c>
      <c r="DH62" s="6">
        <f aca="true" t="shared" si="197" ref="DH62:DH72">(DB62*3)+(DC62*5)+(DD62*5)+(DE62*20)</f>
        <v>0</v>
      </c>
      <c r="DI62" s="15">
        <f aca="true" t="shared" si="198" ref="DI62:DI72">DF62+DG62+DH62</f>
        <v>0</v>
      </c>
      <c r="DJ62" s="16"/>
      <c r="DK62" s="1"/>
      <c r="DL62" s="2"/>
      <c r="DM62" s="2"/>
      <c r="DN62" s="2"/>
      <c r="DO62" s="2"/>
      <c r="DP62" s="2"/>
      <c r="DQ62" s="7">
        <f aca="true" t="shared" si="199" ref="DQ62:DQ72">DJ62+DK62</f>
        <v>0</v>
      </c>
      <c r="DR62" s="14">
        <f aca="true" t="shared" si="200" ref="DR62:DR72">DL62/2</f>
        <v>0</v>
      </c>
      <c r="DS62" s="6">
        <f aca="true" t="shared" si="201" ref="DS62:DS72">(DM62*3)+(DN62*5)+(DO62*5)+(DP62*20)</f>
        <v>0</v>
      </c>
      <c r="DT62" s="15">
        <f aca="true" t="shared" si="202" ref="DT62:DT72">DQ62+DR62+DS62</f>
        <v>0</v>
      </c>
      <c r="DU62" s="16"/>
      <c r="DV62" s="1"/>
      <c r="DW62" s="2"/>
      <c r="DX62" s="2"/>
      <c r="DY62" s="2"/>
      <c r="DZ62" s="2"/>
      <c r="EA62" s="2"/>
      <c r="EB62" s="7">
        <f aca="true" t="shared" si="203" ref="EB62:EB72">DU62+DV62</f>
        <v>0</v>
      </c>
      <c r="EC62" s="14">
        <f aca="true" t="shared" si="204" ref="EC62:EC72">DW62/2</f>
        <v>0</v>
      </c>
      <c r="ED62" s="6">
        <f aca="true" t="shared" si="205" ref="ED62:ED72">(DX62*3)+(DY62*5)+(DZ62*5)+(EA62*20)</f>
        <v>0</v>
      </c>
      <c r="EE62" s="15">
        <f aca="true" t="shared" si="206" ref="EE62:EE72">EB62+EC62+ED62</f>
        <v>0</v>
      </c>
      <c r="EF62" s="16"/>
      <c r="EG62" s="1"/>
      <c r="EH62" s="2"/>
      <c r="EI62" s="2"/>
      <c r="EJ62" s="2"/>
      <c r="EK62" s="2"/>
      <c r="EL62" s="2"/>
      <c r="EM62" s="7">
        <f aca="true" t="shared" si="207" ref="EM62:EM72">EF62+EG62</f>
        <v>0</v>
      </c>
      <c r="EN62" s="14">
        <f aca="true" t="shared" si="208" ref="EN62:EN72">EH62/2</f>
        <v>0</v>
      </c>
      <c r="EO62" s="6">
        <f aca="true" t="shared" si="209" ref="EO62:EO72">(EI62*3)+(EJ62*5)+(EK62*5)+(EL62*20)</f>
        <v>0</v>
      </c>
      <c r="EP62" s="15">
        <f aca="true" t="shared" si="210" ref="EP62:EP72">EM62+EN62+EO62</f>
        <v>0</v>
      </c>
      <c r="EQ62" s="16"/>
      <c r="ER62" s="1"/>
      <c r="ES62" s="2"/>
      <c r="ET62" s="2"/>
      <c r="EU62" s="2"/>
      <c r="EV62" s="2"/>
      <c r="EW62" s="2"/>
      <c r="EX62" s="7">
        <f aca="true" t="shared" si="211" ref="EX62:EX72">EQ62+ER62</f>
        <v>0</v>
      </c>
      <c r="EY62" s="14">
        <f aca="true" t="shared" si="212" ref="EY62:EY72">ES62/2</f>
        <v>0</v>
      </c>
      <c r="EZ62" s="6">
        <f aca="true" t="shared" si="213" ref="EZ62:EZ72">(ET62*3)+(EU62*5)+(EV62*5)+(EW62*20)</f>
        <v>0</v>
      </c>
      <c r="FA62" s="15">
        <f aca="true" t="shared" si="214" ref="FA62:FA72">EX62+EY62+EZ62</f>
        <v>0</v>
      </c>
      <c r="FB62" s="16"/>
      <c r="FC62" s="1"/>
      <c r="FD62" s="2"/>
      <c r="FE62" s="2"/>
      <c r="FF62" s="2"/>
      <c r="FG62" s="2"/>
      <c r="FH62" s="2"/>
      <c r="FI62" s="7">
        <f aca="true" t="shared" si="215" ref="FI62:FI72">FB62+FC62</f>
        <v>0</v>
      </c>
      <c r="FJ62" s="14">
        <f aca="true" t="shared" si="216" ref="FJ62:FJ72">FD62/2</f>
        <v>0</v>
      </c>
      <c r="FK62" s="6">
        <f aca="true" t="shared" si="217" ref="FK62:FK72">(FE62*3)+(FF62*5)+(FG62*5)+(FH62*20)</f>
        <v>0</v>
      </c>
      <c r="FL62" s="15">
        <f aca="true" t="shared" si="218" ref="FL62:FL72">FI62+FJ62+FK62</f>
        <v>0</v>
      </c>
      <c r="FM62" s="16"/>
      <c r="FN62" s="1"/>
      <c r="FO62" s="2"/>
      <c r="FP62" s="2"/>
      <c r="FQ62" s="2"/>
      <c r="FR62" s="2"/>
      <c r="FS62" s="2"/>
      <c r="FT62" s="7">
        <f aca="true" t="shared" si="219" ref="FT62:FT72">FM62+FN62</f>
        <v>0</v>
      </c>
      <c r="FU62" s="14">
        <f aca="true" t="shared" si="220" ref="FU62:FU72">FO62/2</f>
        <v>0</v>
      </c>
      <c r="FV62" s="6">
        <f aca="true" t="shared" si="221" ref="FV62:FV72">(FP62*3)+(FQ62*5)+(FR62*5)+(FS62*20)</f>
        <v>0</v>
      </c>
      <c r="FW62" s="15">
        <f aca="true" t="shared" si="222" ref="FW62:FW72">FT62+FU62+FV62</f>
        <v>0</v>
      </c>
      <c r="FX62" s="16"/>
      <c r="FY62" s="1"/>
      <c r="FZ62" s="2"/>
      <c r="GA62" s="2"/>
      <c r="GB62" s="2"/>
      <c r="GC62" s="2"/>
      <c r="GD62" s="2"/>
      <c r="GE62" s="7">
        <f aca="true" t="shared" si="223" ref="GE62:GE72">FX62+FY62</f>
        <v>0</v>
      </c>
      <c r="GF62" s="14">
        <f aca="true" t="shared" si="224" ref="GF62:GF72">FZ62/2</f>
        <v>0</v>
      </c>
      <c r="GG62" s="6">
        <f aca="true" t="shared" si="225" ref="GG62:GG72">(GA62*3)+(GB62*5)+(GC62*5)+(GD62*20)</f>
        <v>0</v>
      </c>
      <c r="GH62" s="15">
        <f aca="true" t="shared" si="226" ref="GH62:GH72">GE62+GF62+GG62</f>
        <v>0</v>
      </c>
      <c r="GI62" s="16"/>
      <c r="GJ62" s="1"/>
      <c r="GK62" s="2"/>
      <c r="GL62" s="2"/>
      <c r="GM62" s="2"/>
      <c r="GN62" s="2"/>
      <c r="GO62" s="2"/>
      <c r="GP62" s="7">
        <f aca="true" t="shared" si="227" ref="GP62:GP72">GI62+GJ62</f>
        <v>0</v>
      </c>
      <c r="GQ62" s="14">
        <f aca="true" t="shared" si="228" ref="GQ62:GQ72">GK62/2</f>
        <v>0</v>
      </c>
      <c r="GR62" s="6">
        <f aca="true" t="shared" si="229" ref="GR62:GR72">(GL62*3)+(GM62*5)+(GN62*5)+(GO62*20)</f>
        <v>0</v>
      </c>
      <c r="GS62" s="15">
        <f aca="true" t="shared" si="230" ref="GS62:GS72">GP62+GQ62+GR62</f>
        <v>0</v>
      </c>
      <c r="GT62" s="16"/>
      <c r="GU62" s="1"/>
      <c r="GV62" s="2"/>
      <c r="GW62" s="2"/>
      <c r="GX62" s="2"/>
      <c r="GY62" s="2"/>
      <c r="GZ62" s="2"/>
      <c r="HA62" s="7">
        <f aca="true" t="shared" si="231" ref="HA62:HA72">GT62+GU62</f>
        <v>0</v>
      </c>
      <c r="HB62" s="14">
        <f aca="true" t="shared" si="232" ref="HB62:HB72">GV62/2</f>
        <v>0</v>
      </c>
      <c r="HC62" s="6">
        <f aca="true" t="shared" si="233" ref="HC62:HC72">(GW62*3)+(GX62*5)+(GY62*5)+(GZ62*20)</f>
        <v>0</v>
      </c>
      <c r="HD62" s="15">
        <f aca="true" t="shared" si="234" ref="HD62:HD72">HA62+HB62+HC62</f>
        <v>0</v>
      </c>
      <c r="HE62" s="16"/>
      <c r="HF62" s="1"/>
      <c r="HG62" s="2"/>
      <c r="HH62" s="2"/>
      <c r="HI62" s="2"/>
      <c r="HJ62" s="2"/>
      <c r="HK62" s="2"/>
      <c r="HL62" s="7">
        <f aca="true" t="shared" si="235" ref="HL62:HL72">HE62+HF62</f>
        <v>0</v>
      </c>
      <c r="HM62" s="14">
        <f aca="true" t="shared" si="236" ref="HM62:HM72">HG62/2</f>
        <v>0</v>
      </c>
      <c r="HN62" s="6">
        <f aca="true" t="shared" si="237" ref="HN62:HN72">(HH62*3)+(HI62*5)+(HJ62*5)+(HK62*20)</f>
        <v>0</v>
      </c>
      <c r="HO62" s="15">
        <f aca="true" t="shared" si="238" ref="HO62:HO72">HL62+HM62+HN62</f>
        <v>0</v>
      </c>
      <c r="HP62" s="16"/>
      <c r="HQ62" s="1"/>
      <c r="HR62" s="2"/>
      <c r="HS62" s="2"/>
      <c r="HT62" s="2"/>
      <c r="HU62" s="2"/>
      <c r="HV62" s="2"/>
      <c r="HW62" s="7">
        <f aca="true" t="shared" si="239" ref="HW62:HW72">HP62+HQ62</f>
        <v>0</v>
      </c>
      <c r="HX62" s="14">
        <f aca="true" t="shared" si="240" ref="HX62:HX72">HR62/2</f>
        <v>0</v>
      </c>
      <c r="HY62" s="6">
        <f aca="true" t="shared" si="241" ref="HY62:HY72">(HS62*3)+(HT62*5)+(HU62*5)+(HV62*20)</f>
        <v>0</v>
      </c>
      <c r="HZ62" s="15">
        <f aca="true" t="shared" si="242" ref="HZ62:HZ72">HW62+HX62+HY62</f>
        <v>0</v>
      </c>
      <c r="IA62" s="16"/>
      <c r="IB62" s="1"/>
      <c r="IC62" s="2"/>
      <c r="ID62" s="2"/>
      <c r="IE62" s="2"/>
      <c r="IF62" s="2"/>
      <c r="IG62" s="2"/>
      <c r="IH62" s="7">
        <f aca="true" t="shared" si="243" ref="IH62:IH72">IA62+IB62</f>
        <v>0</v>
      </c>
      <c r="II62" s="14">
        <f aca="true" t="shared" si="244" ref="II62:II72">IC62/2</f>
        <v>0</v>
      </c>
      <c r="IJ62" s="6">
        <f aca="true" t="shared" si="245" ref="IJ62:IJ72">(ID62*3)+(IE62*5)+(IF62*5)+(IG62*20)</f>
        <v>0</v>
      </c>
      <c r="IK62" s="113">
        <f aca="true" t="shared" si="246" ref="IK62:IK72">IH62+II62+IJ62</f>
        <v>0</v>
      </c>
      <c r="IL62" s="114"/>
    </row>
    <row r="63" spans="1:246" ht="12.75">
      <c r="A63" s="52">
        <v>3</v>
      </c>
      <c r="B63" s="50" t="s">
        <v>97</v>
      </c>
      <c r="C63" s="50"/>
      <c r="D63" s="51"/>
      <c r="E63" s="51" t="s">
        <v>22</v>
      </c>
      <c r="F63" s="51" t="s">
        <v>94</v>
      </c>
      <c r="G63" s="42">
        <f>IF(AND(OR($G$2="Y",$H$2="Y"),I63&lt;5,J63&lt;5),IF(AND(I63=I62,J63=J62),G62+1,1),"")</f>
      </c>
      <c r="H63" s="42">
        <f>IF(AND($H$2="Y",J63&gt;0,OR(AND(G63=1,G86=10),AND(G63=2,G94=20),AND(G63=3,G103=30),AND(G63=4,G127=40),AND(G63=5,G136=50),AND(G63=6,G145=60),AND(G63=7,G154=70),AND(G63=8,G163=80),AND(G63=9,G172=90),AND(G63=10,G181=100))),VLOOKUP(J63-1,SortLookup!$A$13:$B$16,2,FALSE),"")</f>
      </c>
      <c r="I63" s="87">
        <f>IF(ISNA(VLOOKUP(E63,SortLookup!$A$1:$B$5,2,FALSE))," ",VLOOKUP(E63,SortLookup!$A$1:$B$5,2,FALSE))</f>
        <v>4</v>
      </c>
      <c r="J63" s="43" t="str">
        <f>IF(ISNA(VLOOKUP(F63,SortLookup!$A$7:$B$11,2,FALSE))," ",VLOOKUP(F63,SortLookup!$A$7:$B$11,2,FALSE))</f>
        <v> </v>
      </c>
      <c r="K63" s="104">
        <f>L63+M63+N63</f>
        <v>357.12</v>
      </c>
      <c r="L63" s="89">
        <f>AB63+AO63+BA63+BM63+BY63+CJ63+CU63+DF63+DQ63+EB63+EM63+EX63+FI63+FT63+GE63+GP63+HA63+HL63+HW63+IH63</f>
        <v>277.12</v>
      </c>
      <c r="M63" s="45">
        <f>AD63+AQ63+BC63+BO63+CA63+CL63+CW63+DH63+DS63+ED63+EO63+EZ63+FK63+FV63+GG63+GR63+HC63+HN63+HY63+IJ63</f>
        <v>30</v>
      </c>
      <c r="N63" s="46">
        <f>O63/2</f>
        <v>50</v>
      </c>
      <c r="O63" s="106">
        <f>W63+AJ63+AV63+BH63+BT63+CE63+CP63+DA63+DL63+DW63+EH63+ES63+FD63+FO63+FZ63+GK63+GV63+HG63+HR63+IC63</f>
        <v>100</v>
      </c>
      <c r="P63" s="77">
        <v>44.67</v>
      </c>
      <c r="Q63" s="70"/>
      <c r="R63" s="70"/>
      <c r="S63" s="70"/>
      <c r="T63" s="70"/>
      <c r="U63" s="70"/>
      <c r="V63" s="70"/>
      <c r="W63" s="71">
        <v>0</v>
      </c>
      <c r="X63" s="71">
        <v>0</v>
      </c>
      <c r="Y63" s="71">
        <v>0</v>
      </c>
      <c r="Z63" s="71">
        <v>0</v>
      </c>
      <c r="AA63" s="73">
        <v>0</v>
      </c>
      <c r="AB63" s="63">
        <f t="shared" si="171"/>
        <v>44.67</v>
      </c>
      <c r="AC63" s="62">
        <f t="shared" si="172"/>
        <v>0</v>
      </c>
      <c r="AD63" s="79">
        <f t="shared" si="173"/>
        <v>0</v>
      </c>
      <c r="AE63" s="48">
        <f t="shared" si="174"/>
        <v>44.67</v>
      </c>
      <c r="AF63" s="77">
        <v>42.97</v>
      </c>
      <c r="AG63" s="70"/>
      <c r="AH63" s="70"/>
      <c r="AI63" s="70"/>
      <c r="AJ63" s="71">
        <v>12</v>
      </c>
      <c r="AK63" s="71">
        <v>0</v>
      </c>
      <c r="AL63" s="71">
        <v>1</v>
      </c>
      <c r="AM63" s="71">
        <v>0</v>
      </c>
      <c r="AN63" s="73">
        <v>0</v>
      </c>
      <c r="AO63" s="63">
        <f t="shared" si="175"/>
        <v>42.97</v>
      </c>
      <c r="AP63" s="62">
        <f t="shared" si="176"/>
        <v>6</v>
      </c>
      <c r="AQ63" s="79">
        <f t="shared" si="177"/>
        <v>5</v>
      </c>
      <c r="AR63" s="48">
        <f t="shared" si="178"/>
        <v>53.97</v>
      </c>
      <c r="AS63" s="77">
        <v>81.57</v>
      </c>
      <c r="AT63" s="70"/>
      <c r="AU63" s="70"/>
      <c r="AV63" s="71">
        <v>34</v>
      </c>
      <c r="AW63" s="71">
        <v>0</v>
      </c>
      <c r="AX63" s="71">
        <v>3</v>
      </c>
      <c r="AY63" s="71">
        <v>0</v>
      </c>
      <c r="AZ63" s="73">
        <v>0</v>
      </c>
      <c r="BA63" s="63">
        <f t="shared" si="179"/>
        <v>81.57</v>
      </c>
      <c r="BB63" s="62">
        <f t="shared" si="180"/>
        <v>17</v>
      </c>
      <c r="BC63" s="79">
        <f t="shared" si="181"/>
        <v>15</v>
      </c>
      <c r="BD63" s="48">
        <f t="shared" si="182"/>
        <v>113.57</v>
      </c>
      <c r="BE63" s="77">
        <v>107.91</v>
      </c>
      <c r="BF63" s="70"/>
      <c r="BG63" s="70"/>
      <c r="BH63" s="71">
        <v>54</v>
      </c>
      <c r="BI63" s="71">
        <v>0</v>
      </c>
      <c r="BJ63" s="71">
        <v>1</v>
      </c>
      <c r="BK63" s="71">
        <v>1</v>
      </c>
      <c r="BL63" s="73">
        <v>0</v>
      </c>
      <c r="BM63" s="63">
        <f>BE63+BF63+BG63</f>
        <v>107.91</v>
      </c>
      <c r="BN63" s="62">
        <f>BH63/2</f>
        <v>27</v>
      </c>
      <c r="BO63" s="79">
        <f>(BI63*3)+(BJ63*5)+(BK63*5)+(BL63*20)</f>
        <v>10</v>
      </c>
      <c r="BP63" s="108">
        <f>BM63+BN63+BO63</f>
        <v>144.91</v>
      </c>
      <c r="BQ63" s="1"/>
      <c r="BR63" s="1"/>
      <c r="BS63" s="1"/>
      <c r="BT63" s="2"/>
      <c r="BU63" s="2"/>
      <c r="BV63" s="2"/>
      <c r="BW63" s="2"/>
      <c r="BX63" s="2"/>
      <c r="BY63" s="7">
        <f t="shared" si="183"/>
        <v>0</v>
      </c>
      <c r="BZ63" s="14">
        <f t="shared" si="184"/>
        <v>0</v>
      </c>
      <c r="CA63" s="6">
        <f t="shared" si="185"/>
        <v>0</v>
      </c>
      <c r="CB63" s="15">
        <f t="shared" si="186"/>
        <v>0</v>
      </c>
      <c r="CC63" s="16"/>
      <c r="CD63" s="1"/>
      <c r="CE63" s="2"/>
      <c r="CF63" s="2"/>
      <c r="CG63" s="2"/>
      <c r="CH63" s="2"/>
      <c r="CI63" s="2"/>
      <c r="CJ63" s="7">
        <f t="shared" si="187"/>
        <v>0</v>
      </c>
      <c r="CK63" s="14">
        <f t="shared" si="188"/>
        <v>0</v>
      </c>
      <c r="CL63" s="6">
        <f t="shared" si="189"/>
        <v>0</v>
      </c>
      <c r="CM63" s="15">
        <f t="shared" si="190"/>
        <v>0</v>
      </c>
      <c r="CN63" s="16"/>
      <c r="CO63" s="1"/>
      <c r="CP63" s="2"/>
      <c r="CQ63" s="2"/>
      <c r="CR63" s="2"/>
      <c r="CS63" s="2"/>
      <c r="CT63" s="2"/>
      <c r="CU63" s="7">
        <f t="shared" si="191"/>
        <v>0</v>
      </c>
      <c r="CV63" s="14">
        <f t="shared" si="192"/>
        <v>0</v>
      </c>
      <c r="CW63" s="6">
        <f t="shared" si="193"/>
        <v>0</v>
      </c>
      <c r="CX63" s="15">
        <f t="shared" si="194"/>
        <v>0</v>
      </c>
      <c r="CY63" s="16"/>
      <c r="CZ63" s="1"/>
      <c r="DA63" s="2"/>
      <c r="DB63" s="2"/>
      <c r="DC63" s="2"/>
      <c r="DD63" s="2"/>
      <c r="DE63" s="2"/>
      <c r="DF63" s="7">
        <f t="shared" si="195"/>
        <v>0</v>
      </c>
      <c r="DG63" s="14">
        <f t="shared" si="196"/>
        <v>0</v>
      </c>
      <c r="DH63" s="6">
        <f t="shared" si="197"/>
        <v>0</v>
      </c>
      <c r="DI63" s="15">
        <f t="shared" si="198"/>
        <v>0</v>
      </c>
      <c r="DJ63" s="16"/>
      <c r="DK63" s="1"/>
      <c r="DL63" s="2"/>
      <c r="DM63" s="2"/>
      <c r="DN63" s="2"/>
      <c r="DO63" s="2"/>
      <c r="DP63" s="2"/>
      <c r="DQ63" s="7">
        <f t="shared" si="199"/>
        <v>0</v>
      </c>
      <c r="DR63" s="14">
        <f t="shared" si="200"/>
        <v>0</v>
      </c>
      <c r="DS63" s="6">
        <f t="shared" si="201"/>
        <v>0</v>
      </c>
      <c r="DT63" s="15">
        <f t="shared" si="202"/>
        <v>0</v>
      </c>
      <c r="DU63" s="16"/>
      <c r="DV63" s="1"/>
      <c r="DW63" s="2"/>
      <c r="DX63" s="2"/>
      <c r="DY63" s="2"/>
      <c r="DZ63" s="2"/>
      <c r="EA63" s="2"/>
      <c r="EB63" s="7">
        <f t="shared" si="203"/>
        <v>0</v>
      </c>
      <c r="EC63" s="14">
        <f t="shared" si="204"/>
        <v>0</v>
      </c>
      <c r="ED63" s="6">
        <f t="shared" si="205"/>
        <v>0</v>
      </c>
      <c r="EE63" s="15">
        <f t="shared" si="206"/>
        <v>0</v>
      </c>
      <c r="EF63" s="16"/>
      <c r="EG63" s="1"/>
      <c r="EH63" s="2"/>
      <c r="EI63" s="2"/>
      <c r="EJ63" s="2"/>
      <c r="EK63" s="2"/>
      <c r="EL63" s="2"/>
      <c r="EM63" s="7">
        <f t="shared" si="207"/>
        <v>0</v>
      </c>
      <c r="EN63" s="14">
        <f t="shared" si="208"/>
        <v>0</v>
      </c>
      <c r="EO63" s="6">
        <f t="shared" si="209"/>
        <v>0</v>
      </c>
      <c r="EP63" s="15">
        <f t="shared" si="210"/>
        <v>0</v>
      </c>
      <c r="EQ63" s="16"/>
      <c r="ER63" s="1"/>
      <c r="ES63" s="2"/>
      <c r="ET63" s="2"/>
      <c r="EU63" s="2"/>
      <c r="EV63" s="2"/>
      <c r="EW63" s="2"/>
      <c r="EX63" s="7">
        <f t="shared" si="211"/>
        <v>0</v>
      </c>
      <c r="EY63" s="14">
        <f t="shared" si="212"/>
        <v>0</v>
      </c>
      <c r="EZ63" s="6">
        <f t="shared" si="213"/>
        <v>0</v>
      </c>
      <c r="FA63" s="15">
        <f t="shared" si="214"/>
        <v>0</v>
      </c>
      <c r="FB63" s="16"/>
      <c r="FC63" s="1"/>
      <c r="FD63" s="2"/>
      <c r="FE63" s="2"/>
      <c r="FF63" s="2"/>
      <c r="FG63" s="2"/>
      <c r="FH63" s="2"/>
      <c r="FI63" s="7">
        <f t="shared" si="215"/>
        <v>0</v>
      </c>
      <c r="FJ63" s="14">
        <f t="shared" si="216"/>
        <v>0</v>
      </c>
      <c r="FK63" s="6">
        <f t="shared" si="217"/>
        <v>0</v>
      </c>
      <c r="FL63" s="15">
        <f t="shared" si="218"/>
        <v>0</v>
      </c>
      <c r="FM63" s="16"/>
      <c r="FN63" s="1"/>
      <c r="FO63" s="2"/>
      <c r="FP63" s="2"/>
      <c r="FQ63" s="2"/>
      <c r="FR63" s="2"/>
      <c r="FS63" s="2"/>
      <c r="FT63" s="7">
        <f t="shared" si="219"/>
        <v>0</v>
      </c>
      <c r="FU63" s="14">
        <f t="shared" si="220"/>
        <v>0</v>
      </c>
      <c r="FV63" s="6">
        <f t="shared" si="221"/>
        <v>0</v>
      </c>
      <c r="FW63" s="15">
        <f t="shared" si="222"/>
        <v>0</v>
      </c>
      <c r="FX63" s="16"/>
      <c r="FY63" s="1"/>
      <c r="FZ63" s="2"/>
      <c r="GA63" s="2"/>
      <c r="GB63" s="2"/>
      <c r="GC63" s="2"/>
      <c r="GD63" s="2"/>
      <c r="GE63" s="7">
        <f t="shared" si="223"/>
        <v>0</v>
      </c>
      <c r="GF63" s="14">
        <f t="shared" si="224"/>
        <v>0</v>
      </c>
      <c r="GG63" s="6">
        <f t="shared" si="225"/>
        <v>0</v>
      </c>
      <c r="GH63" s="15">
        <f t="shared" si="226"/>
        <v>0</v>
      </c>
      <c r="GI63" s="16"/>
      <c r="GJ63" s="1"/>
      <c r="GK63" s="2"/>
      <c r="GL63" s="2"/>
      <c r="GM63" s="2"/>
      <c r="GN63" s="2"/>
      <c r="GO63" s="2"/>
      <c r="GP63" s="7">
        <f t="shared" si="227"/>
        <v>0</v>
      </c>
      <c r="GQ63" s="14">
        <f t="shared" si="228"/>
        <v>0</v>
      </c>
      <c r="GR63" s="6">
        <f t="shared" si="229"/>
        <v>0</v>
      </c>
      <c r="GS63" s="15">
        <f t="shared" si="230"/>
        <v>0</v>
      </c>
      <c r="GT63" s="16"/>
      <c r="GU63" s="1"/>
      <c r="GV63" s="2"/>
      <c r="GW63" s="2"/>
      <c r="GX63" s="2"/>
      <c r="GY63" s="2"/>
      <c r="GZ63" s="2"/>
      <c r="HA63" s="7">
        <f t="shared" si="231"/>
        <v>0</v>
      </c>
      <c r="HB63" s="14">
        <f t="shared" si="232"/>
        <v>0</v>
      </c>
      <c r="HC63" s="6">
        <f t="shared" si="233"/>
        <v>0</v>
      </c>
      <c r="HD63" s="15">
        <f t="shared" si="234"/>
        <v>0</v>
      </c>
      <c r="HE63" s="16"/>
      <c r="HF63" s="1"/>
      <c r="HG63" s="2"/>
      <c r="HH63" s="2"/>
      <c r="HI63" s="2"/>
      <c r="HJ63" s="2"/>
      <c r="HK63" s="2"/>
      <c r="HL63" s="7">
        <f t="shared" si="235"/>
        <v>0</v>
      </c>
      <c r="HM63" s="14">
        <f t="shared" si="236"/>
        <v>0</v>
      </c>
      <c r="HN63" s="6">
        <f t="shared" si="237"/>
        <v>0</v>
      </c>
      <c r="HO63" s="15">
        <f t="shared" si="238"/>
        <v>0</v>
      </c>
      <c r="HP63" s="16"/>
      <c r="HQ63" s="1"/>
      <c r="HR63" s="2"/>
      <c r="HS63" s="2"/>
      <c r="HT63" s="2"/>
      <c r="HU63" s="2"/>
      <c r="HV63" s="2"/>
      <c r="HW63" s="7">
        <f t="shared" si="239"/>
        <v>0</v>
      </c>
      <c r="HX63" s="14">
        <f t="shared" si="240"/>
        <v>0</v>
      </c>
      <c r="HY63" s="6">
        <f t="shared" si="241"/>
        <v>0</v>
      </c>
      <c r="HZ63" s="15">
        <f t="shared" si="242"/>
        <v>0</v>
      </c>
      <c r="IA63" s="16"/>
      <c r="IB63" s="1"/>
      <c r="IC63" s="2"/>
      <c r="ID63" s="2"/>
      <c r="IE63" s="2"/>
      <c r="IF63" s="2"/>
      <c r="IG63" s="2"/>
      <c r="IH63" s="7">
        <f t="shared" si="243"/>
        <v>0</v>
      </c>
      <c r="II63" s="14">
        <f t="shared" si="244"/>
        <v>0</v>
      </c>
      <c r="IJ63" s="6">
        <f t="shared" si="245"/>
        <v>0</v>
      </c>
      <c r="IK63" s="113">
        <f t="shared" si="246"/>
        <v>0</v>
      </c>
      <c r="IL63" s="114"/>
    </row>
    <row r="64" spans="1:246" ht="12.75">
      <c r="A64" s="52">
        <v>4</v>
      </c>
      <c r="B64" s="50" t="s">
        <v>139</v>
      </c>
      <c r="C64" s="50"/>
      <c r="D64" s="51"/>
      <c r="E64" s="51" t="s">
        <v>22</v>
      </c>
      <c r="F64" s="51" t="s">
        <v>94</v>
      </c>
      <c r="G64" s="42">
        <f>IF(AND(OR($G$2="Y",$H$2="Y"),I64&lt;5,J64&lt;5),IF(AND(I64=I63,J64=J63),G63+1,1),"")</f>
      </c>
      <c r="H64" s="42">
        <f>IF(AND($H$2="Y",J64&gt;0,OR(AND(G64=1,G73=10),AND(G64=2,G110=20),AND(G64=3,G119=30),AND(G64=4,G128=40),AND(G64=5,G137=50),AND(G64=6,G146=60),AND(G64=7,G155=70),AND(G64=8,G164=80),AND(G64=9,G173=90),AND(G64=10,G182=100))),VLOOKUP(J64-1,SortLookup!$A$13:$B$16,2,FALSE),"")</f>
      </c>
      <c r="I64" s="87">
        <f>IF(ISNA(VLOOKUP(E64,SortLookup!$A$1:$B$5,2,FALSE))," ",VLOOKUP(E64,SortLookup!$A$1:$B$5,2,FALSE))</f>
        <v>4</v>
      </c>
      <c r="J64" s="43" t="str">
        <f>IF(ISNA(VLOOKUP(F64,SortLookup!$A$7:$B$11,2,FALSE))," ",VLOOKUP(F64,SortLookup!$A$7:$B$11,2,FALSE))</f>
        <v> </v>
      </c>
      <c r="K64" s="104">
        <f>L64+M64+N64</f>
        <v>395.68</v>
      </c>
      <c r="L64" s="89">
        <f>AB64+AO64+BA64+BM64+BY64+CJ64+CU64+DF64+DQ64+EB64+EM64+EX64+FI64+FT64+GE64+GP64+HA64+HL64+HW64+IH64</f>
        <v>325.68</v>
      </c>
      <c r="M64" s="45">
        <f>AD64+AQ64+BC64+BO64+CA64+CL64+CW64+DH64+DS64+ED64+EO64+EZ64+FK64+FV64+GG64+GR64+HC64+HN64+HY64+IJ64</f>
        <v>38</v>
      </c>
      <c r="N64" s="46">
        <f>O64/2</f>
        <v>32</v>
      </c>
      <c r="O64" s="106">
        <f>W64+AJ64+AV64+BH64+BT64+CE64+CP64+DA64+DL64+DW64+EH64+ES64+FD64+FO64+FZ64+GK64+GV64+HG64+HR64+IC64</f>
        <v>64</v>
      </c>
      <c r="P64" s="77">
        <v>130.26</v>
      </c>
      <c r="Q64" s="70"/>
      <c r="R64" s="70"/>
      <c r="S64" s="70"/>
      <c r="T64" s="70"/>
      <c r="U64" s="70"/>
      <c r="V64" s="70"/>
      <c r="W64" s="71">
        <v>13</v>
      </c>
      <c r="X64" s="71">
        <v>1</v>
      </c>
      <c r="Y64" s="71">
        <v>2</v>
      </c>
      <c r="Z64" s="71">
        <v>0</v>
      </c>
      <c r="AA64" s="73">
        <v>0</v>
      </c>
      <c r="AB64" s="63">
        <f t="shared" si="171"/>
        <v>130.26</v>
      </c>
      <c r="AC64" s="62">
        <f t="shared" si="172"/>
        <v>6.5</v>
      </c>
      <c r="AD64" s="79">
        <f t="shared" si="173"/>
        <v>13</v>
      </c>
      <c r="AE64" s="48">
        <f t="shared" si="174"/>
        <v>149.76</v>
      </c>
      <c r="AF64" s="77">
        <v>51.69</v>
      </c>
      <c r="AG64" s="70"/>
      <c r="AH64" s="70"/>
      <c r="AI64" s="70"/>
      <c r="AJ64" s="71">
        <v>8</v>
      </c>
      <c r="AK64" s="71">
        <v>1</v>
      </c>
      <c r="AL64" s="71">
        <v>0</v>
      </c>
      <c r="AM64" s="71">
        <v>0</v>
      </c>
      <c r="AN64" s="73">
        <v>0</v>
      </c>
      <c r="AO64" s="63">
        <f t="shared" si="175"/>
        <v>51.69</v>
      </c>
      <c r="AP64" s="62">
        <f t="shared" si="176"/>
        <v>4</v>
      </c>
      <c r="AQ64" s="79">
        <f t="shared" si="177"/>
        <v>3</v>
      </c>
      <c r="AR64" s="48">
        <f t="shared" si="178"/>
        <v>58.69</v>
      </c>
      <c r="AS64" s="77">
        <v>53.13</v>
      </c>
      <c r="AT64" s="70"/>
      <c r="AU64" s="70"/>
      <c r="AV64" s="71">
        <v>6</v>
      </c>
      <c r="AW64" s="71">
        <v>1</v>
      </c>
      <c r="AX64" s="71">
        <v>0</v>
      </c>
      <c r="AY64" s="71">
        <v>0</v>
      </c>
      <c r="AZ64" s="73">
        <v>0</v>
      </c>
      <c r="BA64" s="63">
        <f t="shared" si="179"/>
        <v>53.13</v>
      </c>
      <c r="BB64" s="62">
        <f t="shared" si="180"/>
        <v>3</v>
      </c>
      <c r="BC64" s="79">
        <f t="shared" si="181"/>
        <v>3</v>
      </c>
      <c r="BD64" s="48">
        <f t="shared" si="182"/>
        <v>59.13</v>
      </c>
      <c r="BE64" s="77">
        <v>90.6</v>
      </c>
      <c r="BF64" s="70"/>
      <c r="BG64" s="70"/>
      <c r="BH64" s="71">
        <v>37</v>
      </c>
      <c r="BI64" s="71">
        <v>3</v>
      </c>
      <c r="BJ64" s="71">
        <v>1</v>
      </c>
      <c r="BK64" s="71">
        <v>1</v>
      </c>
      <c r="BL64" s="73">
        <v>0</v>
      </c>
      <c r="BM64" s="63">
        <f>BE64+BF64+BG64</f>
        <v>90.6</v>
      </c>
      <c r="BN64" s="62">
        <f>BH64/2</f>
        <v>18.5</v>
      </c>
      <c r="BO64" s="79">
        <f>(BI64*3)+(BJ64*5)+(BK64*5)+(BL64*20)</f>
        <v>19</v>
      </c>
      <c r="BP64" s="108">
        <f>BM64+BN64+BO64</f>
        <v>128.1</v>
      </c>
      <c r="BQ64" s="1"/>
      <c r="BR64" s="1"/>
      <c r="BS64" s="1"/>
      <c r="BT64" s="2"/>
      <c r="BU64" s="2"/>
      <c r="BV64" s="2"/>
      <c r="BW64" s="2"/>
      <c r="BX64" s="2"/>
      <c r="BY64" s="7">
        <f t="shared" si="183"/>
        <v>0</v>
      </c>
      <c r="BZ64" s="14">
        <f t="shared" si="184"/>
        <v>0</v>
      </c>
      <c r="CA64" s="6">
        <f t="shared" si="185"/>
        <v>0</v>
      </c>
      <c r="CB64" s="15">
        <f t="shared" si="186"/>
        <v>0</v>
      </c>
      <c r="CC64" s="16"/>
      <c r="CD64" s="1"/>
      <c r="CE64" s="2"/>
      <c r="CF64" s="2"/>
      <c r="CG64" s="2"/>
      <c r="CH64" s="2"/>
      <c r="CI64" s="2"/>
      <c r="CJ64" s="7">
        <f t="shared" si="187"/>
        <v>0</v>
      </c>
      <c r="CK64" s="14">
        <f t="shared" si="188"/>
        <v>0</v>
      </c>
      <c r="CL64" s="6">
        <f t="shared" si="189"/>
        <v>0</v>
      </c>
      <c r="CM64" s="15">
        <f t="shared" si="190"/>
        <v>0</v>
      </c>
      <c r="CN64" s="16"/>
      <c r="CO64" s="1"/>
      <c r="CP64" s="2"/>
      <c r="CQ64" s="2"/>
      <c r="CR64" s="2"/>
      <c r="CS64" s="2"/>
      <c r="CT64" s="2"/>
      <c r="CU64" s="7">
        <f t="shared" si="191"/>
        <v>0</v>
      </c>
      <c r="CV64" s="14">
        <f t="shared" si="192"/>
        <v>0</v>
      </c>
      <c r="CW64" s="6">
        <f t="shared" si="193"/>
        <v>0</v>
      </c>
      <c r="CX64" s="15">
        <f t="shared" si="194"/>
        <v>0</v>
      </c>
      <c r="CY64" s="16"/>
      <c r="CZ64" s="1"/>
      <c r="DA64" s="2"/>
      <c r="DB64" s="2"/>
      <c r="DC64" s="2"/>
      <c r="DD64" s="2"/>
      <c r="DE64" s="2"/>
      <c r="DF64" s="7">
        <f t="shared" si="195"/>
        <v>0</v>
      </c>
      <c r="DG64" s="14">
        <f t="shared" si="196"/>
        <v>0</v>
      </c>
      <c r="DH64" s="6">
        <f t="shared" si="197"/>
        <v>0</v>
      </c>
      <c r="DI64" s="15">
        <f t="shared" si="198"/>
        <v>0</v>
      </c>
      <c r="DJ64" s="16"/>
      <c r="DK64" s="1"/>
      <c r="DL64" s="2"/>
      <c r="DM64" s="2"/>
      <c r="DN64" s="2"/>
      <c r="DO64" s="2"/>
      <c r="DP64" s="2"/>
      <c r="DQ64" s="7">
        <f t="shared" si="199"/>
        <v>0</v>
      </c>
      <c r="DR64" s="14">
        <f t="shared" si="200"/>
        <v>0</v>
      </c>
      <c r="DS64" s="6">
        <f t="shared" si="201"/>
        <v>0</v>
      </c>
      <c r="DT64" s="15">
        <f t="shared" si="202"/>
        <v>0</v>
      </c>
      <c r="DU64" s="16"/>
      <c r="DV64" s="1"/>
      <c r="DW64" s="2"/>
      <c r="DX64" s="2"/>
      <c r="DY64" s="2"/>
      <c r="DZ64" s="2"/>
      <c r="EA64" s="2"/>
      <c r="EB64" s="7">
        <f t="shared" si="203"/>
        <v>0</v>
      </c>
      <c r="EC64" s="14">
        <f t="shared" si="204"/>
        <v>0</v>
      </c>
      <c r="ED64" s="6">
        <f t="shared" si="205"/>
        <v>0</v>
      </c>
      <c r="EE64" s="15">
        <f t="shared" si="206"/>
        <v>0</v>
      </c>
      <c r="EF64" s="16"/>
      <c r="EG64" s="1"/>
      <c r="EH64" s="2"/>
      <c r="EI64" s="2"/>
      <c r="EJ64" s="2"/>
      <c r="EK64" s="2"/>
      <c r="EL64" s="2"/>
      <c r="EM64" s="7">
        <f t="shared" si="207"/>
        <v>0</v>
      </c>
      <c r="EN64" s="14">
        <f t="shared" si="208"/>
        <v>0</v>
      </c>
      <c r="EO64" s="6">
        <f t="shared" si="209"/>
        <v>0</v>
      </c>
      <c r="EP64" s="15">
        <f t="shared" si="210"/>
        <v>0</v>
      </c>
      <c r="EQ64" s="16"/>
      <c r="ER64" s="1"/>
      <c r="ES64" s="2"/>
      <c r="ET64" s="2"/>
      <c r="EU64" s="2"/>
      <c r="EV64" s="2"/>
      <c r="EW64" s="2"/>
      <c r="EX64" s="7">
        <f t="shared" si="211"/>
        <v>0</v>
      </c>
      <c r="EY64" s="14">
        <f t="shared" si="212"/>
        <v>0</v>
      </c>
      <c r="EZ64" s="6">
        <f t="shared" si="213"/>
        <v>0</v>
      </c>
      <c r="FA64" s="15">
        <f t="shared" si="214"/>
        <v>0</v>
      </c>
      <c r="FB64" s="16"/>
      <c r="FC64" s="1"/>
      <c r="FD64" s="2"/>
      <c r="FE64" s="2"/>
      <c r="FF64" s="2"/>
      <c r="FG64" s="2"/>
      <c r="FH64" s="2"/>
      <c r="FI64" s="7">
        <f t="shared" si="215"/>
        <v>0</v>
      </c>
      <c r="FJ64" s="14">
        <f t="shared" si="216"/>
        <v>0</v>
      </c>
      <c r="FK64" s="6">
        <f t="shared" si="217"/>
        <v>0</v>
      </c>
      <c r="FL64" s="15">
        <f t="shared" si="218"/>
        <v>0</v>
      </c>
      <c r="FM64" s="16"/>
      <c r="FN64" s="1"/>
      <c r="FO64" s="2"/>
      <c r="FP64" s="2"/>
      <c r="FQ64" s="2"/>
      <c r="FR64" s="2"/>
      <c r="FS64" s="2"/>
      <c r="FT64" s="7">
        <f t="shared" si="219"/>
        <v>0</v>
      </c>
      <c r="FU64" s="14">
        <f t="shared" si="220"/>
        <v>0</v>
      </c>
      <c r="FV64" s="6">
        <f t="shared" si="221"/>
        <v>0</v>
      </c>
      <c r="FW64" s="15">
        <f t="shared" si="222"/>
        <v>0</v>
      </c>
      <c r="FX64" s="16"/>
      <c r="FY64" s="1"/>
      <c r="FZ64" s="2"/>
      <c r="GA64" s="2"/>
      <c r="GB64" s="2"/>
      <c r="GC64" s="2"/>
      <c r="GD64" s="2"/>
      <c r="GE64" s="7">
        <f t="shared" si="223"/>
        <v>0</v>
      </c>
      <c r="GF64" s="14">
        <f t="shared" si="224"/>
        <v>0</v>
      </c>
      <c r="GG64" s="6">
        <f t="shared" si="225"/>
        <v>0</v>
      </c>
      <c r="GH64" s="15">
        <f t="shared" si="226"/>
        <v>0</v>
      </c>
      <c r="GI64" s="16"/>
      <c r="GJ64" s="1"/>
      <c r="GK64" s="2"/>
      <c r="GL64" s="2"/>
      <c r="GM64" s="2"/>
      <c r="GN64" s="2"/>
      <c r="GO64" s="2"/>
      <c r="GP64" s="7">
        <f t="shared" si="227"/>
        <v>0</v>
      </c>
      <c r="GQ64" s="14">
        <f t="shared" si="228"/>
        <v>0</v>
      </c>
      <c r="GR64" s="6">
        <f t="shared" si="229"/>
        <v>0</v>
      </c>
      <c r="GS64" s="15">
        <f t="shared" si="230"/>
        <v>0</v>
      </c>
      <c r="GT64" s="16"/>
      <c r="GU64" s="1"/>
      <c r="GV64" s="2"/>
      <c r="GW64" s="2"/>
      <c r="GX64" s="2"/>
      <c r="GY64" s="2"/>
      <c r="GZ64" s="2"/>
      <c r="HA64" s="7">
        <f t="shared" si="231"/>
        <v>0</v>
      </c>
      <c r="HB64" s="14">
        <f t="shared" si="232"/>
        <v>0</v>
      </c>
      <c r="HC64" s="6">
        <f t="shared" si="233"/>
        <v>0</v>
      </c>
      <c r="HD64" s="15">
        <f t="shared" si="234"/>
        <v>0</v>
      </c>
      <c r="HE64" s="16"/>
      <c r="HF64" s="1"/>
      <c r="HG64" s="2"/>
      <c r="HH64" s="2"/>
      <c r="HI64" s="2"/>
      <c r="HJ64" s="2"/>
      <c r="HK64" s="2"/>
      <c r="HL64" s="7">
        <f t="shared" si="235"/>
        <v>0</v>
      </c>
      <c r="HM64" s="14">
        <f t="shared" si="236"/>
        <v>0</v>
      </c>
      <c r="HN64" s="6">
        <f t="shared" si="237"/>
        <v>0</v>
      </c>
      <c r="HO64" s="15">
        <f t="shared" si="238"/>
        <v>0</v>
      </c>
      <c r="HP64" s="16"/>
      <c r="HQ64" s="1"/>
      <c r="HR64" s="2"/>
      <c r="HS64" s="2"/>
      <c r="HT64" s="2"/>
      <c r="HU64" s="2"/>
      <c r="HV64" s="2"/>
      <c r="HW64" s="7">
        <f t="shared" si="239"/>
        <v>0</v>
      </c>
      <c r="HX64" s="14">
        <f t="shared" si="240"/>
        <v>0</v>
      </c>
      <c r="HY64" s="6">
        <f t="shared" si="241"/>
        <v>0</v>
      </c>
      <c r="HZ64" s="15">
        <f t="shared" si="242"/>
        <v>0</v>
      </c>
      <c r="IA64" s="16"/>
      <c r="IB64" s="1"/>
      <c r="IC64" s="2"/>
      <c r="ID64" s="2"/>
      <c r="IE64" s="2"/>
      <c r="IF64" s="2"/>
      <c r="IG64" s="2"/>
      <c r="IH64" s="7">
        <f t="shared" si="243"/>
        <v>0</v>
      </c>
      <c r="II64" s="14">
        <f t="shared" si="244"/>
        <v>0</v>
      </c>
      <c r="IJ64" s="6">
        <f t="shared" si="245"/>
        <v>0</v>
      </c>
      <c r="IK64" s="113">
        <f t="shared" si="246"/>
        <v>0</v>
      </c>
      <c r="IL64" s="114"/>
    </row>
    <row r="65" spans="1:246" ht="12.75">
      <c r="A65" s="52">
        <v>5</v>
      </c>
      <c r="B65" s="50" t="s">
        <v>128</v>
      </c>
      <c r="C65" s="50"/>
      <c r="D65" s="51"/>
      <c r="E65" s="51" t="s">
        <v>22</v>
      </c>
      <c r="F65" s="51" t="s">
        <v>94</v>
      </c>
      <c r="G65" s="42">
        <f>IF(AND(OR($G$2="Y",$H$2="Y"),I65&lt;5,J65&lt;5),IF(AND(I65=I64,J65=J64),G64+1,1),"")</f>
      </c>
      <c r="H65" s="42">
        <f>IF(AND($H$2="Y",J65&gt;0,OR(AND(G65=1,G73=10),AND(G65=2,G97=20),AND(G65=3,G119=30),AND(G65=4,G128=40),AND(G65=5,G137=50),AND(G65=6,G146=60),AND(G65=7,G155=70),AND(G65=8,G164=80),AND(G65=9,G173=90),AND(G65=10,G182=100))),VLOOKUP(J65-1,SortLookup!$A$13:$B$16,2,FALSE),"")</f>
      </c>
      <c r="I65" s="87">
        <f>IF(ISNA(VLOOKUP(E65,SortLookup!$A$1:$B$5,2,FALSE))," ",VLOOKUP(E65,SortLookup!$A$1:$B$5,2,FALSE))</f>
        <v>4</v>
      </c>
      <c r="J65" s="43" t="str">
        <f>IF(ISNA(VLOOKUP(F65,SortLookup!$A$7:$B$11,2,FALSE))," ",VLOOKUP(F65,SortLookup!$A$7:$B$11,2,FALSE))</f>
        <v> </v>
      </c>
      <c r="K65" s="104" t="s">
        <v>129</v>
      </c>
      <c r="L65" s="89"/>
      <c r="M65" s="45"/>
      <c r="N65" s="46"/>
      <c r="O65" s="106"/>
      <c r="P65" s="77">
        <v>185.38</v>
      </c>
      <c r="Q65" s="70"/>
      <c r="R65" s="70"/>
      <c r="S65" s="70"/>
      <c r="T65" s="70"/>
      <c r="U65" s="70"/>
      <c r="V65" s="70"/>
      <c r="W65" s="71">
        <v>42</v>
      </c>
      <c r="X65" s="71">
        <v>0</v>
      </c>
      <c r="Y65" s="71">
        <v>5</v>
      </c>
      <c r="Z65" s="71">
        <v>0</v>
      </c>
      <c r="AA65" s="73">
        <v>0</v>
      </c>
      <c r="AB65" s="63">
        <f t="shared" si="171"/>
        <v>185.38</v>
      </c>
      <c r="AC65" s="62">
        <f t="shared" si="172"/>
        <v>21</v>
      </c>
      <c r="AD65" s="79">
        <f t="shared" si="173"/>
        <v>25</v>
      </c>
      <c r="AE65" s="48">
        <f t="shared" si="174"/>
        <v>231.38</v>
      </c>
      <c r="AF65" s="77">
        <v>106.69</v>
      </c>
      <c r="AG65" s="70"/>
      <c r="AH65" s="70"/>
      <c r="AI65" s="70"/>
      <c r="AJ65" s="71">
        <v>9</v>
      </c>
      <c r="AK65" s="71">
        <v>0</v>
      </c>
      <c r="AL65" s="71">
        <v>0</v>
      </c>
      <c r="AM65" s="71">
        <v>1</v>
      </c>
      <c r="AN65" s="73">
        <v>0</v>
      </c>
      <c r="AO65" s="63">
        <f t="shared" si="175"/>
        <v>106.69</v>
      </c>
      <c r="AP65" s="62">
        <f t="shared" si="176"/>
        <v>4.5</v>
      </c>
      <c r="AQ65" s="79">
        <f t="shared" si="177"/>
        <v>5</v>
      </c>
      <c r="AR65" s="48">
        <f t="shared" si="178"/>
        <v>116.19</v>
      </c>
      <c r="AS65" s="77">
        <v>48.68</v>
      </c>
      <c r="AT65" s="70"/>
      <c r="AU65" s="70"/>
      <c r="AV65" s="71">
        <v>11</v>
      </c>
      <c r="AW65" s="71">
        <v>0</v>
      </c>
      <c r="AX65" s="71">
        <v>0</v>
      </c>
      <c r="AY65" s="71">
        <v>1</v>
      </c>
      <c r="AZ65" s="73">
        <v>0</v>
      </c>
      <c r="BA65" s="63">
        <f t="shared" si="179"/>
        <v>48.68</v>
      </c>
      <c r="BB65" s="62">
        <f t="shared" si="180"/>
        <v>5.5</v>
      </c>
      <c r="BC65" s="79">
        <f t="shared" si="181"/>
        <v>5</v>
      </c>
      <c r="BD65" s="48">
        <f t="shared" si="182"/>
        <v>59.18</v>
      </c>
      <c r="BE65" s="77" t="s">
        <v>129</v>
      </c>
      <c r="BF65" s="70"/>
      <c r="BG65" s="70"/>
      <c r="BH65" s="71"/>
      <c r="BI65" s="71"/>
      <c r="BJ65" s="71"/>
      <c r="BK65" s="71"/>
      <c r="BL65" s="73"/>
      <c r="BM65" s="63"/>
      <c r="BN65" s="62"/>
      <c r="BO65" s="79"/>
      <c r="BP65" s="108"/>
      <c r="BQ65" s="1"/>
      <c r="BR65" s="1"/>
      <c r="BS65" s="1"/>
      <c r="BT65" s="2"/>
      <c r="BU65" s="2"/>
      <c r="BV65" s="2"/>
      <c r="BW65" s="2"/>
      <c r="BX65" s="2"/>
      <c r="BY65" s="7">
        <f t="shared" si="183"/>
        <v>0</v>
      </c>
      <c r="BZ65" s="14">
        <f t="shared" si="184"/>
        <v>0</v>
      </c>
      <c r="CA65" s="6">
        <f t="shared" si="185"/>
        <v>0</v>
      </c>
      <c r="CB65" s="15">
        <f t="shared" si="186"/>
        <v>0</v>
      </c>
      <c r="CC65" s="16"/>
      <c r="CD65" s="1"/>
      <c r="CE65" s="2"/>
      <c r="CF65" s="2"/>
      <c r="CG65" s="2"/>
      <c r="CH65" s="2"/>
      <c r="CI65" s="2"/>
      <c r="CJ65" s="7">
        <f t="shared" si="187"/>
        <v>0</v>
      </c>
      <c r="CK65" s="14">
        <f t="shared" si="188"/>
        <v>0</v>
      </c>
      <c r="CL65" s="6">
        <f t="shared" si="189"/>
        <v>0</v>
      </c>
      <c r="CM65" s="15">
        <f t="shared" si="190"/>
        <v>0</v>
      </c>
      <c r="CN65" s="16"/>
      <c r="CO65" s="1"/>
      <c r="CP65" s="2"/>
      <c r="CQ65" s="2"/>
      <c r="CR65" s="2"/>
      <c r="CS65" s="2"/>
      <c r="CT65" s="2"/>
      <c r="CU65" s="7">
        <f t="shared" si="191"/>
        <v>0</v>
      </c>
      <c r="CV65" s="14">
        <f t="shared" si="192"/>
        <v>0</v>
      </c>
      <c r="CW65" s="6">
        <f t="shared" si="193"/>
        <v>0</v>
      </c>
      <c r="CX65" s="15">
        <f t="shared" si="194"/>
        <v>0</v>
      </c>
      <c r="CY65" s="16"/>
      <c r="CZ65" s="1"/>
      <c r="DA65" s="2"/>
      <c r="DB65" s="2"/>
      <c r="DC65" s="2"/>
      <c r="DD65" s="2"/>
      <c r="DE65" s="2"/>
      <c r="DF65" s="7">
        <f t="shared" si="195"/>
        <v>0</v>
      </c>
      <c r="DG65" s="14">
        <f t="shared" si="196"/>
        <v>0</v>
      </c>
      <c r="DH65" s="6">
        <f t="shared" si="197"/>
        <v>0</v>
      </c>
      <c r="DI65" s="15">
        <f t="shared" si="198"/>
        <v>0</v>
      </c>
      <c r="DJ65" s="16"/>
      <c r="DK65" s="1"/>
      <c r="DL65" s="2"/>
      <c r="DM65" s="2"/>
      <c r="DN65" s="2"/>
      <c r="DO65" s="2"/>
      <c r="DP65" s="2"/>
      <c r="DQ65" s="7">
        <f t="shared" si="199"/>
        <v>0</v>
      </c>
      <c r="DR65" s="14">
        <f t="shared" si="200"/>
        <v>0</v>
      </c>
      <c r="DS65" s="6">
        <f t="shared" si="201"/>
        <v>0</v>
      </c>
      <c r="DT65" s="15">
        <f t="shared" si="202"/>
        <v>0</v>
      </c>
      <c r="DU65" s="16"/>
      <c r="DV65" s="1"/>
      <c r="DW65" s="2"/>
      <c r="DX65" s="2"/>
      <c r="DY65" s="2"/>
      <c r="DZ65" s="2"/>
      <c r="EA65" s="2"/>
      <c r="EB65" s="7">
        <f t="shared" si="203"/>
        <v>0</v>
      </c>
      <c r="EC65" s="14">
        <f t="shared" si="204"/>
        <v>0</v>
      </c>
      <c r="ED65" s="6">
        <f t="shared" si="205"/>
        <v>0</v>
      </c>
      <c r="EE65" s="15">
        <f t="shared" si="206"/>
        <v>0</v>
      </c>
      <c r="EF65" s="16"/>
      <c r="EG65" s="1"/>
      <c r="EH65" s="2"/>
      <c r="EI65" s="2"/>
      <c r="EJ65" s="2"/>
      <c r="EK65" s="2"/>
      <c r="EL65" s="2"/>
      <c r="EM65" s="7">
        <f t="shared" si="207"/>
        <v>0</v>
      </c>
      <c r="EN65" s="14">
        <f t="shared" si="208"/>
        <v>0</v>
      </c>
      <c r="EO65" s="6">
        <f t="shared" si="209"/>
        <v>0</v>
      </c>
      <c r="EP65" s="15">
        <f t="shared" si="210"/>
        <v>0</v>
      </c>
      <c r="EQ65" s="16"/>
      <c r="ER65" s="1"/>
      <c r="ES65" s="2"/>
      <c r="ET65" s="2"/>
      <c r="EU65" s="2"/>
      <c r="EV65" s="2"/>
      <c r="EW65" s="2"/>
      <c r="EX65" s="7">
        <f t="shared" si="211"/>
        <v>0</v>
      </c>
      <c r="EY65" s="14">
        <f t="shared" si="212"/>
        <v>0</v>
      </c>
      <c r="EZ65" s="6">
        <f t="shared" si="213"/>
        <v>0</v>
      </c>
      <c r="FA65" s="15">
        <f t="shared" si="214"/>
        <v>0</v>
      </c>
      <c r="FB65" s="16"/>
      <c r="FC65" s="1"/>
      <c r="FD65" s="2"/>
      <c r="FE65" s="2"/>
      <c r="FF65" s="2"/>
      <c r="FG65" s="2"/>
      <c r="FH65" s="2"/>
      <c r="FI65" s="7">
        <f t="shared" si="215"/>
        <v>0</v>
      </c>
      <c r="FJ65" s="14">
        <f t="shared" si="216"/>
        <v>0</v>
      </c>
      <c r="FK65" s="6">
        <f t="shared" si="217"/>
        <v>0</v>
      </c>
      <c r="FL65" s="15">
        <f t="shared" si="218"/>
        <v>0</v>
      </c>
      <c r="FM65" s="16"/>
      <c r="FN65" s="1"/>
      <c r="FO65" s="2"/>
      <c r="FP65" s="2"/>
      <c r="FQ65" s="2"/>
      <c r="FR65" s="2"/>
      <c r="FS65" s="2"/>
      <c r="FT65" s="7">
        <f t="shared" si="219"/>
        <v>0</v>
      </c>
      <c r="FU65" s="14">
        <f t="shared" si="220"/>
        <v>0</v>
      </c>
      <c r="FV65" s="6">
        <f t="shared" si="221"/>
        <v>0</v>
      </c>
      <c r="FW65" s="15">
        <f t="shared" si="222"/>
        <v>0</v>
      </c>
      <c r="FX65" s="16"/>
      <c r="FY65" s="1"/>
      <c r="FZ65" s="2"/>
      <c r="GA65" s="2"/>
      <c r="GB65" s="2"/>
      <c r="GC65" s="2"/>
      <c r="GD65" s="2"/>
      <c r="GE65" s="7">
        <f t="shared" si="223"/>
        <v>0</v>
      </c>
      <c r="GF65" s="14">
        <f t="shared" si="224"/>
        <v>0</v>
      </c>
      <c r="GG65" s="6">
        <f t="shared" si="225"/>
        <v>0</v>
      </c>
      <c r="GH65" s="15">
        <f t="shared" si="226"/>
        <v>0</v>
      </c>
      <c r="GI65" s="16"/>
      <c r="GJ65" s="1"/>
      <c r="GK65" s="2"/>
      <c r="GL65" s="2"/>
      <c r="GM65" s="2"/>
      <c r="GN65" s="2"/>
      <c r="GO65" s="2"/>
      <c r="GP65" s="7">
        <f t="shared" si="227"/>
        <v>0</v>
      </c>
      <c r="GQ65" s="14">
        <f t="shared" si="228"/>
        <v>0</v>
      </c>
      <c r="GR65" s="6">
        <f t="shared" si="229"/>
        <v>0</v>
      </c>
      <c r="GS65" s="15">
        <f t="shared" si="230"/>
        <v>0</v>
      </c>
      <c r="GT65" s="16"/>
      <c r="GU65" s="1"/>
      <c r="GV65" s="2"/>
      <c r="GW65" s="2"/>
      <c r="GX65" s="2"/>
      <c r="GY65" s="2"/>
      <c r="GZ65" s="2"/>
      <c r="HA65" s="7">
        <f t="shared" si="231"/>
        <v>0</v>
      </c>
      <c r="HB65" s="14">
        <f t="shared" si="232"/>
        <v>0</v>
      </c>
      <c r="HC65" s="6">
        <f t="shared" si="233"/>
        <v>0</v>
      </c>
      <c r="HD65" s="15">
        <f t="shared" si="234"/>
        <v>0</v>
      </c>
      <c r="HE65" s="16"/>
      <c r="HF65" s="1"/>
      <c r="HG65" s="2"/>
      <c r="HH65" s="2"/>
      <c r="HI65" s="2"/>
      <c r="HJ65" s="2"/>
      <c r="HK65" s="2"/>
      <c r="HL65" s="7">
        <f t="shared" si="235"/>
        <v>0</v>
      </c>
      <c r="HM65" s="14">
        <f t="shared" si="236"/>
        <v>0</v>
      </c>
      <c r="HN65" s="6">
        <f t="shared" si="237"/>
        <v>0</v>
      </c>
      <c r="HO65" s="15">
        <f t="shared" si="238"/>
        <v>0</v>
      </c>
      <c r="HP65" s="16"/>
      <c r="HQ65" s="1"/>
      <c r="HR65" s="2"/>
      <c r="HS65" s="2"/>
      <c r="HT65" s="2"/>
      <c r="HU65" s="2"/>
      <c r="HV65" s="2"/>
      <c r="HW65" s="7">
        <f t="shared" si="239"/>
        <v>0</v>
      </c>
      <c r="HX65" s="14">
        <f t="shared" si="240"/>
        <v>0</v>
      </c>
      <c r="HY65" s="6">
        <f t="shared" si="241"/>
        <v>0</v>
      </c>
      <c r="HZ65" s="15">
        <f t="shared" si="242"/>
        <v>0</v>
      </c>
      <c r="IA65" s="16"/>
      <c r="IB65" s="1"/>
      <c r="IC65" s="2"/>
      <c r="ID65" s="2"/>
      <c r="IE65" s="2"/>
      <c r="IF65" s="2"/>
      <c r="IG65" s="2"/>
      <c r="IH65" s="7">
        <f t="shared" si="243"/>
        <v>0</v>
      </c>
      <c r="II65" s="14">
        <f t="shared" si="244"/>
        <v>0</v>
      </c>
      <c r="IJ65" s="6">
        <f t="shared" si="245"/>
        <v>0</v>
      </c>
      <c r="IK65" s="113">
        <f t="shared" si="246"/>
        <v>0</v>
      </c>
      <c r="IL65" s="114"/>
    </row>
    <row r="66" spans="1:246" ht="13.5" thickBot="1">
      <c r="A66" s="52">
        <v>6</v>
      </c>
      <c r="B66" s="50" t="s">
        <v>130</v>
      </c>
      <c r="C66" s="50"/>
      <c r="D66" s="51"/>
      <c r="E66" s="51" t="s">
        <v>22</v>
      </c>
      <c r="F66" s="51" t="s">
        <v>94</v>
      </c>
      <c r="G66" s="42">
        <f>IF(AND(OR($G$2="Y",$H$2="Y"),I66&lt;5,J66&lt;5),IF(AND(I66=I64,J66=J64),G64+1,1),"")</f>
      </c>
      <c r="H66" s="42">
        <f>IF(AND($H$2="Y",J66&gt;0,OR(AND(G66=1,G91=10),AND(G66=2,G100=20),AND(G66=3,G122=30),AND(G66=4,G131=40),AND(G66=5,G140=50),AND(G66=6,G149=60),AND(G66=7,G158=70),AND(G66=8,G167=80),AND(G66=9,G176=90),AND(G66=10,G185=100))),VLOOKUP(J66-1,SortLookup!$A$13:$B$16,2,FALSE),"")</f>
      </c>
      <c r="I66" s="87">
        <f>IF(ISNA(VLOOKUP(E66,SortLookup!$A$1:$B$5,2,FALSE))," ",VLOOKUP(E66,SortLookup!$A$1:$B$5,2,FALSE))</f>
        <v>4</v>
      </c>
      <c r="J66" s="43" t="str">
        <f>IF(ISNA(VLOOKUP(F66,SortLookup!$A$7:$B$11,2,FALSE))," ",VLOOKUP(F66,SortLookup!$A$7:$B$11,2,FALSE))</f>
        <v> </v>
      </c>
      <c r="K66" s="104" t="s">
        <v>129</v>
      </c>
      <c r="L66" s="89"/>
      <c r="M66" s="45"/>
      <c r="N66" s="46"/>
      <c r="O66" s="106"/>
      <c r="P66" s="77">
        <v>169.99</v>
      </c>
      <c r="Q66" s="70"/>
      <c r="R66" s="70"/>
      <c r="S66" s="70"/>
      <c r="T66" s="70"/>
      <c r="U66" s="70"/>
      <c r="V66" s="70"/>
      <c r="W66" s="71">
        <v>54</v>
      </c>
      <c r="X66" s="71">
        <v>0</v>
      </c>
      <c r="Y66" s="71">
        <v>7</v>
      </c>
      <c r="Z66" s="71">
        <v>0</v>
      </c>
      <c r="AA66" s="73">
        <v>0</v>
      </c>
      <c r="AB66" s="63">
        <f t="shared" si="171"/>
        <v>169.99</v>
      </c>
      <c r="AC66" s="62">
        <f t="shared" si="172"/>
        <v>27</v>
      </c>
      <c r="AD66" s="79">
        <f t="shared" si="173"/>
        <v>35</v>
      </c>
      <c r="AE66" s="48">
        <f t="shared" si="174"/>
        <v>231.99</v>
      </c>
      <c r="AF66" s="77">
        <v>124.85</v>
      </c>
      <c r="AG66" s="70"/>
      <c r="AH66" s="70"/>
      <c r="AI66" s="70"/>
      <c r="AJ66" s="71">
        <v>6</v>
      </c>
      <c r="AK66" s="71">
        <v>0</v>
      </c>
      <c r="AL66" s="71">
        <v>0</v>
      </c>
      <c r="AM66" s="71">
        <v>0</v>
      </c>
      <c r="AN66" s="73">
        <v>0</v>
      </c>
      <c r="AO66" s="63">
        <f t="shared" si="175"/>
        <v>124.85</v>
      </c>
      <c r="AP66" s="62">
        <f t="shared" si="176"/>
        <v>3</v>
      </c>
      <c r="AQ66" s="79">
        <f t="shared" si="177"/>
        <v>0</v>
      </c>
      <c r="AR66" s="48">
        <f t="shared" si="178"/>
        <v>127.85</v>
      </c>
      <c r="AS66" s="77">
        <v>83.66</v>
      </c>
      <c r="AT66" s="70"/>
      <c r="AU66" s="70"/>
      <c r="AV66" s="71">
        <v>13</v>
      </c>
      <c r="AW66" s="71">
        <v>0</v>
      </c>
      <c r="AX66" s="71">
        <v>1</v>
      </c>
      <c r="AY66" s="71">
        <v>0</v>
      </c>
      <c r="AZ66" s="73">
        <v>0</v>
      </c>
      <c r="BA66" s="63">
        <f t="shared" si="179"/>
        <v>83.66</v>
      </c>
      <c r="BB66" s="62">
        <f t="shared" si="180"/>
        <v>6.5</v>
      </c>
      <c r="BC66" s="79">
        <f t="shared" si="181"/>
        <v>5</v>
      </c>
      <c r="BD66" s="48">
        <f t="shared" si="182"/>
        <v>95.16</v>
      </c>
      <c r="BE66" s="77" t="s">
        <v>129</v>
      </c>
      <c r="BF66" s="70"/>
      <c r="BG66" s="70"/>
      <c r="BH66" s="71"/>
      <c r="BI66" s="71"/>
      <c r="BJ66" s="71"/>
      <c r="BK66" s="71"/>
      <c r="BL66" s="73"/>
      <c r="BM66" s="63"/>
      <c r="BN66" s="62"/>
      <c r="BO66" s="79"/>
      <c r="BP66" s="108"/>
      <c r="BQ66" s="1"/>
      <c r="BR66" s="1"/>
      <c r="BS66" s="1"/>
      <c r="BT66" s="2"/>
      <c r="BU66" s="2"/>
      <c r="BV66" s="2"/>
      <c r="BW66" s="2"/>
      <c r="BX66" s="2"/>
      <c r="BY66" s="7">
        <f t="shared" si="183"/>
        <v>0</v>
      </c>
      <c r="BZ66" s="14">
        <f t="shared" si="184"/>
        <v>0</v>
      </c>
      <c r="CA66" s="6">
        <f t="shared" si="185"/>
        <v>0</v>
      </c>
      <c r="CB66" s="15">
        <f t="shared" si="186"/>
        <v>0</v>
      </c>
      <c r="CC66" s="16"/>
      <c r="CD66" s="1"/>
      <c r="CE66" s="2"/>
      <c r="CF66" s="2"/>
      <c r="CG66" s="2"/>
      <c r="CH66" s="2"/>
      <c r="CI66" s="2"/>
      <c r="CJ66" s="7">
        <f t="shared" si="187"/>
        <v>0</v>
      </c>
      <c r="CK66" s="14">
        <f t="shared" si="188"/>
        <v>0</v>
      </c>
      <c r="CL66" s="6">
        <f t="shared" si="189"/>
        <v>0</v>
      </c>
      <c r="CM66" s="15">
        <f t="shared" si="190"/>
        <v>0</v>
      </c>
      <c r="CN66" s="16"/>
      <c r="CO66" s="1"/>
      <c r="CP66" s="2"/>
      <c r="CQ66" s="2"/>
      <c r="CR66" s="2"/>
      <c r="CS66" s="2"/>
      <c r="CT66" s="2"/>
      <c r="CU66" s="7">
        <f t="shared" si="191"/>
        <v>0</v>
      </c>
      <c r="CV66" s="14">
        <f t="shared" si="192"/>
        <v>0</v>
      </c>
      <c r="CW66" s="6">
        <f t="shared" si="193"/>
        <v>0</v>
      </c>
      <c r="CX66" s="15">
        <f t="shared" si="194"/>
        <v>0</v>
      </c>
      <c r="CY66" s="16"/>
      <c r="CZ66" s="1"/>
      <c r="DA66" s="2"/>
      <c r="DB66" s="2"/>
      <c r="DC66" s="2"/>
      <c r="DD66" s="2"/>
      <c r="DE66" s="2"/>
      <c r="DF66" s="7">
        <f t="shared" si="195"/>
        <v>0</v>
      </c>
      <c r="DG66" s="14">
        <f t="shared" si="196"/>
        <v>0</v>
      </c>
      <c r="DH66" s="6">
        <f t="shared" si="197"/>
        <v>0</v>
      </c>
      <c r="DI66" s="15">
        <f t="shared" si="198"/>
        <v>0</v>
      </c>
      <c r="DJ66" s="16"/>
      <c r="DK66" s="1"/>
      <c r="DL66" s="2"/>
      <c r="DM66" s="2"/>
      <c r="DN66" s="2"/>
      <c r="DO66" s="2"/>
      <c r="DP66" s="2"/>
      <c r="DQ66" s="7">
        <f t="shared" si="199"/>
        <v>0</v>
      </c>
      <c r="DR66" s="14">
        <f t="shared" si="200"/>
        <v>0</v>
      </c>
      <c r="DS66" s="6">
        <f t="shared" si="201"/>
        <v>0</v>
      </c>
      <c r="DT66" s="15">
        <f t="shared" si="202"/>
        <v>0</v>
      </c>
      <c r="DU66" s="16"/>
      <c r="DV66" s="1"/>
      <c r="DW66" s="2"/>
      <c r="DX66" s="2"/>
      <c r="DY66" s="2"/>
      <c r="DZ66" s="2"/>
      <c r="EA66" s="2"/>
      <c r="EB66" s="7">
        <f t="shared" si="203"/>
        <v>0</v>
      </c>
      <c r="EC66" s="14">
        <f t="shared" si="204"/>
        <v>0</v>
      </c>
      <c r="ED66" s="6">
        <f t="shared" si="205"/>
        <v>0</v>
      </c>
      <c r="EE66" s="15">
        <f t="shared" si="206"/>
        <v>0</v>
      </c>
      <c r="EF66" s="16"/>
      <c r="EG66" s="1"/>
      <c r="EH66" s="2"/>
      <c r="EI66" s="2"/>
      <c r="EJ66" s="2"/>
      <c r="EK66" s="2"/>
      <c r="EL66" s="2"/>
      <c r="EM66" s="7">
        <f t="shared" si="207"/>
        <v>0</v>
      </c>
      <c r="EN66" s="14">
        <f t="shared" si="208"/>
        <v>0</v>
      </c>
      <c r="EO66" s="6">
        <f t="shared" si="209"/>
        <v>0</v>
      </c>
      <c r="EP66" s="15">
        <f t="shared" si="210"/>
        <v>0</v>
      </c>
      <c r="EQ66" s="16"/>
      <c r="ER66" s="1"/>
      <c r="ES66" s="2"/>
      <c r="ET66" s="2"/>
      <c r="EU66" s="2"/>
      <c r="EV66" s="2"/>
      <c r="EW66" s="2"/>
      <c r="EX66" s="7">
        <f t="shared" si="211"/>
        <v>0</v>
      </c>
      <c r="EY66" s="14">
        <f t="shared" si="212"/>
        <v>0</v>
      </c>
      <c r="EZ66" s="6">
        <f t="shared" si="213"/>
        <v>0</v>
      </c>
      <c r="FA66" s="15">
        <f t="shared" si="214"/>
        <v>0</v>
      </c>
      <c r="FB66" s="16"/>
      <c r="FC66" s="1"/>
      <c r="FD66" s="2"/>
      <c r="FE66" s="2"/>
      <c r="FF66" s="2"/>
      <c r="FG66" s="2"/>
      <c r="FH66" s="2"/>
      <c r="FI66" s="7">
        <f t="shared" si="215"/>
        <v>0</v>
      </c>
      <c r="FJ66" s="14">
        <f t="shared" si="216"/>
        <v>0</v>
      </c>
      <c r="FK66" s="6">
        <f t="shared" si="217"/>
        <v>0</v>
      </c>
      <c r="FL66" s="15">
        <f t="shared" si="218"/>
        <v>0</v>
      </c>
      <c r="FM66" s="16"/>
      <c r="FN66" s="1"/>
      <c r="FO66" s="2"/>
      <c r="FP66" s="2"/>
      <c r="FQ66" s="2"/>
      <c r="FR66" s="2"/>
      <c r="FS66" s="2"/>
      <c r="FT66" s="7">
        <f t="shared" si="219"/>
        <v>0</v>
      </c>
      <c r="FU66" s="14">
        <f t="shared" si="220"/>
        <v>0</v>
      </c>
      <c r="FV66" s="6">
        <f t="shared" si="221"/>
        <v>0</v>
      </c>
      <c r="FW66" s="15">
        <f t="shared" si="222"/>
        <v>0</v>
      </c>
      <c r="FX66" s="16"/>
      <c r="FY66" s="1"/>
      <c r="FZ66" s="2"/>
      <c r="GA66" s="2"/>
      <c r="GB66" s="2"/>
      <c r="GC66" s="2"/>
      <c r="GD66" s="2"/>
      <c r="GE66" s="7">
        <f t="shared" si="223"/>
        <v>0</v>
      </c>
      <c r="GF66" s="14">
        <f t="shared" si="224"/>
        <v>0</v>
      </c>
      <c r="GG66" s="6">
        <f t="shared" si="225"/>
        <v>0</v>
      </c>
      <c r="GH66" s="15">
        <f t="shared" si="226"/>
        <v>0</v>
      </c>
      <c r="GI66" s="16"/>
      <c r="GJ66" s="1"/>
      <c r="GK66" s="2"/>
      <c r="GL66" s="2"/>
      <c r="GM66" s="2"/>
      <c r="GN66" s="2"/>
      <c r="GO66" s="2"/>
      <c r="GP66" s="7">
        <f t="shared" si="227"/>
        <v>0</v>
      </c>
      <c r="GQ66" s="14">
        <f t="shared" si="228"/>
        <v>0</v>
      </c>
      <c r="GR66" s="6">
        <f t="shared" si="229"/>
        <v>0</v>
      </c>
      <c r="GS66" s="15">
        <f t="shared" si="230"/>
        <v>0</v>
      </c>
      <c r="GT66" s="16"/>
      <c r="GU66" s="1"/>
      <c r="GV66" s="2"/>
      <c r="GW66" s="2"/>
      <c r="GX66" s="2"/>
      <c r="GY66" s="2"/>
      <c r="GZ66" s="2"/>
      <c r="HA66" s="7">
        <f t="shared" si="231"/>
        <v>0</v>
      </c>
      <c r="HB66" s="14">
        <f t="shared" si="232"/>
        <v>0</v>
      </c>
      <c r="HC66" s="6">
        <f t="shared" si="233"/>
        <v>0</v>
      </c>
      <c r="HD66" s="15">
        <f t="shared" si="234"/>
        <v>0</v>
      </c>
      <c r="HE66" s="16"/>
      <c r="HF66" s="1"/>
      <c r="HG66" s="2"/>
      <c r="HH66" s="2"/>
      <c r="HI66" s="2"/>
      <c r="HJ66" s="2"/>
      <c r="HK66" s="2"/>
      <c r="HL66" s="7">
        <f t="shared" si="235"/>
        <v>0</v>
      </c>
      <c r="HM66" s="14">
        <f t="shared" si="236"/>
        <v>0</v>
      </c>
      <c r="HN66" s="6">
        <f t="shared" si="237"/>
        <v>0</v>
      </c>
      <c r="HO66" s="15">
        <f t="shared" si="238"/>
        <v>0</v>
      </c>
      <c r="HP66" s="16"/>
      <c r="HQ66" s="1"/>
      <c r="HR66" s="2"/>
      <c r="HS66" s="2"/>
      <c r="HT66" s="2"/>
      <c r="HU66" s="2"/>
      <c r="HV66" s="2"/>
      <c r="HW66" s="7">
        <f t="shared" si="239"/>
        <v>0</v>
      </c>
      <c r="HX66" s="14">
        <f t="shared" si="240"/>
        <v>0</v>
      </c>
      <c r="HY66" s="6">
        <f t="shared" si="241"/>
        <v>0</v>
      </c>
      <c r="HZ66" s="15">
        <f t="shared" si="242"/>
        <v>0</v>
      </c>
      <c r="IA66" s="16"/>
      <c r="IB66" s="1"/>
      <c r="IC66" s="2"/>
      <c r="ID66" s="2"/>
      <c r="IE66" s="2"/>
      <c r="IF66" s="2"/>
      <c r="IG66" s="2"/>
      <c r="IH66" s="7">
        <f t="shared" si="243"/>
        <v>0</v>
      </c>
      <c r="II66" s="14">
        <f t="shared" si="244"/>
        <v>0</v>
      </c>
      <c r="IJ66" s="6">
        <f t="shared" si="245"/>
        <v>0</v>
      </c>
      <c r="IK66" s="113">
        <f t="shared" si="246"/>
        <v>0</v>
      </c>
      <c r="IL66" s="114"/>
    </row>
    <row r="67" spans="1:246" ht="12.75" hidden="1">
      <c r="A67" s="52"/>
      <c r="B67" s="50"/>
      <c r="C67" s="50"/>
      <c r="D67" s="51"/>
      <c r="E67" s="51"/>
      <c r="F67" s="51"/>
      <c r="G67" s="42">
        <f>IF(AND(OR($G$2="Y",$H$2="Y"),I67&lt;5,J67&lt;5),IF(AND(I67=I52,J67=J52),G52+1,1),"")</f>
      </c>
      <c r="H67" s="42">
        <f>IF(AND($H$2="Y",J67&gt;0,OR(AND(G67=1,G91=10),AND(G67=2,G100=20),AND(G67=3,G109=30),AND(G67=4,G118=40),AND(G67=5,G127=50),AND(G67=6,G136=60),AND(G67=7,G145=70),AND(G67=8,G154=80),AND(G67=9,G163=90),AND(G67=10,G172=100))),VLOOKUP(J67-1,SortLookup!$A$13:$B$16,2,FALSE),"")</f>
      </c>
      <c r="I67" s="87" t="str">
        <f>IF(ISNA(VLOOKUP(E67,SortLookup!$A$1:$B$5,2,FALSE))," ",VLOOKUP(E67,SortLookup!$A$1:$B$5,2,FALSE))</f>
        <v> </v>
      </c>
      <c r="J67" s="43" t="str">
        <f>IF(ISNA(VLOOKUP(F67,SortLookup!$A$7:$B$11,2,FALSE))," ",VLOOKUP(F67,SortLookup!$A$7:$B$11,2,FALSE))</f>
        <v> </v>
      </c>
      <c r="K67" s="104">
        <f aca="true" t="shared" si="247" ref="K67:K72">L67+M67+N67</f>
        <v>0</v>
      </c>
      <c r="L67" s="89">
        <f aca="true" t="shared" si="248" ref="L67:L72">AB67+AO67+BA67+BM67+BY67+CJ67+CU67+DF67+DQ67+EB67+EM67+EX67+FI67+FT67+GE67+GP67+HA67+HL67+HW67+IH67</f>
        <v>0</v>
      </c>
      <c r="M67" s="45">
        <f aca="true" t="shared" si="249" ref="M67:M72">AD67+AQ67+BC67+BO67+CA67+CL67+CW67+DH67+DS67+ED67+EO67+EZ67+FK67+FV67+GG67+GR67+HC67+HN67+HY67+IJ67</f>
        <v>0</v>
      </c>
      <c r="N67" s="46">
        <f aca="true" t="shared" si="250" ref="N67:N72">O67/2</f>
        <v>0</v>
      </c>
      <c r="O67" s="106">
        <f aca="true" t="shared" si="251" ref="O67:O72">W67+AJ67+AV67+BH67+BT67+CE67+CP67+DA67+DL67+DW67+EH67+ES67+FD67+FO67+FZ67+GK67+GV67+HG67+HR67+IC67</f>
        <v>0</v>
      </c>
      <c r="P67" s="77"/>
      <c r="Q67" s="70"/>
      <c r="R67" s="70"/>
      <c r="S67" s="70"/>
      <c r="T67" s="70"/>
      <c r="U67" s="70"/>
      <c r="V67" s="70"/>
      <c r="W67" s="71"/>
      <c r="X67" s="71"/>
      <c r="Y67" s="71"/>
      <c r="Z67" s="71"/>
      <c r="AA67" s="73"/>
      <c r="AB67" s="63">
        <f t="shared" si="171"/>
        <v>0</v>
      </c>
      <c r="AC67" s="62">
        <f t="shared" si="172"/>
        <v>0</v>
      </c>
      <c r="AD67" s="79">
        <f t="shared" si="173"/>
        <v>0</v>
      </c>
      <c r="AE67" s="48">
        <f t="shared" si="174"/>
        <v>0</v>
      </c>
      <c r="AF67" s="77"/>
      <c r="AG67" s="70"/>
      <c r="AH67" s="70"/>
      <c r="AI67" s="70"/>
      <c r="AJ67" s="71"/>
      <c r="AK67" s="71"/>
      <c r="AL67" s="71"/>
      <c r="AM67" s="71"/>
      <c r="AN67" s="73"/>
      <c r="AO67" s="63">
        <f t="shared" si="175"/>
        <v>0</v>
      </c>
      <c r="AP67" s="62">
        <f t="shared" si="176"/>
        <v>0</v>
      </c>
      <c r="AQ67" s="79">
        <f t="shared" si="177"/>
        <v>0</v>
      </c>
      <c r="AR67" s="48">
        <f t="shared" si="178"/>
        <v>0</v>
      </c>
      <c r="AS67" s="77"/>
      <c r="AT67" s="70"/>
      <c r="AU67" s="70"/>
      <c r="AV67" s="71"/>
      <c r="AW67" s="71"/>
      <c r="AX67" s="71"/>
      <c r="AY67" s="71"/>
      <c r="AZ67" s="73"/>
      <c r="BA67" s="63">
        <f t="shared" si="179"/>
        <v>0</v>
      </c>
      <c r="BB67" s="62">
        <f t="shared" si="180"/>
        <v>0</v>
      </c>
      <c r="BC67" s="79">
        <f t="shared" si="181"/>
        <v>0</v>
      </c>
      <c r="BD67" s="48">
        <f t="shared" si="182"/>
        <v>0</v>
      </c>
      <c r="BE67" s="77"/>
      <c r="BF67" s="70"/>
      <c r="BG67" s="70"/>
      <c r="BH67" s="71"/>
      <c r="BI67" s="71"/>
      <c r="BJ67" s="71"/>
      <c r="BK67" s="71"/>
      <c r="BL67" s="73"/>
      <c r="BM67" s="63">
        <f aca="true" t="shared" si="252" ref="BM67:BM72">BE67+BF67+BG67</f>
        <v>0</v>
      </c>
      <c r="BN67" s="62">
        <f aca="true" t="shared" si="253" ref="BN67:BN72">BH67/2</f>
        <v>0</v>
      </c>
      <c r="BO67" s="79">
        <f aca="true" t="shared" si="254" ref="BO67:BO72">(BI67*3)+(BJ67*5)+(BK67*5)+(BL67*20)</f>
        <v>0</v>
      </c>
      <c r="BP67" s="108">
        <f aca="true" t="shared" si="255" ref="BP67:BP72">BM67+BN67+BO67</f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83"/>
        <v>0</v>
      </c>
      <c r="BZ67" s="14">
        <f t="shared" si="184"/>
        <v>0</v>
      </c>
      <c r="CA67" s="6">
        <f t="shared" si="185"/>
        <v>0</v>
      </c>
      <c r="CB67" s="15">
        <f t="shared" si="186"/>
        <v>0</v>
      </c>
      <c r="CC67" s="16"/>
      <c r="CD67" s="1"/>
      <c r="CE67" s="2"/>
      <c r="CF67" s="2"/>
      <c r="CG67" s="2"/>
      <c r="CH67" s="2"/>
      <c r="CI67" s="2"/>
      <c r="CJ67" s="7">
        <f t="shared" si="187"/>
        <v>0</v>
      </c>
      <c r="CK67" s="14">
        <f t="shared" si="188"/>
        <v>0</v>
      </c>
      <c r="CL67" s="6">
        <f t="shared" si="189"/>
        <v>0</v>
      </c>
      <c r="CM67" s="15">
        <f t="shared" si="190"/>
        <v>0</v>
      </c>
      <c r="CN67" s="16"/>
      <c r="CO67" s="1"/>
      <c r="CP67" s="2"/>
      <c r="CQ67" s="2"/>
      <c r="CR67" s="2"/>
      <c r="CS67" s="2"/>
      <c r="CT67" s="2"/>
      <c r="CU67" s="7">
        <f t="shared" si="191"/>
        <v>0</v>
      </c>
      <c r="CV67" s="14">
        <f t="shared" si="192"/>
        <v>0</v>
      </c>
      <c r="CW67" s="6">
        <f t="shared" si="193"/>
        <v>0</v>
      </c>
      <c r="CX67" s="15">
        <f t="shared" si="194"/>
        <v>0</v>
      </c>
      <c r="CY67" s="16"/>
      <c r="CZ67" s="1"/>
      <c r="DA67" s="2"/>
      <c r="DB67" s="2"/>
      <c r="DC67" s="2"/>
      <c r="DD67" s="2"/>
      <c r="DE67" s="2"/>
      <c r="DF67" s="7">
        <f t="shared" si="195"/>
        <v>0</v>
      </c>
      <c r="DG67" s="14">
        <f t="shared" si="196"/>
        <v>0</v>
      </c>
      <c r="DH67" s="6">
        <f t="shared" si="197"/>
        <v>0</v>
      </c>
      <c r="DI67" s="15">
        <f t="shared" si="198"/>
        <v>0</v>
      </c>
      <c r="DJ67" s="16"/>
      <c r="DK67" s="1"/>
      <c r="DL67" s="2"/>
      <c r="DM67" s="2"/>
      <c r="DN67" s="2"/>
      <c r="DO67" s="2"/>
      <c r="DP67" s="2"/>
      <c r="DQ67" s="7">
        <f t="shared" si="199"/>
        <v>0</v>
      </c>
      <c r="DR67" s="14">
        <f t="shared" si="200"/>
        <v>0</v>
      </c>
      <c r="DS67" s="6">
        <f t="shared" si="201"/>
        <v>0</v>
      </c>
      <c r="DT67" s="15">
        <f t="shared" si="202"/>
        <v>0</v>
      </c>
      <c r="DU67" s="16"/>
      <c r="DV67" s="1"/>
      <c r="DW67" s="2"/>
      <c r="DX67" s="2"/>
      <c r="DY67" s="2"/>
      <c r="DZ67" s="2"/>
      <c r="EA67" s="2"/>
      <c r="EB67" s="7">
        <f t="shared" si="203"/>
        <v>0</v>
      </c>
      <c r="EC67" s="14">
        <f t="shared" si="204"/>
        <v>0</v>
      </c>
      <c r="ED67" s="6">
        <f t="shared" si="205"/>
        <v>0</v>
      </c>
      <c r="EE67" s="15">
        <f t="shared" si="206"/>
        <v>0</v>
      </c>
      <c r="EF67" s="16"/>
      <c r="EG67" s="1"/>
      <c r="EH67" s="2"/>
      <c r="EI67" s="2"/>
      <c r="EJ67" s="2"/>
      <c r="EK67" s="2"/>
      <c r="EL67" s="2"/>
      <c r="EM67" s="7">
        <f t="shared" si="207"/>
        <v>0</v>
      </c>
      <c r="EN67" s="14">
        <f t="shared" si="208"/>
        <v>0</v>
      </c>
      <c r="EO67" s="6">
        <f t="shared" si="209"/>
        <v>0</v>
      </c>
      <c r="EP67" s="15">
        <f t="shared" si="210"/>
        <v>0</v>
      </c>
      <c r="EQ67" s="16"/>
      <c r="ER67" s="1"/>
      <c r="ES67" s="2"/>
      <c r="ET67" s="2"/>
      <c r="EU67" s="2"/>
      <c r="EV67" s="2"/>
      <c r="EW67" s="2"/>
      <c r="EX67" s="7">
        <f t="shared" si="211"/>
        <v>0</v>
      </c>
      <c r="EY67" s="14">
        <f t="shared" si="212"/>
        <v>0</v>
      </c>
      <c r="EZ67" s="6">
        <f t="shared" si="213"/>
        <v>0</v>
      </c>
      <c r="FA67" s="15">
        <f t="shared" si="214"/>
        <v>0</v>
      </c>
      <c r="FB67" s="16"/>
      <c r="FC67" s="1"/>
      <c r="FD67" s="2"/>
      <c r="FE67" s="2"/>
      <c r="FF67" s="2"/>
      <c r="FG67" s="2"/>
      <c r="FH67" s="2"/>
      <c r="FI67" s="7">
        <f t="shared" si="215"/>
        <v>0</v>
      </c>
      <c r="FJ67" s="14">
        <f t="shared" si="216"/>
        <v>0</v>
      </c>
      <c r="FK67" s="6">
        <f t="shared" si="217"/>
        <v>0</v>
      </c>
      <c r="FL67" s="15">
        <f t="shared" si="218"/>
        <v>0</v>
      </c>
      <c r="FM67" s="16"/>
      <c r="FN67" s="1"/>
      <c r="FO67" s="2"/>
      <c r="FP67" s="2"/>
      <c r="FQ67" s="2"/>
      <c r="FR67" s="2"/>
      <c r="FS67" s="2"/>
      <c r="FT67" s="7">
        <f t="shared" si="219"/>
        <v>0</v>
      </c>
      <c r="FU67" s="14">
        <f t="shared" si="220"/>
        <v>0</v>
      </c>
      <c r="FV67" s="6">
        <f t="shared" si="221"/>
        <v>0</v>
      </c>
      <c r="FW67" s="15">
        <f t="shared" si="222"/>
        <v>0</v>
      </c>
      <c r="FX67" s="16"/>
      <c r="FY67" s="1"/>
      <c r="FZ67" s="2"/>
      <c r="GA67" s="2"/>
      <c r="GB67" s="2"/>
      <c r="GC67" s="2"/>
      <c r="GD67" s="2"/>
      <c r="GE67" s="7">
        <f t="shared" si="223"/>
        <v>0</v>
      </c>
      <c r="GF67" s="14">
        <f t="shared" si="224"/>
        <v>0</v>
      </c>
      <c r="GG67" s="6">
        <f t="shared" si="225"/>
        <v>0</v>
      </c>
      <c r="GH67" s="15">
        <f t="shared" si="226"/>
        <v>0</v>
      </c>
      <c r="GI67" s="16"/>
      <c r="GJ67" s="1"/>
      <c r="GK67" s="2"/>
      <c r="GL67" s="2"/>
      <c r="GM67" s="2"/>
      <c r="GN67" s="2"/>
      <c r="GO67" s="2"/>
      <c r="GP67" s="7">
        <f t="shared" si="227"/>
        <v>0</v>
      </c>
      <c r="GQ67" s="14">
        <f t="shared" si="228"/>
        <v>0</v>
      </c>
      <c r="GR67" s="6">
        <f t="shared" si="229"/>
        <v>0</v>
      </c>
      <c r="GS67" s="15">
        <f t="shared" si="230"/>
        <v>0</v>
      </c>
      <c r="GT67" s="16"/>
      <c r="GU67" s="1"/>
      <c r="GV67" s="2"/>
      <c r="GW67" s="2"/>
      <c r="GX67" s="2"/>
      <c r="GY67" s="2"/>
      <c r="GZ67" s="2"/>
      <c r="HA67" s="7">
        <f t="shared" si="231"/>
        <v>0</v>
      </c>
      <c r="HB67" s="14">
        <f t="shared" si="232"/>
        <v>0</v>
      </c>
      <c r="HC67" s="6">
        <f t="shared" si="233"/>
        <v>0</v>
      </c>
      <c r="HD67" s="15">
        <f t="shared" si="234"/>
        <v>0</v>
      </c>
      <c r="HE67" s="16"/>
      <c r="HF67" s="1"/>
      <c r="HG67" s="2"/>
      <c r="HH67" s="2"/>
      <c r="HI67" s="2"/>
      <c r="HJ67" s="2"/>
      <c r="HK67" s="2"/>
      <c r="HL67" s="7">
        <f t="shared" si="235"/>
        <v>0</v>
      </c>
      <c r="HM67" s="14">
        <f t="shared" si="236"/>
        <v>0</v>
      </c>
      <c r="HN67" s="6">
        <f t="shared" si="237"/>
        <v>0</v>
      </c>
      <c r="HO67" s="15">
        <f t="shared" si="238"/>
        <v>0</v>
      </c>
      <c r="HP67" s="16"/>
      <c r="HQ67" s="1"/>
      <c r="HR67" s="2"/>
      <c r="HS67" s="2"/>
      <c r="HT67" s="2"/>
      <c r="HU67" s="2"/>
      <c r="HV67" s="2"/>
      <c r="HW67" s="7">
        <f t="shared" si="239"/>
        <v>0</v>
      </c>
      <c r="HX67" s="14">
        <f t="shared" si="240"/>
        <v>0</v>
      </c>
      <c r="HY67" s="6">
        <f t="shared" si="241"/>
        <v>0</v>
      </c>
      <c r="HZ67" s="15">
        <f t="shared" si="242"/>
        <v>0</v>
      </c>
      <c r="IA67" s="16"/>
      <c r="IB67" s="1"/>
      <c r="IC67" s="2"/>
      <c r="ID67" s="2"/>
      <c r="IE67" s="2"/>
      <c r="IF67" s="2"/>
      <c r="IG67" s="2"/>
      <c r="IH67" s="7">
        <f t="shared" si="243"/>
        <v>0</v>
      </c>
      <c r="II67" s="14">
        <f t="shared" si="244"/>
        <v>0</v>
      </c>
      <c r="IJ67" s="6">
        <f t="shared" si="245"/>
        <v>0</v>
      </c>
      <c r="IK67" s="113">
        <f t="shared" si="246"/>
        <v>0</v>
      </c>
      <c r="IL67" s="114"/>
    </row>
    <row r="68" spans="1:246" ht="12.75" hidden="1">
      <c r="A68" s="52"/>
      <c r="B68" s="50"/>
      <c r="C68" s="50"/>
      <c r="D68" s="51"/>
      <c r="E68" s="51"/>
      <c r="F68" s="51"/>
      <c r="G68" s="42">
        <f>IF(AND(OR($G$2="Y",$H$2="Y"),I68&lt;5,J68&lt;5),IF(AND(I68=I67,J68=J67),G67+1,1),"")</f>
      </c>
      <c r="H68" s="42">
        <f>IF(AND($H$2="Y",J68&gt;0,OR(AND(G68=1,G77=10),AND(G68=2,G85=20),AND(G68=3,G94=30),AND(G68=4,G103=40),AND(G68=5,G127=50),AND(G68=6,G136=60),AND(G68=7,G145=70),AND(G68=8,G154=80),AND(G68=9,G163=90),AND(G68=10,G172=100))),VLOOKUP(J68-1,SortLookup!$A$13:$B$16,2,FALSE),"")</f>
      </c>
      <c r="I68" s="87" t="str">
        <f>IF(ISNA(VLOOKUP(E68,SortLookup!$A$1:$B$5,2,FALSE))," ",VLOOKUP(E68,SortLookup!$A$1:$B$5,2,FALSE))</f>
        <v> </v>
      </c>
      <c r="J68" s="43" t="str">
        <f>IF(ISNA(VLOOKUP(F68,SortLookup!$A$7:$B$11,2,FALSE))," ",VLOOKUP(F68,SortLookup!$A$7:$B$11,2,FALSE))</f>
        <v> </v>
      </c>
      <c r="K68" s="104">
        <f t="shared" si="247"/>
        <v>0</v>
      </c>
      <c r="L68" s="89">
        <f t="shared" si="248"/>
        <v>0</v>
      </c>
      <c r="M68" s="45">
        <f t="shared" si="249"/>
        <v>0</v>
      </c>
      <c r="N68" s="46">
        <f t="shared" si="250"/>
        <v>0</v>
      </c>
      <c r="O68" s="106">
        <f t="shared" si="251"/>
        <v>0</v>
      </c>
      <c r="P68" s="77"/>
      <c r="Q68" s="70"/>
      <c r="R68" s="70"/>
      <c r="S68" s="70"/>
      <c r="T68" s="70"/>
      <c r="U68" s="70"/>
      <c r="V68" s="70"/>
      <c r="W68" s="71"/>
      <c r="X68" s="71"/>
      <c r="Y68" s="71"/>
      <c r="Z68" s="71"/>
      <c r="AA68" s="73"/>
      <c r="AB68" s="63">
        <f t="shared" si="171"/>
        <v>0</v>
      </c>
      <c r="AC68" s="62">
        <f t="shared" si="172"/>
        <v>0</v>
      </c>
      <c r="AD68" s="79">
        <f t="shared" si="173"/>
        <v>0</v>
      </c>
      <c r="AE68" s="48">
        <f t="shared" si="174"/>
        <v>0</v>
      </c>
      <c r="AF68" s="77"/>
      <c r="AG68" s="70"/>
      <c r="AH68" s="70"/>
      <c r="AI68" s="70"/>
      <c r="AJ68" s="71"/>
      <c r="AK68" s="71"/>
      <c r="AL68" s="71"/>
      <c r="AM68" s="71"/>
      <c r="AN68" s="73"/>
      <c r="AO68" s="63">
        <f t="shared" si="175"/>
        <v>0</v>
      </c>
      <c r="AP68" s="62">
        <f t="shared" si="176"/>
        <v>0</v>
      </c>
      <c r="AQ68" s="79">
        <f t="shared" si="177"/>
        <v>0</v>
      </c>
      <c r="AR68" s="48">
        <f t="shared" si="178"/>
        <v>0</v>
      </c>
      <c r="AS68" s="77"/>
      <c r="AT68" s="70"/>
      <c r="AU68" s="70"/>
      <c r="AV68" s="71"/>
      <c r="AW68" s="71"/>
      <c r="AX68" s="71"/>
      <c r="AY68" s="71"/>
      <c r="AZ68" s="73"/>
      <c r="BA68" s="63">
        <f t="shared" si="179"/>
        <v>0</v>
      </c>
      <c r="BB68" s="62">
        <f t="shared" si="180"/>
        <v>0</v>
      </c>
      <c r="BC68" s="79">
        <f t="shared" si="181"/>
        <v>0</v>
      </c>
      <c r="BD68" s="48">
        <f t="shared" si="182"/>
        <v>0</v>
      </c>
      <c r="BE68" s="77"/>
      <c r="BF68" s="70"/>
      <c r="BG68" s="70"/>
      <c r="BH68" s="71"/>
      <c r="BI68" s="71"/>
      <c r="BJ68" s="71"/>
      <c r="BK68" s="71"/>
      <c r="BL68" s="73"/>
      <c r="BM68" s="63">
        <f t="shared" si="252"/>
        <v>0</v>
      </c>
      <c r="BN68" s="62">
        <f t="shared" si="253"/>
        <v>0</v>
      </c>
      <c r="BO68" s="79">
        <f t="shared" si="254"/>
        <v>0</v>
      </c>
      <c r="BP68" s="108">
        <f t="shared" si="255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83"/>
        <v>0</v>
      </c>
      <c r="BZ68" s="14">
        <f t="shared" si="184"/>
        <v>0</v>
      </c>
      <c r="CA68" s="6">
        <f t="shared" si="185"/>
        <v>0</v>
      </c>
      <c r="CB68" s="15">
        <f t="shared" si="186"/>
        <v>0</v>
      </c>
      <c r="CC68" s="16"/>
      <c r="CD68" s="1"/>
      <c r="CE68" s="2"/>
      <c r="CF68" s="2"/>
      <c r="CG68" s="2"/>
      <c r="CH68" s="2"/>
      <c r="CI68" s="2"/>
      <c r="CJ68" s="7">
        <f t="shared" si="187"/>
        <v>0</v>
      </c>
      <c r="CK68" s="14">
        <f t="shared" si="188"/>
        <v>0</v>
      </c>
      <c r="CL68" s="6">
        <f t="shared" si="189"/>
        <v>0</v>
      </c>
      <c r="CM68" s="15">
        <f t="shared" si="190"/>
        <v>0</v>
      </c>
      <c r="CN68" s="16"/>
      <c r="CO68" s="1"/>
      <c r="CP68" s="2"/>
      <c r="CQ68" s="2"/>
      <c r="CR68" s="2"/>
      <c r="CS68" s="2"/>
      <c r="CT68" s="2"/>
      <c r="CU68" s="7">
        <f t="shared" si="191"/>
        <v>0</v>
      </c>
      <c r="CV68" s="14">
        <f t="shared" si="192"/>
        <v>0</v>
      </c>
      <c r="CW68" s="6">
        <f t="shared" si="193"/>
        <v>0</v>
      </c>
      <c r="CX68" s="15">
        <f t="shared" si="194"/>
        <v>0</v>
      </c>
      <c r="CY68" s="16"/>
      <c r="CZ68" s="1"/>
      <c r="DA68" s="2"/>
      <c r="DB68" s="2"/>
      <c r="DC68" s="2"/>
      <c r="DD68" s="2"/>
      <c r="DE68" s="2"/>
      <c r="DF68" s="7">
        <f t="shared" si="195"/>
        <v>0</v>
      </c>
      <c r="DG68" s="14">
        <f t="shared" si="196"/>
        <v>0</v>
      </c>
      <c r="DH68" s="6">
        <f t="shared" si="197"/>
        <v>0</v>
      </c>
      <c r="DI68" s="15">
        <f t="shared" si="198"/>
        <v>0</v>
      </c>
      <c r="DJ68" s="16"/>
      <c r="DK68" s="1"/>
      <c r="DL68" s="2"/>
      <c r="DM68" s="2"/>
      <c r="DN68" s="2"/>
      <c r="DO68" s="2"/>
      <c r="DP68" s="2"/>
      <c r="DQ68" s="7">
        <f t="shared" si="199"/>
        <v>0</v>
      </c>
      <c r="DR68" s="14">
        <f t="shared" si="200"/>
        <v>0</v>
      </c>
      <c r="DS68" s="6">
        <f t="shared" si="201"/>
        <v>0</v>
      </c>
      <c r="DT68" s="15">
        <f t="shared" si="202"/>
        <v>0</v>
      </c>
      <c r="DU68" s="16"/>
      <c r="DV68" s="1"/>
      <c r="DW68" s="2"/>
      <c r="DX68" s="2"/>
      <c r="DY68" s="2"/>
      <c r="DZ68" s="2"/>
      <c r="EA68" s="2"/>
      <c r="EB68" s="7">
        <f t="shared" si="203"/>
        <v>0</v>
      </c>
      <c r="EC68" s="14">
        <f t="shared" si="204"/>
        <v>0</v>
      </c>
      <c r="ED68" s="6">
        <f t="shared" si="205"/>
        <v>0</v>
      </c>
      <c r="EE68" s="15">
        <f t="shared" si="206"/>
        <v>0</v>
      </c>
      <c r="EF68" s="16"/>
      <c r="EG68" s="1"/>
      <c r="EH68" s="2"/>
      <c r="EI68" s="2"/>
      <c r="EJ68" s="2"/>
      <c r="EK68" s="2"/>
      <c r="EL68" s="2"/>
      <c r="EM68" s="7">
        <f t="shared" si="207"/>
        <v>0</v>
      </c>
      <c r="EN68" s="14">
        <f t="shared" si="208"/>
        <v>0</v>
      </c>
      <c r="EO68" s="6">
        <f t="shared" si="209"/>
        <v>0</v>
      </c>
      <c r="EP68" s="15">
        <f t="shared" si="210"/>
        <v>0</v>
      </c>
      <c r="EQ68" s="16"/>
      <c r="ER68" s="1"/>
      <c r="ES68" s="2"/>
      <c r="ET68" s="2"/>
      <c r="EU68" s="2"/>
      <c r="EV68" s="2"/>
      <c r="EW68" s="2"/>
      <c r="EX68" s="7">
        <f t="shared" si="211"/>
        <v>0</v>
      </c>
      <c r="EY68" s="14">
        <f t="shared" si="212"/>
        <v>0</v>
      </c>
      <c r="EZ68" s="6">
        <f t="shared" si="213"/>
        <v>0</v>
      </c>
      <c r="FA68" s="15">
        <f t="shared" si="214"/>
        <v>0</v>
      </c>
      <c r="FB68" s="16"/>
      <c r="FC68" s="1"/>
      <c r="FD68" s="2"/>
      <c r="FE68" s="2"/>
      <c r="FF68" s="2"/>
      <c r="FG68" s="2"/>
      <c r="FH68" s="2"/>
      <c r="FI68" s="7">
        <f t="shared" si="215"/>
        <v>0</v>
      </c>
      <c r="FJ68" s="14">
        <f t="shared" si="216"/>
        <v>0</v>
      </c>
      <c r="FK68" s="6">
        <f t="shared" si="217"/>
        <v>0</v>
      </c>
      <c r="FL68" s="15">
        <f t="shared" si="218"/>
        <v>0</v>
      </c>
      <c r="FM68" s="16"/>
      <c r="FN68" s="1"/>
      <c r="FO68" s="2"/>
      <c r="FP68" s="2"/>
      <c r="FQ68" s="2"/>
      <c r="FR68" s="2"/>
      <c r="FS68" s="2"/>
      <c r="FT68" s="7">
        <f t="shared" si="219"/>
        <v>0</v>
      </c>
      <c r="FU68" s="14">
        <f t="shared" si="220"/>
        <v>0</v>
      </c>
      <c r="FV68" s="6">
        <f t="shared" si="221"/>
        <v>0</v>
      </c>
      <c r="FW68" s="15">
        <f t="shared" si="222"/>
        <v>0</v>
      </c>
      <c r="FX68" s="16"/>
      <c r="FY68" s="1"/>
      <c r="FZ68" s="2"/>
      <c r="GA68" s="2"/>
      <c r="GB68" s="2"/>
      <c r="GC68" s="2"/>
      <c r="GD68" s="2"/>
      <c r="GE68" s="7">
        <f t="shared" si="223"/>
        <v>0</v>
      </c>
      <c r="GF68" s="14">
        <f t="shared" si="224"/>
        <v>0</v>
      </c>
      <c r="GG68" s="6">
        <f t="shared" si="225"/>
        <v>0</v>
      </c>
      <c r="GH68" s="15">
        <f t="shared" si="226"/>
        <v>0</v>
      </c>
      <c r="GI68" s="16"/>
      <c r="GJ68" s="1"/>
      <c r="GK68" s="2"/>
      <c r="GL68" s="2"/>
      <c r="GM68" s="2"/>
      <c r="GN68" s="2"/>
      <c r="GO68" s="2"/>
      <c r="GP68" s="7">
        <f t="shared" si="227"/>
        <v>0</v>
      </c>
      <c r="GQ68" s="14">
        <f t="shared" si="228"/>
        <v>0</v>
      </c>
      <c r="GR68" s="6">
        <f t="shared" si="229"/>
        <v>0</v>
      </c>
      <c r="GS68" s="15">
        <f t="shared" si="230"/>
        <v>0</v>
      </c>
      <c r="GT68" s="16"/>
      <c r="GU68" s="1"/>
      <c r="GV68" s="2"/>
      <c r="GW68" s="2"/>
      <c r="GX68" s="2"/>
      <c r="GY68" s="2"/>
      <c r="GZ68" s="2"/>
      <c r="HA68" s="7">
        <f t="shared" si="231"/>
        <v>0</v>
      </c>
      <c r="HB68" s="14">
        <f t="shared" si="232"/>
        <v>0</v>
      </c>
      <c r="HC68" s="6">
        <f t="shared" si="233"/>
        <v>0</v>
      </c>
      <c r="HD68" s="15">
        <f t="shared" si="234"/>
        <v>0</v>
      </c>
      <c r="HE68" s="16"/>
      <c r="HF68" s="1"/>
      <c r="HG68" s="2"/>
      <c r="HH68" s="2"/>
      <c r="HI68" s="2"/>
      <c r="HJ68" s="2"/>
      <c r="HK68" s="2"/>
      <c r="HL68" s="7">
        <f t="shared" si="235"/>
        <v>0</v>
      </c>
      <c r="HM68" s="14">
        <f t="shared" si="236"/>
        <v>0</v>
      </c>
      <c r="HN68" s="6">
        <f t="shared" si="237"/>
        <v>0</v>
      </c>
      <c r="HO68" s="15">
        <f t="shared" si="238"/>
        <v>0</v>
      </c>
      <c r="HP68" s="16"/>
      <c r="HQ68" s="1"/>
      <c r="HR68" s="2"/>
      <c r="HS68" s="2"/>
      <c r="HT68" s="2"/>
      <c r="HU68" s="2"/>
      <c r="HV68" s="2"/>
      <c r="HW68" s="7">
        <f t="shared" si="239"/>
        <v>0</v>
      </c>
      <c r="HX68" s="14">
        <f t="shared" si="240"/>
        <v>0</v>
      </c>
      <c r="HY68" s="6">
        <f t="shared" si="241"/>
        <v>0</v>
      </c>
      <c r="HZ68" s="15">
        <f t="shared" si="242"/>
        <v>0</v>
      </c>
      <c r="IA68" s="16"/>
      <c r="IB68" s="1"/>
      <c r="IC68" s="2"/>
      <c r="ID68" s="2"/>
      <c r="IE68" s="2"/>
      <c r="IF68" s="2"/>
      <c r="IG68" s="2"/>
      <c r="IH68" s="7">
        <f t="shared" si="243"/>
        <v>0</v>
      </c>
      <c r="II68" s="14">
        <f t="shared" si="244"/>
        <v>0</v>
      </c>
      <c r="IJ68" s="6">
        <f t="shared" si="245"/>
        <v>0</v>
      </c>
      <c r="IK68" s="113">
        <f t="shared" si="246"/>
        <v>0</v>
      </c>
      <c r="IL68" s="114"/>
    </row>
    <row r="69" spans="1:246" ht="12.75" hidden="1">
      <c r="A69" s="52"/>
      <c r="B69" s="50"/>
      <c r="C69" s="50"/>
      <c r="D69" s="51"/>
      <c r="E69" s="51"/>
      <c r="F69" s="51"/>
      <c r="G69" s="42">
        <f>IF(AND(OR($G$2="Y",$H$2="Y"),I69&lt;5,J69&lt;5),IF(AND(I69=I68,J69=J68),G68+1,1),"")</f>
      </c>
      <c r="H69" s="42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87" t="str">
        <f>IF(ISNA(VLOOKUP(E69,SortLookup!$A$1:$B$5,2,FALSE))," ",VLOOKUP(E69,SortLookup!$A$1:$B$5,2,FALSE))</f>
        <v> </v>
      </c>
      <c r="J69" s="43" t="str">
        <f>IF(ISNA(VLOOKUP(F69,SortLookup!$A$7:$B$11,2,FALSE))," ",VLOOKUP(F69,SortLookup!$A$7:$B$11,2,FALSE))</f>
        <v> </v>
      </c>
      <c r="K69" s="104">
        <f t="shared" si="247"/>
        <v>0</v>
      </c>
      <c r="L69" s="89">
        <f t="shared" si="248"/>
        <v>0</v>
      </c>
      <c r="M69" s="45">
        <f t="shared" si="249"/>
        <v>0</v>
      </c>
      <c r="N69" s="46">
        <f t="shared" si="250"/>
        <v>0</v>
      </c>
      <c r="O69" s="106">
        <f t="shared" si="251"/>
        <v>0</v>
      </c>
      <c r="P69" s="77"/>
      <c r="Q69" s="70"/>
      <c r="R69" s="70"/>
      <c r="S69" s="70"/>
      <c r="T69" s="70"/>
      <c r="U69" s="70"/>
      <c r="V69" s="70"/>
      <c r="W69" s="71"/>
      <c r="X69" s="71"/>
      <c r="Y69" s="71"/>
      <c r="Z69" s="71"/>
      <c r="AA69" s="73"/>
      <c r="AB69" s="63">
        <f t="shared" si="171"/>
        <v>0</v>
      </c>
      <c r="AC69" s="62">
        <f t="shared" si="172"/>
        <v>0</v>
      </c>
      <c r="AD69" s="79">
        <f t="shared" si="173"/>
        <v>0</v>
      </c>
      <c r="AE69" s="48">
        <f t="shared" si="174"/>
        <v>0</v>
      </c>
      <c r="AF69" s="77"/>
      <c r="AG69" s="70"/>
      <c r="AH69" s="70"/>
      <c r="AI69" s="70"/>
      <c r="AJ69" s="71"/>
      <c r="AK69" s="71"/>
      <c r="AL69" s="71"/>
      <c r="AM69" s="71"/>
      <c r="AN69" s="73"/>
      <c r="AO69" s="63">
        <f t="shared" si="175"/>
        <v>0</v>
      </c>
      <c r="AP69" s="62">
        <f t="shared" si="176"/>
        <v>0</v>
      </c>
      <c r="AQ69" s="79">
        <f t="shared" si="177"/>
        <v>0</v>
      </c>
      <c r="AR69" s="48">
        <f t="shared" si="178"/>
        <v>0</v>
      </c>
      <c r="AS69" s="77"/>
      <c r="AT69" s="70"/>
      <c r="AU69" s="70"/>
      <c r="AV69" s="71"/>
      <c r="AW69" s="71"/>
      <c r="AX69" s="71"/>
      <c r="AY69" s="71"/>
      <c r="AZ69" s="73"/>
      <c r="BA69" s="63">
        <f t="shared" si="179"/>
        <v>0</v>
      </c>
      <c r="BB69" s="62">
        <f t="shared" si="180"/>
        <v>0</v>
      </c>
      <c r="BC69" s="79">
        <f t="shared" si="181"/>
        <v>0</v>
      </c>
      <c r="BD69" s="48">
        <f t="shared" si="182"/>
        <v>0</v>
      </c>
      <c r="BE69" s="77"/>
      <c r="BF69" s="70"/>
      <c r="BG69" s="70"/>
      <c r="BH69" s="71"/>
      <c r="BI69" s="71"/>
      <c r="BJ69" s="71"/>
      <c r="BK69" s="71"/>
      <c r="BL69" s="73"/>
      <c r="BM69" s="63">
        <f t="shared" si="252"/>
        <v>0</v>
      </c>
      <c r="BN69" s="62">
        <f t="shared" si="253"/>
        <v>0</v>
      </c>
      <c r="BO69" s="79">
        <f t="shared" si="254"/>
        <v>0</v>
      </c>
      <c r="BP69" s="108">
        <f t="shared" si="255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83"/>
        <v>0</v>
      </c>
      <c r="BZ69" s="14">
        <f t="shared" si="184"/>
        <v>0</v>
      </c>
      <c r="CA69" s="6">
        <f t="shared" si="185"/>
        <v>0</v>
      </c>
      <c r="CB69" s="15">
        <f t="shared" si="186"/>
        <v>0</v>
      </c>
      <c r="CC69" s="16"/>
      <c r="CD69" s="1"/>
      <c r="CE69" s="2"/>
      <c r="CF69" s="2"/>
      <c r="CG69" s="2"/>
      <c r="CH69" s="2"/>
      <c r="CI69" s="2"/>
      <c r="CJ69" s="7">
        <f t="shared" si="187"/>
        <v>0</v>
      </c>
      <c r="CK69" s="14">
        <f t="shared" si="188"/>
        <v>0</v>
      </c>
      <c r="CL69" s="6">
        <f t="shared" si="189"/>
        <v>0</v>
      </c>
      <c r="CM69" s="15">
        <f t="shared" si="190"/>
        <v>0</v>
      </c>
      <c r="CN69" s="16"/>
      <c r="CO69" s="1"/>
      <c r="CP69" s="2"/>
      <c r="CQ69" s="2"/>
      <c r="CR69" s="2"/>
      <c r="CS69" s="2"/>
      <c r="CT69" s="2"/>
      <c r="CU69" s="7">
        <f t="shared" si="191"/>
        <v>0</v>
      </c>
      <c r="CV69" s="14">
        <f t="shared" si="192"/>
        <v>0</v>
      </c>
      <c r="CW69" s="6">
        <f t="shared" si="193"/>
        <v>0</v>
      </c>
      <c r="CX69" s="15">
        <f t="shared" si="194"/>
        <v>0</v>
      </c>
      <c r="CY69" s="16"/>
      <c r="CZ69" s="1"/>
      <c r="DA69" s="2"/>
      <c r="DB69" s="2"/>
      <c r="DC69" s="2"/>
      <c r="DD69" s="2"/>
      <c r="DE69" s="2"/>
      <c r="DF69" s="7">
        <f t="shared" si="195"/>
        <v>0</v>
      </c>
      <c r="DG69" s="14">
        <f t="shared" si="196"/>
        <v>0</v>
      </c>
      <c r="DH69" s="6">
        <f t="shared" si="197"/>
        <v>0</v>
      </c>
      <c r="DI69" s="15">
        <f t="shared" si="198"/>
        <v>0</v>
      </c>
      <c r="DJ69" s="16"/>
      <c r="DK69" s="1"/>
      <c r="DL69" s="2"/>
      <c r="DM69" s="2"/>
      <c r="DN69" s="2"/>
      <c r="DO69" s="2"/>
      <c r="DP69" s="2"/>
      <c r="DQ69" s="7">
        <f t="shared" si="199"/>
        <v>0</v>
      </c>
      <c r="DR69" s="14">
        <f t="shared" si="200"/>
        <v>0</v>
      </c>
      <c r="DS69" s="6">
        <f t="shared" si="201"/>
        <v>0</v>
      </c>
      <c r="DT69" s="15">
        <f t="shared" si="202"/>
        <v>0</v>
      </c>
      <c r="DU69" s="16"/>
      <c r="DV69" s="1"/>
      <c r="DW69" s="2"/>
      <c r="DX69" s="2"/>
      <c r="DY69" s="2"/>
      <c r="DZ69" s="2"/>
      <c r="EA69" s="2"/>
      <c r="EB69" s="7">
        <f t="shared" si="203"/>
        <v>0</v>
      </c>
      <c r="EC69" s="14">
        <f t="shared" si="204"/>
        <v>0</v>
      </c>
      <c r="ED69" s="6">
        <f t="shared" si="205"/>
        <v>0</v>
      </c>
      <c r="EE69" s="15">
        <f t="shared" si="206"/>
        <v>0</v>
      </c>
      <c r="EF69" s="16"/>
      <c r="EG69" s="1"/>
      <c r="EH69" s="2"/>
      <c r="EI69" s="2"/>
      <c r="EJ69" s="2"/>
      <c r="EK69" s="2"/>
      <c r="EL69" s="2"/>
      <c r="EM69" s="7">
        <f t="shared" si="207"/>
        <v>0</v>
      </c>
      <c r="EN69" s="14">
        <f t="shared" si="208"/>
        <v>0</v>
      </c>
      <c r="EO69" s="6">
        <f t="shared" si="209"/>
        <v>0</v>
      </c>
      <c r="EP69" s="15">
        <f t="shared" si="210"/>
        <v>0</v>
      </c>
      <c r="EQ69" s="16"/>
      <c r="ER69" s="1"/>
      <c r="ES69" s="2"/>
      <c r="ET69" s="2"/>
      <c r="EU69" s="2"/>
      <c r="EV69" s="2"/>
      <c r="EW69" s="2"/>
      <c r="EX69" s="7">
        <f t="shared" si="211"/>
        <v>0</v>
      </c>
      <c r="EY69" s="14">
        <f t="shared" si="212"/>
        <v>0</v>
      </c>
      <c r="EZ69" s="6">
        <f t="shared" si="213"/>
        <v>0</v>
      </c>
      <c r="FA69" s="15">
        <f t="shared" si="214"/>
        <v>0</v>
      </c>
      <c r="FB69" s="16"/>
      <c r="FC69" s="1"/>
      <c r="FD69" s="2"/>
      <c r="FE69" s="2"/>
      <c r="FF69" s="2"/>
      <c r="FG69" s="2"/>
      <c r="FH69" s="2"/>
      <c r="FI69" s="7">
        <f t="shared" si="215"/>
        <v>0</v>
      </c>
      <c r="FJ69" s="14">
        <f t="shared" si="216"/>
        <v>0</v>
      </c>
      <c r="FK69" s="6">
        <f t="shared" si="217"/>
        <v>0</v>
      </c>
      <c r="FL69" s="15">
        <f t="shared" si="218"/>
        <v>0</v>
      </c>
      <c r="FM69" s="16"/>
      <c r="FN69" s="1"/>
      <c r="FO69" s="2"/>
      <c r="FP69" s="2"/>
      <c r="FQ69" s="2"/>
      <c r="FR69" s="2"/>
      <c r="FS69" s="2"/>
      <c r="FT69" s="7">
        <f t="shared" si="219"/>
        <v>0</v>
      </c>
      <c r="FU69" s="14">
        <f t="shared" si="220"/>
        <v>0</v>
      </c>
      <c r="FV69" s="6">
        <f t="shared" si="221"/>
        <v>0</v>
      </c>
      <c r="FW69" s="15">
        <f t="shared" si="222"/>
        <v>0</v>
      </c>
      <c r="FX69" s="16"/>
      <c r="FY69" s="1"/>
      <c r="FZ69" s="2"/>
      <c r="GA69" s="2"/>
      <c r="GB69" s="2"/>
      <c r="GC69" s="2"/>
      <c r="GD69" s="2"/>
      <c r="GE69" s="7">
        <f t="shared" si="223"/>
        <v>0</v>
      </c>
      <c r="GF69" s="14">
        <f t="shared" si="224"/>
        <v>0</v>
      </c>
      <c r="GG69" s="6">
        <f t="shared" si="225"/>
        <v>0</v>
      </c>
      <c r="GH69" s="15">
        <f t="shared" si="226"/>
        <v>0</v>
      </c>
      <c r="GI69" s="16"/>
      <c r="GJ69" s="1"/>
      <c r="GK69" s="2"/>
      <c r="GL69" s="2"/>
      <c r="GM69" s="2"/>
      <c r="GN69" s="2"/>
      <c r="GO69" s="2"/>
      <c r="GP69" s="7">
        <f t="shared" si="227"/>
        <v>0</v>
      </c>
      <c r="GQ69" s="14">
        <f t="shared" si="228"/>
        <v>0</v>
      </c>
      <c r="GR69" s="6">
        <f t="shared" si="229"/>
        <v>0</v>
      </c>
      <c r="GS69" s="15">
        <f t="shared" si="230"/>
        <v>0</v>
      </c>
      <c r="GT69" s="16"/>
      <c r="GU69" s="1"/>
      <c r="GV69" s="2"/>
      <c r="GW69" s="2"/>
      <c r="GX69" s="2"/>
      <c r="GY69" s="2"/>
      <c r="GZ69" s="2"/>
      <c r="HA69" s="7">
        <f t="shared" si="231"/>
        <v>0</v>
      </c>
      <c r="HB69" s="14">
        <f t="shared" si="232"/>
        <v>0</v>
      </c>
      <c r="HC69" s="6">
        <f t="shared" si="233"/>
        <v>0</v>
      </c>
      <c r="HD69" s="15">
        <f t="shared" si="234"/>
        <v>0</v>
      </c>
      <c r="HE69" s="16"/>
      <c r="HF69" s="1"/>
      <c r="HG69" s="2"/>
      <c r="HH69" s="2"/>
      <c r="HI69" s="2"/>
      <c r="HJ69" s="2"/>
      <c r="HK69" s="2"/>
      <c r="HL69" s="7">
        <f t="shared" si="235"/>
        <v>0</v>
      </c>
      <c r="HM69" s="14">
        <f t="shared" si="236"/>
        <v>0</v>
      </c>
      <c r="HN69" s="6">
        <f t="shared" si="237"/>
        <v>0</v>
      </c>
      <c r="HO69" s="15">
        <f t="shared" si="238"/>
        <v>0</v>
      </c>
      <c r="HP69" s="16"/>
      <c r="HQ69" s="1"/>
      <c r="HR69" s="2"/>
      <c r="HS69" s="2"/>
      <c r="HT69" s="2"/>
      <c r="HU69" s="2"/>
      <c r="HV69" s="2"/>
      <c r="HW69" s="7">
        <f t="shared" si="239"/>
        <v>0</v>
      </c>
      <c r="HX69" s="14">
        <f t="shared" si="240"/>
        <v>0</v>
      </c>
      <c r="HY69" s="6">
        <f t="shared" si="241"/>
        <v>0</v>
      </c>
      <c r="HZ69" s="15">
        <f t="shared" si="242"/>
        <v>0</v>
      </c>
      <c r="IA69" s="16"/>
      <c r="IB69" s="1"/>
      <c r="IC69" s="2"/>
      <c r="ID69" s="2"/>
      <c r="IE69" s="2"/>
      <c r="IF69" s="2"/>
      <c r="IG69" s="2"/>
      <c r="IH69" s="7">
        <f t="shared" si="243"/>
        <v>0</v>
      </c>
      <c r="II69" s="14">
        <f t="shared" si="244"/>
        <v>0</v>
      </c>
      <c r="IJ69" s="6">
        <f t="shared" si="245"/>
        <v>0</v>
      </c>
      <c r="IK69" s="113">
        <f t="shared" si="246"/>
        <v>0</v>
      </c>
      <c r="IL69" s="114"/>
    </row>
    <row r="70" spans="1:246" ht="12.75" hidden="1">
      <c r="A70" s="52"/>
      <c r="B70" s="50"/>
      <c r="C70" s="50"/>
      <c r="D70" s="51"/>
      <c r="E70" s="51"/>
      <c r="F70" s="51"/>
      <c r="G70" s="42">
        <f>IF(AND(OR($G$2="Y",$H$2="Y"),I70&lt;5,J70&lt;5),IF(AND(I70=I69,J70=J69),G69+1,1),"")</f>
      </c>
      <c r="H70" s="42">
        <f>IF(AND($H$2="Y",J70&gt;0,OR(AND(G70=1,G94=10),AND(G70=2,G103=20),AND(G70=3,G112=30),AND(G70=4,G121=40),AND(G70=5,G130=50),AND(G70=6,G139=60),AND(G70=7,G148=70),AND(G70=8,G157=80),AND(G70=9,G166=90),AND(G70=10,G175=100))),VLOOKUP(J70-1,SortLookup!$A$13:$B$16,2,FALSE),"")</f>
      </c>
      <c r="I70" s="87" t="str">
        <f>IF(ISNA(VLOOKUP(E70,SortLookup!$A$1:$B$5,2,FALSE))," ",VLOOKUP(E70,SortLookup!$A$1:$B$5,2,FALSE))</f>
        <v> </v>
      </c>
      <c r="J70" s="43" t="str">
        <f>IF(ISNA(VLOOKUP(F70,SortLookup!$A$7:$B$11,2,FALSE))," ",VLOOKUP(F70,SortLookup!$A$7:$B$11,2,FALSE))</f>
        <v> </v>
      </c>
      <c r="K70" s="104">
        <f t="shared" si="247"/>
        <v>0</v>
      </c>
      <c r="L70" s="89">
        <f t="shared" si="248"/>
        <v>0</v>
      </c>
      <c r="M70" s="45">
        <f t="shared" si="249"/>
        <v>0</v>
      </c>
      <c r="N70" s="46">
        <f t="shared" si="250"/>
        <v>0</v>
      </c>
      <c r="O70" s="106">
        <f t="shared" si="251"/>
        <v>0</v>
      </c>
      <c r="P70" s="77"/>
      <c r="Q70" s="70"/>
      <c r="R70" s="70"/>
      <c r="S70" s="70"/>
      <c r="T70" s="70"/>
      <c r="U70" s="70"/>
      <c r="V70" s="70"/>
      <c r="W70" s="71"/>
      <c r="X70" s="71"/>
      <c r="Y70" s="71"/>
      <c r="Z70" s="71"/>
      <c r="AA70" s="73"/>
      <c r="AB70" s="63">
        <f t="shared" si="171"/>
        <v>0</v>
      </c>
      <c r="AC70" s="62">
        <f t="shared" si="172"/>
        <v>0</v>
      </c>
      <c r="AD70" s="79">
        <f t="shared" si="173"/>
        <v>0</v>
      </c>
      <c r="AE70" s="48">
        <f t="shared" si="174"/>
        <v>0</v>
      </c>
      <c r="AF70" s="77"/>
      <c r="AG70" s="70"/>
      <c r="AH70" s="70"/>
      <c r="AI70" s="70"/>
      <c r="AJ70" s="71"/>
      <c r="AK70" s="71"/>
      <c r="AL70" s="71"/>
      <c r="AM70" s="71"/>
      <c r="AN70" s="73"/>
      <c r="AO70" s="63">
        <f t="shared" si="175"/>
        <v>0</v>
      </c>
      <c r="AP70" s="62">
        <f t="shared" si="176"/>
        <v>0</v>
      </c>
      <c r="AQ70" s="79">
        <f t="shared" si="177"/>
        <v>0</v>
      </c>
      <c r="AR70" s="48">
        <f t="shared" si="178"/>
        <v>0</v>
      </c>
      <c r="AS70" s="77"/>
      <c r="AT70" s="70"/>
      <c r="AU70" s="70"/>
      <c r="AV70" s="71"/>
      <c r="AW70" s="71"/>
      <c r="AX70" s="71"/>
      <c r="AY70" s="71"/>
      <c r="AZ70" s="73"/>
      <c r="BA70" s="63">
        <f t="shared" si="179"/>
        <v>0</v>
      </c>
      <c r="BB70" s="62">
        <f t="shared" si="180"/>
        <v>0</v>
      </c>
      <c r="BC70" s="79">
        <f t="shared" si="181"/>
        <v>0</v>
      </c>
      <c r="BD70" s="48">
        <f t="shared" si="182"/>
        <v>0</v>
      </c>
      <c r="BE70" s="77"/>
      <c r="BF70" s="70"/>
      <c r="BG70" s="70"/>
      <c r="BH70" s="71"/>
      <c r="BI70" s="71"/>
      <c r="BJ70" s="71"/>
      <c r="BK70" s="71"/>
      <c r="BL70" s="73"/>
      <c r="BM70" s="63">
        <f t="shared" si="252"/>
        <v>0</v>
      </c>
      <c r="BN70" s="62">
        <f t="shared" si="253"/>
        <v>0</v>
      </c>
      <c r="BO70" s="79">
        <f t="shared" si="254"/>
        <v>0</v>
      </c>
      <c r="BP70" s="108">
        <f t="shared" si="255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83"/>
        <v>0</v>
      </c>
      <c r="BZ70" s="14">
        <f t="shared" si="184"/>
        <v>0</v>
      </c>
      <c r="CA70" s="6">
        <f t="shared" si="185"/>
        <v>0</v>
      </c>
      <c r="CB70" s="15">
        <f t="shared" si="186"/>
        <v>0</v>
      </c>
      <c r="CC70" s="16"/>
      <c r="CD70" s="1"/>
      <c r="CE70" s="2"/>
      <c r="CF70" s="2"/>
      <c r="CG70" s="2"/>
      <c r="CH70" s="2"/>
      <c r="CI70" s="2"/>
      <c r="CJ70" s="7">
        <f t="shared" si="187"/>
        <v>0</v>
      </c>
      <c r="CK70" s="14">
        <f t="shared" si="188"/>
        <v>0</v>
      </c>
      <c r="CL70" s="6">
        <f t="shared" si="189"/>
        <v>0</v>
      </c>
      <c r="CM70" s="15">
        <f t="shared" si="190"/>
        <v>0</v>
      </c>
      <c r="CN70" s="16"/>
      <c r="CO70" s="1"/>
      <c r="CP70" s="2"/>
      <c r="CQ70" s="2"/>
      <c r="CR70" s="2"/>
      <c r="CS70" s="2"/>
      <c r="CT70" s="2"/>
      <c r="CU70" s="7">
        <f t="shared" si="191"/>
        <v>0</v>
      </c>
      <c r="CV70" s="14">
        <f t="shared" si="192"/>
        <v>0</v>
      </c>
      <c r="CW70" s="6">
        <f t="shared" si="193"/>
        <v>0</v>
      </c>
      <c r="CX70" s="15">
        <f t="shared" si="194"/>
        <v>0</v>
      </c>
      <c r="CY70" s="16"/>
      <c r="CZ70" s="1"/>
      <c r="DA70" s="2"/>
      <c r="DB70" s="2"/>
      <c r="DC70" s="2"/>
      <c r="DD70" s="2"/>
      <c r="DE70" s="2"/>
      <c r="DF70" s="7">
        <f t="shared" si="195"/>
        <v>0</v>
      </c>
      <c r="DG70" s="14">
        <f t="shared" si="196"/>
        <v>0</v>
      </c>
      <c r="DH70" s="6">
        <f t="shared" si="197"/>
        <v>0</v>
      </c>
      <c r="DI70" s="15">
        <f t="shared" si="198"/>
        <v>0</v>
      </c>
      <c r="DJ70" s="16"/>
      <c r="DK70" s="1"/>
      <c r="DL70" s="2"/>
      <c r="DM70" s="2"/>
      <c r="DN70" s="2"/>
      <c r="DO70" s="2"/>
      <c r="DP70" s="2"/>
      <c r="DQ70" s="7">
        <f t="shared" si="199"/>
        <v>0</v>
      </c>
      <c r="DR70" s="14">
        <f t="shared" si="200"/>
        <v>0</v>
      </c>
      <c r="DS70" s="6">
        <f t="shared" si="201"/>
        <v>0</v>
      </c>
      <c r="DT70" s="15">
        <f t="shared" si="202"/>
        <v>0</v>
      </c>
      <c r="DU70" s="16"/>
      <c r="DV70" s="1"/>
      <c r="DW70" s="2"/>
      <c r="DX70" s="2"/>
      <c r="DY70" s="2"/>
      <c r="DZ70" s="2"/>
      <c r="EA70" s="2"/>
      <c r="EB70" s="7">
        <f t="shared" si="203"/>
        <v>0</v>
      </c>
      <c r="EC70" s="14">
        <f t="shared" si="204"/>
        <v>0</v>
      </c>
      <c r="ED70" s="6">
        <f t="shared" si="205"/>
        <v>0</v>
      </c>
      <c r="EE70" s="15">
        <f t="shared" si="206"/>
        <v>0</v>
      </c>
      <c r="EF70" s="16"/>
      <c r="EG70" s="1"/>
      <c r="EH70" s="2"/>
      <c r="EI70" s="2"/>
      <c r="EJ70" s="2"/>
      <c r="EK70" s="2"/>
      <c r="EL70" s="2"/>
      <c r="EM70" s="7">
        <f t="shared" si="207"/>
        <v>0</v>
      </c>
      <c r="EN70" s="14">
        <f t="shared" si="208"/>
        <v>0</v>
      </c>
      <c r="EO70" s="6">
        <f t="shared" si="209"/>
        <v>0</v>
      </c>
      <c r="EP70" s="15">
        <f t="shared" si="210"/>
        <v>0</v>
      </c>
      <c r="EQ70" s="16"/>
      <c r="ER70" s="1"/>
      <c r="ES70" s="2"/>
      <c r="ET70" s="2"/>
      <c r="EU70" s="2"/>
      <c r="EV70" s="2"/>
      <c r="EW70" s="2"/>
      <c r="EX70" s="7">
        <f t="shared" si="211"/>
        <v>0</v>
      </c>
      <c r="EY70" s="14">
        <f t="shared" si="212"/>
        <v>0</v>
      </c>
      <c r="EZ70" s="6">
        <f t="shared" si="213"/>
        <v>0</v>
      </c>
      <c r="FA70" s="15">
        <f t="shared" si="214"/>
        <v>0</v>
      </c>
      <c r="FB70" s="16"/>
      <c r="FC70" s="1"/>
      <c r="FD70" s="2"/>
      <c r="FE70" s="2"/>
      <c r="FF70" s="2"/>
      <c r="FG70" s="2"/>
      <c r="FH70" s="2"/>
      <c r="FI70" s="7">
        <f t="shared" si="215"/>
        <v>0</v>
      </c>
      <c r="FJ70" s="14">
        <f t="shared" si="216"/>
        <v>0</v>
      </c>
      <c r="FK70" s="6">
        <f t="shared" si="217"/>
        <v>0</v>
      </c>
      <c r="FL70" s="15">
        <f t="shared" si="218"/>
        <v>0</v>
      </c>
      <c r="FM70" s="16"/>
      <c r="FN70" s="1"/>
      <c r="FO70" s="2"/>
      <c r="FP70" s="2"/>
      <c r="FQ70" s="2"/>
      <c r="FR70" s="2"/>
      <c r="FS70" s="2"/>
      <c r="FT70" s="7">
        <f t="shared" si="219"/>
        <v>0</v>
      </c>
      <c r="FU70" s="14">
        <f t="shared" si="220"/>
        <v>0</v>
      </c>
      <c r="FV70" s="6">
        <f t="shared" si="221"/>
        <v>0</v>
      </c>
      <c r="FW70" s="15">
        <f t="shared" si="222"/>
        <v>0</v>
      </c>
      <c r="FX70" s="16"/>
      <c r="FY70" s="1"/>
      <c r="FZ70" s="2"/>
      <c r="GA70" s="2"/>
      <c r="GB70" s="2"/>
      <c r="GC70" s="2"/>
      <c r="GD70" s="2"/>
      <c r="GE70" s="7">
        <f t="shared" si="223"/>
        <v>0</v>
      </c>
      <c r="GF70" s="14">
        <f t="shared" si="224"/>
        <v>0</v>
      </c>
      <c r="GG70" s="6">
        <f t="shared" si="225"/>
        <v>0</v>
      </c>
      <c r="GH70" s="15">
        <f t="shared" si="226"/>
        <v>0</v>
      </c>
      <c r="GI70" s="16"/>
      <c r="GJ70" s="1"/>
      <c r="GK70" s="2"/>
      <c r="GL70" s="2"/>
      <c r="GM70" s="2"/>
      <c r="GN70" s="2"/>
      <c r="GO70" s="2"/>
      <c r="GP70" s="7">
        <f t="shared" si="227"/>
        <v>0</v>
      </c>
      <c r="GQ70" s="14">
        <f t="shared" si="228"/>
        <v>0</v>
      </c>
      <c r="GR70" s="6">
        <f t="shared" si="229"/>
        <v>0</v>
      </c>
      <c r="GS70" s="15">
        <f t="shared" si="230"/>
        <v>0</v>
      </c>
      <c r="GT70" s="16"/>
      <c r="GU70" s="1"/>
      <c r="GV70" s="2"/>
      <c r="GW70" s="2"/>
      <c r="GX70" s="2"/>
      <c r="GY70" s="2"/>
      <c r="GZ70" s="2"/>
      <c r="HA70" s="7">
        <f t="shared" si="231"/>
        <v>0</v>
      </c>
      <c r="HB70" s="14">
        <f t="shared" si="232"/>
        <v>0</v>
      </c>
      <c r="HC70" s="6">
        <f t="shared" si="233"/>
        <v>0</v>
      </c>
      <c r="HD70" s="15">
        <f t="shared" si="234"/>
        <v>0</v>
      </c>
      <c r="HE70" s="16"/>
      <c r="HF70" s="1"/>
      <c r="HG70" s="2"/>
      <c r="HH70" s="2"/>
      <c r="HI70" s="2"/>
      <c r="HJ70" s="2"/>
      <c r="HK70" s="2"/>
      <c r="HL70" s="7">
        <f t="shared" si="235"/>
        <v>0</v>
      </c>
      <c r="HM70" s="14">
        <f t="shared" si="236"/>
        <v>0</v>
      </c>
      <c r="HN70" s="6">
        <f t="shared" si="237"/>
        <v>0</v>
      </c>
      <c r="HO70" s="15">
        <f t="shared" si="238"/>
        <v>0</v>
      </c>
      <c r="HP70" s="16"/>
      <c r="HQ70" s="1"/>
      <c r="HR70" s="2"/>
      <c r="HS70" s="2"/>
      <c r="HT70" s="2"/>
      <c r="HU70" s="2"/>
      <c r="HV70" s="2"/>
      <c r="HW70" s="7">
        <f t="shared" si="239"/>
        <v>0</v>
      </c>
      <c r="HX70" s="14">
        <f t="shared" si="240"/>
        <v>0</v>
      </c>
      <c r="HY70" s="6">
        <f t="shared" si="241"/>
        <v>0</v>
      </c>
      <c r="HZ70" s="15">
        <f t="shared" si="242"/>
        <v>0</v>
      </c>
      <c r="IA70" s="16"/>
      <c r="IB70" s="1"/>
      <c r="IC70" s="2"/>
      <c r="ID70" s="2"/>
      <c r="IE70" s="2"/>
      <c r="IF70" s="2"/>
      <c r="IG70" s="2"/>
      <c r="IH70" s="7">
        <f t="shared" si="243"/>
        <v>0</v>
      </c>
      <c r="II70" s="14">
        <f t="shared" si="244"/>
        <v>0</v>
      </c>
      <c r="IJ70" s="6">
        <f t="shared" si="245"/>
        <v>0</v>
      </c>
      <c r="IK70" s="113">
        <f t="shared" si="246"/>
        <v>0</v>
      </c>
      <c r="IL70" s="114"/>
    </row>
    <row r="71" spans="1:246" ht="12.75" hidden="1">
      <c r="A71" s="52"/>
      <c r="B71" s="50"/>
      <c r="C71" s="50"/>
      <c r="D71" s="51"/>
      <c r="E71" s="51"/>
      <c r="F71" s="51"/>
      <c r="G71" s="42">
        <f>IF(AND(OR($G$2="Y",$H$2="Y"),I71&lt;5,J71&lt;5),IF(AND(I71=#REF!,J71=#REF!),#REF!+1,1),"")</f>
      </c>
      <c r="H71" s="42" t="e">
        <f>IF(AND($H$2="Y",J71&gt;0,OR(AND(G71=1,#REF!=10),AND(G71=2,G88=20),AND(G71=3,G112=30),AND(G71=4,G121=40),AND(G71=5,G130=50),AND(G71=6,G139=60),AND(G71=7,G148=70),AND(G71=8,G157=80),AND(G71=9,G166=90),AND(G71=10,G175=100))),VLOOKUP(J71-1,SortLookup!$A$13:$B$16,2,FALSE),"")</f>
        <v>#REF!</v>
      </c>
      <c r="I71" s="87" t="str">
        <f>IF(ISNA(VLOOKUP(E71,SortLookup!$A$1:$B$5,2,FALSE))," ",VLOOKUP(E71,SortLookup!$A$1:$B$5,2,FALSE))</f>
        <v> </v>
      </c>
      <c r="J71" s="43" t="str">
        <f>IF(ISNA(VLOOKUP(F71,SortLookup!$A$7:$B$11,2,FALSE))," ",VLOOKUP(F71,SortLookup!$A$7:$B$11,2,FALSE))</f>
        <v> </v>
      </c>
      <c r="K71" s="104">
        <f t="shared" si="247"/>
        <v>0</v>
      </c>
      <c r="L71" s="89">
        <f t="shared" si="248"/>
        <v>0</v>
      </c>
      <c r="M71" s="45">
        <f t="shared" si="249"/>
        <v>0</v>
      </c>
      <c r="N71" s="46">
        <f t="shared" si="250"/>
        <v>0</v>
      </c>
      <c r="O71" s="106">
        <f t="shared" si="251"/>
        <v>0</v>
      </c>
      <c r="P71" s="77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3"/>
      <c r="AB71" s="63">
        <f t="shared" si="171"/>
        <v>0</v>
      </c>
      <c r="AC71" s="62">
        <f t="shared" si="172"/>
        <v>0</v>
      </c>
      <c r="AD71" s="79">
        <f t="shared" si="173"/>
        <v>0</v>
      </c>
      <c r="AE71" s="48">
        <f t="shared" si="174"/>
        <v>0</v>
      </c>
      <c r="AF71" s="77"/>
      <c r="AG71" s="70"/>
      <c r="AH71" s="70"/>
      <c r="AI71" s="70"/>
      <c r="AJ71" s="71"/>
      <c r="AK71" s="71"/>
      <c r="AL71" s="71"/>
      <c r="AM71" s="71"/>
      <c r="AN71" s="73"/>
      <c r="AO71" s="63">
        <f t="shared" si="175"/>
        <v>0</v>
      </c>
      <c r="AP71" s="62">
        <f t="shared" si="176"/>
        <v>0</v>
      </c>
      <c r="AQ71" s="79">
        <f t="shared" si="177"/>
        <v>0</v>
      </c>
      <c r="AR71" s="48">
        <f t="shared" si="178"/>
        <v>0</v>
      </c>
      <c r="AS71" s="77"/>
      <c r="AT71" s="70"/>
      <c r="AU71" s="70"/>
      <c r="AV71" s="71"/>
      <c r="AW71" s="71"/>
      <c r="AX71" s="71"/>
      <c r="AY71" s="71"/>
      <c r="AZ71" s="73"/>
      <c r="BA71" s="63">
        <f t="shared" si="179"/>
        <v>0</v>
      </c>
      <c r="BB71" s="62">
        <f t="shared" si="180"/>
        <v>0</v>
      </c>
      <c r="BC71" s="79">
        <f t="shared" si="181"/>
        <v>0</v>
      </c>
      <c r="BD71" s="48">
        <f t="shared" si="182"/>
        <v>0</v>
      </c>
      <c r="BE71" s="77"/>
      <c r="BF71" s="70"/>
      <c r="BG71" s="70"/>
      <c r="BH71" s="71"/>
      <c r="BI71" s="71"/>
      <c r="BJ71" s="71"/>
      <c r="BK71" s="71"/>
      <c r="BL71" s="73"/>
      <c r="BM71" s="63">
        <f t="shared" si="252"/>
        <v>0</v>
      </c>
      <c r="BN71" s="62">
        <f t="shared" si="253"/>
        <v>0</v>
      </c>
      <c r="BO71" s="79">
        <f t="shared" si="254"/>
        <v>0</v>
      </c>
      <c r="BP71" s="108">
        <f t="shared" si="255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83"/>
        <v>0</v>
      </c>
      <c r="BZ71" s="14">
        <f t="shared" si="184"/>
        <v>0</v>
      </c>
      <c r="CA71" s="6">
        <f t="shared" si="185"/>
        <v>0</v>
      </c>
      <c r="CB71" s="15">
        <f t="shared" si="186"/>
        <v>0</v>
      </c>
      <c r="CC71" s="16"/>
      <c r="CD71" s="1"/>
      <c r="CE71" s="2"/>
      <c r="CF71" s="2"/>
      <c r="CG71" s="2"/>
      <c r="CH71" s="2"/>
      <c r="CI71" s="2"/>
      <c r="CJ71" s="7">
        <f t="shared" si="187"/>
        <v>0</v>
      </c>
      <c r="CK71" s="14">
        <f t="shared" si="188"/>
        <v>0</v>
      </c>
      <c r="CL71" s="6">
        <f t="shared" si="189"/>
        <v>0</v>
      </c>
      <c r="CM71" s="15">
        <f t="shared" si="190"/>
        <v>0</v>
      </c>
      <c r="CN71" s="16"/>
      <c r="CO71" s="1"/>
      <c r="CP71" s="2"/>
      <c r="CQ71" s="2"/>
      <c r="CR71" s="2"/>
      <c r="CS71" s="2"/>
      <c r="CT71" s="2"/>
      <c r="CU71" s="7">
        <f t="shared" si="191"/>
        <v>0</v>
      </c>
      <c r="CV71" s="14">
        <f t="shared" si="192"/>
        <v>0</v>
      </c>
      <c r="CW71" s="6">
        <f t="shared" si="193"/>
        <v>0</v>
      </c>
      <c r="CX71" s="15">
        <f t="shared" si="194"/>
        <v>0</v>
      </c>
      <c r="CY71" s="16"/>
      <c r="CZ71" s="1"/>
      <c r="DA71" s="2"/>
      <c r="DB71" s="2"/>
      <c r="DC71" s="2"/>
      <c r="DD71" s="2"/>
      <c r="DE71" s="2"/>
      <c r="DF71" s="7">
        <f t="shared" si="195"/>
        <v>0</v>
      </c>
      <c r="DG71" s="14">
        <f t="shared" si="196"/>
        <v>0</v>
      </c>
      <c r="DH71" s="6">
        <f t="shared" si="197"/>
        <v>0</v>
      </c>
      <c r="DI71" s="15">
        <f t="shared" si="198"/>
        <v>0</v>
      </c>
      <c r="DJ71" s="16"/>
      <c r="DK71" s="1"/>
      <c r="DL71" s="2"/>
      <c r="DM71" s="2"/>
      <c r="DN71" s="2"/>
      <c r="DO71" s="2"/>
      <c r="DP71" s="2"/>
      <c r="DQ71" s="7">
        <f t="shared" si="199"/>
        <v>0</v>
      </c>
      <c r="DR71" s="14">
        <f t="shared" si="200"/>
        <v>0</v>
      </c>
      <c r="DS71" s="6">
        <f t="shared" si="201"/>
        <v>0</v>
      </c>
      <c r="DT71" s="15">
        <f t="shared" si="202"/>
        <v>0</v>
      </c>
      <c r="DU71" s="16"/>
      <c r="DV71" s="1"/>
      <c r="DW71" s="2"/>
      <c r="DX71" s="2"/>
      <c r="DY71" s="2"/>
      <c r="DZ71" s="2"/>
      <c r="EA71" s="2"/>
      <c r="EB71" s="7">
        <f t="shared" si="203"/>
        <v>0</v>
      </c>
      <c r="EC71" s="14">
        <f t="shared" si="204"/>
        <v>0</v>
      </c>
      <c r="ED71" s="6">
        <f t="shared" si="205"/>
        <v>0</v>
      </c>
      <c r="EE71" s="15">
        <f t="shared" si="206"/>
        <v>0</v>
      </c>
      <c r="EF71" s="16"/>
      <c r="EG71" s="1"/>
      <c r="EH71" s="2"/>
      <c r="EI71" s="2"/>
      <c r="EJ71" s="2"/>
      <c r="EK71" s="2"/>
      <c r="EL71" s="2"/>
      <c r="EM71" s="7">
        <f t="shared" si="207"/>
        <v>0</v>
      </c>
      <c r="EN71" s="14">
        <f t="shared" si="208"/>
        <v>0</v>
      </c>
      <c r="EO71" s="6">
        <f t="shared" si="209"/>
        <v>0</v>
      </c>
      <c r="EP71" s="15">
        <f t="shared" si="210"/>
        <v>0</v>
      </c>
      <c r="EQ71" s="16"/>
      <c r="ER71" s="1"/>
      <c r="ES71" s="2"/>
      <c r="ET71" s="2"/>
      <c r="EU71" s="2"/>
      <c r="EV71" s="2"/>
      <c r="EW71" s="2"/>
      <c r="EX71" s="7">
        <f t="shared" si="211"/>
        <v>0</v>
      </c>
      <c r="EY71" s="14">
        <f t="shared" si="212"/>
        <v>0</v>
      </c>
      <c r="EZ71" s="6">
        <f t="shared" si="213"/>
        <v>0</v>
      </c>
      <c r="FA71" s="15">
        <f t="shared" si="214"/>
        <v>0</v>
      </c>
      <c r="FB71" s="16"/>
      <c r="FC71" s="1"/>
      <c r="FD71" s="2"/>
      <c r="FE71" s="2"/>
      <c r="FF71" s="2"/>
      <c r="FG71" s="2"/>
      <c r="FH71" s="2"/>
      <c r="FI71" s="7">
        <f t="shared" si="215"/>
        <v>0</v>
      </c>
      <c r="FJ71" s="14">
        <f t="shared" si="216"/>
        <v>0</v>
      </c>
      <c r="FK71" s="6">
        <f t="shared" si="217"/>
        <v>0</v>
      </c>
      <c r="FL71" s="15">
        <f t="shared" si="218"/>
        <v>0</v>
      </c>
      <c r="FM71" s="16"/>
      <c r="FN71" s="1"/>
      <c r="FO71" s="2"/>
      <c r="FP71" s="2"/>
      <c r="FQ71" s="2"/>
      <c r="FR71" s="2"/>
      <c r="FS71" s="2"/>
      <c r="FT71" s="7">
        <f t="shared" si="219"/>
        <v>0</v>
      </c>
      <c r="FU71" s="14">
        <f t="shared" si="220"/>
        <v>0</v>
      </c>
      <c r="FV71" s="6">
        <f t="shared" si="221"/>
        <v>0</v>
      </c>
      <c r="FW71" s="15">
        <f t="shared" si="222"/>
        <v>0</v>
      </c>
      <c r="FX71" s="16"/>
      <c r="FY71" s="1"/>
      <c r="FZ71" s="2"/>
      <c r="GA71" s="2"/>
      <c r="GB71" s="2"/>
      <c r="GC71" s="2"/>
      <c r="GD71" s="2"/>
      <c r="GE71" s="7">
        <f t="shared" si="223"/>
        <v>0</v>
      </c>
      <c r="GF71" s="14">
        <f t="shared" si="224"/>
        <v>0</v>
      </c>
      <c r="GG71" s="6">
        <f t="shared" si="225"/>
        <v>0</v>
      </c>
      <c r="GH71" s="15">
        <f t="shared" si="226"/>
        <v>0</v>
      </c>
      <c r="GI71" s="16"/>
      <c r="GJ71" s="1"/>
      <c r="GK71" s="2"/>
      <c r="GL71" s="2"/>
      <c r="GM71" s="2"/>
      <c r="GN71" s="2"/>
      <c r="GO71" s="2"/>
      <c r="GP71" s="7">
        <f t="shared" si="227"/>
        <v>0</v>
      </c>
      <c r="GQ71" s="14">
        <f t="shared" si="228"/>
        <v>0</v>
      </c>
      <c r="GR71" s="6">
        <f t="shared" si="229"/>
        <v>0</v>
      </c>
      <c r="GS71" s="15">
        <f t="shared" si="230"/>
        <v>0</v>
      </c>
      <c r="GT71" s="16"/>
      <c r="GU71" s="1"/>
      <c r="GV71" s="2"/>
      <c r="GW71" s="2"/>
      <c r="GX71" s="2"/>
      <c r="GY71" s="2"/>
      <c r="GZ71" s="2"/>
      <c r="HA71" s="7">
        <f t="shared" si="231"/>
        <v>0</v>
      </c>
      <c r="HB71" s="14">
        <f t="shared" si="232"/>
        <v>0</v>
      </c>
      <c r="HC71" s="6">
        <f t="shared" si="233"/>
        <v>0</v>
      </c>
      <c r="HD71" s="15">
        <f t="shared" si="234"/>
        <v>0</v>
      </c>
      <c r="HE71" s="16"/>
      <c r="HF71" s="1"/>
      <c r="HG71" s="2"/>
      <c r="HH71" s="2"/>
      <c r="HI71" s="2"/>
      <c r="HJ71" s="2"/>
      <c r="HK71" s="2"/>
      <c r="HL71" s="7">
        <f t="shared" si="235"/>
        <v>0</v>
      </c>
      <c r="HM71" s="14">
        <f t="shared" si="236"/>
        <v>0</v>
      </c>
      <c r="HN71" s="6">
        <f t="shared" si="237"/>
        <v>0</v>
      </c>
      <c r="HO71" s="15">
        <f t="shared" si="238"/>
        <v>0</v>
      </c>
      <c r="HP71" s="16"/>
      <c r="HQ71" s="1"/>
      <c r="HR71" s="2"/>
      <c r="HS71" s="2"/>
      <c r="HT71" s="2"/>
      <c r="HU71" s="2"/>
      <c r="HV71" s="2"/>
      <c r="HW71" s="7">
        <f t="shared" si="239"/>
        <v>0</v>
      </c>
      <c r="HX71" s="14">
        <f t="shared" si="240"/>
        <v>0</v>
      </c>
      <c r="HY71" s="6">
        <f t="shared" si="241"/>
        <v>0</v>
      </c>
      <c r="HZ71" s="15">
        <f t="shared" si="242"/>
        <v>0</v>
      </c>
      <c r="IA71" s="16"/>
      <c r="IB71" s="1"/>
      <c r="IC71" s="2"/>
      <c r="ID71" s="2"/>
      <c r="IE71" s="2"/>
      <c r="IF71" s="2"/>
      <c r="IG71" s="2"/>
      <c r="IH71" s="7">
        <f t="shared" si="243"/>
        <v>0</v>
      </c>
      <c r="II71" s="14">
        <f t="shared" si="244"/>
        <v>0</v>
      </c>
      <c r="IJ71" s="6">
        <f t="shared" si="245"/>
        <v>0</v>
      </c>
      <c r="IK71" s="113">
        <f t="shared" si="246"/>
        <v>0</v>
      </c>
      <c r="IL71" s="114"/>
    </row>
    <row r="72" spans="1:246" ht="13.5" hidden="1" thickBot="1">
      <c r="A72" s="52"/>
      <c r="B72" s="50"/>
      <c r="C72" s="50"/>
      <c r="D72" s="51"/>
      <c r="E72" s="51"/>
      <c r="F72" s="51"/>
      <c r="G72" s="42">
        <f>IF(AND(OR($G$2="Y",$H$2="Y"),I72&lt;5,J72&lt;5),IF(AND(I72=I71,J72=J71),G71+1,1),"")</f>
      </c>
      <c r="H72" s="42">
        <f>IF(AND($H$2="Y",J72&gt;0,OR(AND(G72=1,G81=10),AND(G72=2,G90=20),AND(G72=3,G114=30),AND(G72=4,G123=40),AND(G72=5,G132=50),AND(G72=6,G141=60),AND(G72=7,G150=70),AND(G72=8,G159=80),AND(G72=9,G168=90),AND(G72=10,G177=100))),VLOOKUP(J72-1,SortLookup!$A$13:$B$16,2,FALSE),"")</f>
      </c>
      <c r="I72" s="87" t="str">
        <f>IF(ISNA(VLOOKUP(E72,SortLookup!$A$1:$B$5,2,FALSE))," ",VLOOKUP(E72,SortLookup!$A$1:$B$5,2,FALSE))</f>
        <v> </v>
      </c>
      <c r="J72" s="43" t="str">
        <f>IF(ISNA(VLOOKUP(F72,SortLookup!$A$7:$B$11,2,FALSE))," ",VLOOKUP(F72,SortLookup!$A$7:$B$11,2,FALSE))</f>
        <v> </v>
      </c>
      <c r="K72" s="104">
        <f t="shared" si="247"/>
        <v>0</v>
      </c>
      <c r="L72" s="89">
        <f t="shared" si="248"/>
        <v>0</v>
      </c>
      <c r="M72" s="45">
        <f t="shared" si="249"/>
        <v>0</v>
      </c>
      <c r="N72" s="46">
        <f t="shared" si="250"/>
        <v>0</v>
      </c>
      <c r="O72" s="106">
        <f t="shared" si="251"/>
        <v>0</v>
      </c>
      <c r="P72" s="77"/>
      <c r="Q72" s="70"/>
      <c r="R72" s="70"/>
      <c r="S72" s="70"/>
      <c r="T72" s="70"/>
      <c r="U72" s="70"/>
      <c r="V72" s="70"/>
      <c r="W72" s="71"/>
      <c r="X72" s="71"/>
      <c r="Y72" s="71"/>
      <c r="Z72" s="71"/>
      <c r="AA72" s="73"/>
      <c r="AB72" s="63">
        <f t="shared" si="171"/>
        <v>0</v>
      </c>
      <c r="AC72" s="62">
        <f t="shared" si="172"/>
        <v>0</v>
      </c>
      <c r="AD72" s="79">
        <f t="shared" si="173"/>
        <v>0</v>
      </c>
      <c r="AE72" s="48">
        <f t="shared" si="174"/>
        <v>0</v>
      </c>
      <c r="AF72" s="77"/>
      <c r="AG72" s="70"/>
      <c r="AH72" s="70"/>
      <c r="AI72" s="70"/>
      <c r="AJ72" s="71"/>
      <c r="AK72" s="71"/>
      <c r="AL72" s="71"/>
      <c r="AM72" s="71"/>
      <c r="AN72" s="73"/>
      <c r="AO72" s="63">
        <f t="shared" si="175"/>
        <v>0</v>
      </c>
      <c r="AP72" s="62">
        <f t="shared" si="176"/>
        <v>0</v>
      </c>
      <c r="AQ72" s="79">
        <f t="shared" si="177"/>
        <v>0</v>
      </c>
      <c r="AR72" s="48">
        <f t="shared" si="178"/>
        <v>0</v>
      </c>
      <c r="AS72" s="77"/>
      <c r="AT72" s="70"/>
      <c r="AU72" s="70"/>
      <c r="AV72" s="71"/>
      <c r="AW72" s="71"/>
      <c r="AX72" s="71"/>
      <c r="AY72" s="71"/>
      <c r="AZ72" s="73"/>
      <c r="BA72" s="63">
        <f t="shared" si="179"/>
        <v>0</v>
      </c>
      <c r="BB72" s="62">
        <f t="shared" si="180"/>
        <v>0</v>
      </c>
      <c r="BC72" s="79">
        <f t="shared" si="181"/>
        <v>0</v>
      </c>
      <c r="BD72" s="48">
        <f t="shared" si="182"/>
        <v>0</v>
      </c>
      <c r="BE72" s="77"/>
      <c r="BF72" s="70"/>
      <c r="BG72" s="70"/>
      <c r="BH72" s="71"/>
      <c r="BI72" s="71"/>
      <c r="BJ72" s="71"/>
      <c r="BK72" s="71"/>
      <c r="BL72" s="73"/>
      <c r="BM72" s="63">
        <f t="shared" si="252"/>
        <v>0</v>
      </c>
      <c r="BN72" s="62">
        <f t="shared" si="253"/>
        <v>0</v>
      </c>
      <c r="BO72" s="79">
        <f t="shared" si="254"/>
        <v>0</v>
      </c>
      <c r="BP72" s="108">
        <f t="shared" si="255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83"/>
        <v>0</v>
      </c>
      <c r="BZ72" s="14">
        <f t="shared" si="184"/>
        <v>0</v>
      </c>
      <c r="CA72" s="6">
        <f t="shared" si="185"/>
        <v>0</v>
      </c>
      <c r="CB72" s="15">
        <f t="shared" si="186"/>
        <v>0</v>
      </c>
      <c r="CC72" s="16"/>
      <c r="CD72" s="1"/>
      <c r="CE72" s="2"/>
      <c r="CF72" s="2"/>
      <c r="CG72" s="2"/>
      <c r="CH72" s="2"/>
      <c r="CI72" s="2"/>
      <c r="CJ72" s="7">
        <f t="shared" si="187"/>
        <v>0</v>
      </c>
      <c r="CK72" s="14">
        <f t="shared" si="188"/>
        <v>0</v>
      </c>
      <c r="CL72" s="6">
        <f t="shared" si="189"/>
        <v>0</v>
      </c>
      <c r="CM72" s="15">
        <f t="shared" si="190"/>
        <v>0</v>
      </c>
      <c r="CN72" s="16"/>
      <c r="CO72" s="1"/>
      <c r="CP72" s="2"/>
      <c r="CQ72" s="2"/>
      <c r="CR72" s="2"/>
      <c r="CS72" s="2"/>
      <c r="CT72" s="2"/>
      <c r="CU72" s="7">
        <f t="shared" si="191"/>
        <v>0</v>
      </c>
      <c r="CV72" s="14">
        <f t="shared" si="192"/>
        <v>0</v>
      </c>
      <c r="CW72" s="6">
        <f t="shared" si="193"/>
        <v>0</v>
      </c>
      <c r="CX72" s="15">
        <f t="shared" si="194"/>
        <v>0</v>
      </c>
      <c r="CY72" s="16"/>
      <c r="CZ72" s="1"/>
      <c r="DA72" s="2"/>
      <c r="DB72" s="2"/>
      <c r="DC72" s="2"/>
      <c r="DD72" s="2"/>
      <c r="DE72" s="2"/>
      <c r="DF72" s="7">
        <f t="shared" si="195"/>
        <v>0</v>
      </c>
      <c r="DG72" s="14">
        <f t="shared" si="196"/>
        <v>0</v>
      </c>
      <c r="DH72" s="6">
        <f t="shared" si="197"/>
        <v>0</v>
      </c>
      <c r="DI72" s="15">
        <f t="shared" si="198"/>
        <v>0</v>
      </c>
      <c r="DJ72" s="16"/>
      <c r="DK72" s="1"/>
      <c r="DL72" s="2"/>
      <c r="DM72" s="2"/>
      <c r="DN72" s="2"/>
      <c r="DO72" s="2"/>
      <c r="DP72" s="2"/>
      <c r="DQ72" s="7">
        <f t="shared" si="199"/>
        <v>0</v>
      </c>
      <c r="DR72" s="14">
        <f t="shared" si="200"/>
        <v>0</v>
      </c>
      <c r="DS72" s="6">
        <f t="shared" si="201"/>
        <v>0</v>
      </c>
      <c r="DT72" s="15">
        <f t="shared" si="202"/>
        <v>0</v>
      </c>
      <c r="DU72" s="16"/>
      <c r="DV72" s="1"/>
      <c r="DW72" s="2"/>
      <c r="DX72" s="2"/>
      <c r="DY72" s="2"/>
      <c r="DZ72" s="2"/>
      <c r="EA72" s="2"/>
      <c r="EB72" s="7">
        <f t="shared" si="203"/>
        <v>0</v>
      </c>
      <c r="EC72" s="14">
        <f t="shared" si="204"/>
        <v>0</v>
      </c>
      <c r="ED72" s="6">
        <f t="shared" si="205"/>
        <v>0</v>
      </c>
      <c r="EE72" s="15">
        <f t="shared" si="206"/>
        <v>0</v>
      </c>
      <c r="EF72" s="16"/>
      <c r="EG72" s="1"/>
      <c r="EH72" s="2"/>
      <c r="EI72" s="2"/>
      <c r="EJ72" s="2"/>
      <c r="EK72" s="2"/>
      <c r="EL72" s="2"/>
      <c r="EM72" s="7">
        <f t="shared" si="207"/>
        <v>0</v>
      </c>
      <c r="EN72" s="14">
        <f t="shared" si="208"/>
        <v>0</v>
      </c>
      <c r="EO72" s="6">
        <f t="shared" si="209"/>
        <v>0</v>
      </c>
      <c r="EP72" s="15">
        <f t="shared" si="210"/>
        <v>0</v>
      </c>
      <c r="EQ72" s="16"/>
      <c r="ER72" s="1"/>
      <c r="ES72" s="2"/>
      <c r="ET72" s="2"/>
      <c r="EU72" s="2"/>
      <c r="EV72" s="2"/>
      <c r="EW72" s="2"/>
      <c r="EX72" s="7">
        <f t="shared" si="211"/>
        <v>0</v>
      </c>
      <c r="EY72" s="14">
        <f t="shared" si="212"/>
        <v>0</v>
      </c>
      <c r="EZ72" s="6">
        <f t="shared" si="213"/>
        <v>0</v>
      </c>
      <c r="FA72" s="15">
        <f t="shared" si="214"/>
        <v>0</v>
      </c>
      <c r="FB72" s="16"/>
      <c r="FC72" s="1"/>
      <c r="FD72" s="2"/>
      <c r="FE72" s="2"/>
      <c r="FF72" s="2"/>
      <c r="FG72" s="2"/>
      <c r="FH72" s="2"/>
      <c r="FI72" s="7">
        <f t="shared" si="215"/>
        <v>0</v>
      </c>
      <c r="FJ72" s="14">
        <f t="shared" si="216"/>
        <v>0</v>
      </c>
      <c r="FK72" s="6">
        <f t="shared" si="217"/>
        <v>0</v>
      </c>
      <c r="FL72" s="15">
        <f t="shared" si="218"/>
        <v>0</v>
      </c>
      <c r="FM72" s="16"/>
      <c r="FN72" s="1"/>
      <c r="FO72" s="2"/>
      <c r="FP72" s="2"/>
      <c r="FQ72" s="2"/>
      <c r="FR72" s="2"/>
      <c r="FS72" s="2"/>
      <c r="FT72" s="7">
        <f t="shared" si="219"/>
        <v>0</v>
      </c>
      <c r="FU72" s="14">
        <f t="shared" si="220"/>
        <v>0</v>
      </c>
      <c r="FV72" s="6">
        <f t="shared" si="221"/>
        <v>0</v>
      </c>
      <c r="FW72" s="15">
        <f t="shared" si="222"/>
        <v>0</v>
      </c>
      <c r="FX72" s="16"/>
      <c r="FY72" s="1"/>
      <c r="FZ72" s="2"/>
      <c r="GA72" s="2"/>
      <c r="GB72" s="2"/>
      <c r="GC72" s="2"/>
      <c r="GD72" s="2"/>
      <c r="GE72" s="7">
        <f t="shared" si="223"/>
        <v>0</v>
      </c>
      <c r="GF72" s="14">
        <f t="shared" si="224"/>
        <v>0</v>
      </c>
      <c r="GG72" s="6">
        <f t="shared" si="225"/>
        <v>0</v>
      </c>
      <c r="GH72" s="15">
        <f t="shared" si="226"/>
        <v>0</v>
      </c>
      <c r="GI72" s="16"/>
      <c r="GJ72" s="1"/>
      <c r="GK72" s="2"/>
      <c r="GL72" s="2"/>
      <c r="GM72" s="2"/>
      <c r="GN72" s="2"/>
      <c r="GO72" s="2"/>
      <c r="GP72" s="7">
        <f t="shared" si="227"/>
        <v>0</v>
      </c>
      <c r="GQ72" s="14">
        <f t="shared" si="228"/>
        <v>0</v>
      </c>
      <c r="GR72" s="6">
        <f t="shared" si="229"/>
        <v>0</v>
      </c>
      <c r="GS72" s="15">
        <f t="shared" si="230"/>
        <v>0</v>
      </c>
      <c r="GT72" s="16"/>
      <c r="GU72" s="1"/>
      <c r="GV72" s="2"/>
      <c r="GW72" s="2"/>
      <c r="GX72" s="2"/>
      <c r="GY72" s="2"/>
      <c r="GZ72" s="2"/>
      <c r="HA72" s="7">
        <f t="shared" si="231"/>
        <v>0</v>
      </c>
      <c r="HB72" s="14">
        <f t="shared" si="232"/>
        <v>0</v>
      </c>
      <c r="HC72" s="6">
        <f t="shared" si="233"/>
        <v>0</v>
      </c>
      <c r="HD72" s="15">
        <f t="shared" si="234"/>
        <v>0</v>
      </c>
      <c r="HE72" s="16"/>
      <c r="HF72" s="1"/>
      <c r="HG72" s="2"/>
      <c r="HH72" s="2"/>
      <c r="HI72" s="2"/>
      <c r="HJ72" s="2"/>
      <c r="HK72" s="2"/>
      <c r="HL72" s="7">
        <f t="shared" si="235"/>
        <v>0</v>
      </c>
      <c r="HM72" s="14">
        <f t="shared" si="236"/>
        <v>0</v>
      </c>
      <c r="HN72" s="6">
        <f t="shared" si="237"/>
        <v>0</v>
      </c>
      <c r="HO72" s="15">
        <f t="shared" si="238"/>
        <v>0</v>
      </c>
      <c r="HP72" s="16"/>
      <c r="HQ72" s="1"/>
      <c r="HR72" s="2"/>
      <c r="HS72" s="2"/>
      <c r="HT72" s="2"/>
      <c r="HU72" s="2"/>
      <c r="HV72" s="2"/>
      <c r="HW72" s="7">
        <f t="shared" si="239"/>
        <v>0</v>
      </c>
      <c r="HX72" s="14">
        <f t="shared" si="240"/>
        <v>0</v>
      </c>
      <c r="HY72" s="6">
        <f t="shared" si="241"/>
        <v>0</v>
      </c>
      <c r="HZ72" s="15">
        <f t="shared" si="242"/>
        <v>0</v>
      </c>
      <c r="IA72" s="16"/>
      <c r="IB72" s="1"/>
      <c r="IC72" s="2"/>
      <c r="ID72" s="2"/>
      <c r="IE72" s="2"/>
      <c r="IF72" s="2"/>
      <c r="IG72" s="2"/>
      <c r="IH72" s="7">
        <f t="shared" si="243"/>
        <v>0</v>
      </c>
      <c r="II72" s="14">
        <f t="shared" si="244"/>
        <v>0</v>
      </c>
      <c r="IJ72" s="6">
        <f t="shared" si="245"/>
        <v>0</v>
      </c>
      <c r="IK72" s="113">
        <f t="shared" si="246"/>
        <v>0</v>
      </c>
      <c r="IL72" s="114"/>
    </row>
    <row r="73" spans="1:246" ht="3" customHeight="1" hidden="1">
      <c r="A73" s="133"/>
      <c r="B73" s="134"/>
      <c r="C73" s="134"/>
      <c r="D73" s="135"/>
      <c r="E73" s="135"/>
      <c r="F73" s="135"/>
      <c r="G73" s="136"/>
      <c r="H73" s="136"/>
      <c r="I73" s="148"/>
      <c r="J73" s="137"/>
      <c r="K73" s="149"/>
      <c r="L73" s="150"/>
      <c r="M73" s="139"/>
      <c r="N73" s="140"/>
      <c r="O73" s="151"/>
      <c r="P73" s="141"/>
      <c r="Q73" s="142"/>
      <c r="R73" s="142"/>
      <c r="S73" s="142"/>
      <c r="T73" s="142"/>
      <c r="U73" s="142"/>
      <c r="V73" s="142"/>
      <c r="W73" s="143"/>
      <c r="X73" s="143"/>
      <c r="Y73" s="143"/>
      <c r="Z73" s="143"/>
      <c r="AA73" s="144"/>
      <c r="AB73" s="138"/>
      <c r="AC73" s="145"/>
      <c r="AD73" s="146"/>
      <c r="AE73" s="147"/>
      <c r="AF73" s="141"/>
      <c r="AG73" s="142"/>
      <c r="AH73" s="142"/>
      <c r="AI73" s="142"/>
      <c r="AJ73" s="143"/>
      <c r="AK73" s="143"/>
      <c r="AL73" s="143"/>
      <c r="AM73" s="143"/>
      <c r="AN73" s="144"/>
      <c r="AO73" s="138"/>
      <c r="AP73" s="145"/>
      <c r="AQ73" s="146"/>
      <c r="AR73" s="147"/>
      <c r="AS73" s="141"/>
      <c r="AT73" s="142"/>
      <c r="AU73" s="142"/>
      <c r="AV73" s="143"/>
      <c r="AW73" s="143"/>
      <c r="AX73" s="143"/>
      <c r="AY73" s="143"/>
      <c r="AZ73" s="144"/>
      <c r="BA73" s="138"/>
      <c r="BB73" s="145"/>
      <c r="BC73" s="146"/>
      <c r="BD73" s="147"/>
      <c r="BE73" s="141"/>
      <c r="BF73" s="142"/>
      <c r="BG73" s="142"/>
      <c r="BH73" s="143"/>
      <c r="BI73" s="143"/>
      <c r="BJ73" s="143"/>
      <c r="BK73" s="143"/>
      <c r="BL73" s="144"/>
      <c r="BM73" s="138"/>
      <c r="BN73" s="145"/>
      <c r="BO73" s="146"/>
      <c r="BP73" s="152"/>
      <c r="BQ73" s="1"/>
      <c r="BR73" s="1"/>
      <c r="BS73" s="1"/>
      <c r="BT73" s="2"/>
      <c r="BU73" s="2"/>
      <c r="BV73" s="2"/>
      <c r="BW73" s="2"/>
      <c r="BX73" s="2"/>
      <c r="BY73" s="7"/>
      <c r="BZ73" s="14"/>
      <c r="CA73" s="6"/>
      <c r="CB73" s="15"/>
      <c r="CC73" s="16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113"/>
      <c r="IL73" s="114"/>
    </row>
    <row r="74" spans="1:246" ht="3" customHeight="1" hidden="1">
      <c r="A74" s="133"/>
      <c r="B74" s="134"/>
      <c r="C74" s="134"/>
      <c r="D74" s="135"/>
      <c r="E74" s="135"/>
      <c r="F74" s="135"/>
      <c r="G74" s="136"/>
      <c r="H74" s="136"/>
      <c r="I74" s="148"/>
      <c r="J74" s="137"/>
      <c r="K74" s="149"/>
      <c r="L74" s="150"/>
      <c r="M74" s="139"/>
      <c r="N74" s="140"/>
      <c r="O74" s="151"/>
      <c r="P74" s="141"/>
      <c r="Q74" s="142"/>
      <c r="R74" s="142"/>
      <c r="S74" s="142"/>
      <c r="T74" s="142"/>
      <c r="U74" s="142"/>
      <c r="V74" s="142"/>
      <c r="W74" s="143"/>
      <c r="X74" s="143"/>
      <c r="Y74" s="143"/>
      <c r="Z74" s="143"/>
      <c r="AA74" s="144"/>
      <c r="AB74" s="138"/>
      <c r="AC74" s="145"/>
      <c r="AD74" s="146"/>
      <c r="AE74" s="147"/>
      <c r="AF74" s="141"/>
      <c r="AG74" s="142"/>
      <c r="AH74" s="142"/>
      <c r="AI74" s="142"/>
      <c r="AJ74" s="143"/>
      <c r="AK74" s="143"/>
      <c r="AL74" s="143"/>
      <c r="AM74" s="143"/>
      <c r="AN74" s="144"/>
      <c r="AO74" s="138"/>
      <c r="AP74" s="145"/>
      <c r="AQ74" s="146"/>
      <c r="AR74" s="147"/>
      <c r="AS74" s="141"/>
      <c r="AT74" s="142"/>
      <c r="AU74" s="142"/>
      <c r="AV74" s="143"/>
      <c r="AW74" s="143"/>
      <c r="AX74" s="143"/>
      <c r="AY74" s="143"/>
      <c r="AZ74" s="144"/>
      <c r="BA74" s="138"/>
      <c r="BB74" s="145"/>
      <c r="BC74" s="146"/>
      <c r="BD74" s="147"/>
      <c r="BE74" s="141"/>
      <c r="BF74" s="142"/>
      <c r="BG74" s="142"/>
      <c r="BH74" s="143"/>
      <c r="BI74" s="143"/>
      <c r="BJ74" s="143"/>
      <c r="BK74" s="143"/>
      <c r="BL74" s="144"/>
      <c r="BM74" s="138"/>
      <c r="BN74" s="145"/>
      <c r="BO74" s="146"/>
      <c r="BP74" s="152"/>
      <c r="BQ74" s="1"/>
      <c r="BR74" s="1"/>
      <c r="BS74" s="1"/>
      <c r="BT74" s="2"/>
      <c r="BU74" s="2"/>
      <c r="BV74" s="2"/>
      <c r="BW74" s="2"/>
      <c r="BX74" s="2"/>
      <c r="BY74" s="7"/>
      <c r="BZ74" s="14"/>
      <c r="CA74" s="6"/>
      <c r="CB74" s="15"/>
      <c r="CC74" s="16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113"/>
      <c r="IL74" s="114"/>
    </row>
    <row r="75" spans="1:246" ht="3" customHeight="1" hidden="1">
      <c r="A75" s="133"/>
      <c r="B75" s="134"/>
      <c r="C75" s="134"/>
      <c r="D75" s="135"/>
      <c r="E75" s="135"/>
      <c r="F75" s="135"/>
      <c r="G75" s="136"/>
      <c r="H75" s="136"/>
      <c r="I75" s="148"/>
      <c r="J75" s="137"/>
      <c r="K75" s="149"/>
      <c r="L75" s="150"/>
      <c r="M75" s="139"/>
      <c r="N75" s="140"/>
      <c r="O75" s="151"/>
      <c r="P75" s="141"/>
      <c r="Q75" s="142"/>
      <c r="R75" s="142"/>
      <c r="S75" s="142"/>
      <c r="T75" s="142"/>
      <c r="U75" s="142"/>
      <c r="V75" s="142"/>
      <c r="W75" s="143"/>
      <c r="X75" s="143"/>
      <c r="Y75" s="143"/>
      <c r="Z75" s="143"/>
      <c r="AA75" s="144"/>
      <c r="AB75" s="138"/>
      <c r="AC75" s="145"/>
      <c r="AD75" s="146"/>
      <c r="AE75" s="147"/>
      <c r="AF75" s="141"/>
      <c r="AG75" s="142"/>
      <c r="AH75" s="142"/>
      <c r="AI75" s="142"/>
      <c r="AJ75" s="143"/>
      <c r="AK75" s="143"/>
      <c r="AL75" s="143"/>
      <c r="AM75" s="143"/>
      <c r="AN75" s="144"/>
      <c r="AO75" s="138"/>
      <c r="AP75" s="145"/>
      <c r="AQ75" s="146"/>
      <c r="AR75" s="147"/>
      <c r="AS75" s="141"/>
      <c r="AT75" s="142"/>
      <c r="AU75" s="142"/>
      <c r="AV75" s="143"/>
      <c r="AW75" s="143"/>
      <c r="AX75" s="143"/>
      <c r="AY75" s="143"/>
      <c r="AZ75" s="144"/>
      <c r="BA75" s="138"/>
      <c r="BB75" s="145"/>
      <c r="BC75" s="146"/>
      <c r="BD75" s="147"/>
      <c r="BE75" s="141"/>
      <c r="BF75" s="142"/>
      <c r="BG75" s="142"/>
      <c r="BH75" s="143"/>
      <c r="BI75" s="143"/>
      <c r="BJ75" s="143"/>
      <c r="BK75" s="143"/>
      <c r="BL75" s="144"/>
      <c r="BM75" s="138"/>
      <c r="BN75" s="145"/>
      <c r="BO75" s="146"/>
      <c r="BP75" s="152"/>
      <c r="BQ75" s="1"/>
      <c r="BR75" s="1"/>
      <c r="BS75" s="1"/>
      <c r="BT75" s="2"/>
      <c r="BU75" s="2"/>
      <c r="BV75" s="2"/>
      <c r="BW75" s="2"/>
      <c r="BX75" s="2"/>
      <c r="BY75" s="7"/>
      <c r="BZ75" s="14"/>
      <c r="CA75" s="6"/>
      <c r="CB75" s="15"/>
      <c r="CC75" s="16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113"/>
      <c r="IL75" s="114"/>
    </row>
    <row r="76" spans="1:246" ht="3" customHeight="1" hidden="1" thickBot="1">
      <c r="A76" s="133"/>
      <c r="B76" s="134"/>
      <c r="C76" s="134"/>
      <c r="D76" s="135"/>
      <c r="E76" s="135"/>
      <c r="F76" s="135"/>
      <c r="G76" s="136"/>
      <c r="H76" s="136"/>
      <c r="I76" s="148"/>
      <c r="J76" s="137"/>
      <c r="K76" s="149"/>
      <c r="L76" s="150"/>
      <c r="M76" s="139"/>
      <c r="N76" s="140"/>
      <c r="O76" s="151"/>
      <c r="P76" s="141"/>
      <c r="Q76" s="142"/>
      <c r="R76" s="142"/>
      <c r="S76" s="142"/>
      <c r="T76" s="142"/>
      <c r="U76" s="142"/>
      <c r="V76" s="142"/>
      <c r="W76" s="143"/>
      <c r="X76" s="143"/>
      <c r="Y76" s="143"/>
      <c r="Z76" s="143"/>
      <c r="AA76" s="144"/>
      <c r="AB76" s="138"/>
      <c r="AC76" s="145"/>
      <c r="AD76" s="146"/>
      <c r="AE76" s="147"/>
      <c r="AF76" s="141"/>
      <c r="AG76" s="142"/>
      <c r="AH76" s="142"/>
      <c r="AI76" s="142"/>
      <c r="AJ76" s="143"/>
      <c r="AK76" s="143"/>
      <c r="AL76" s="143"/>
      <c r="AM76" s="143"/>
      <c r="AN76" s="144"/>
      <c r="AO76" s="138"/>
      <c r="AP76" s="145"/>
      <c r="AQ76" s="146"/>
      <c r="AR76" s="147"/>
      <c r="AS76" s="141"/>
      <c r="AT76" s="142"/>
      <c r="AU76" s="142"/>
      <c r="AV76" s="143"/>
      <c r="AW76" s="143"/>
      <c r="AX76" s="143"/>
      <c r="AY76" s="143"/>
      <c r="AZ76" s="144"/>
      <c r="BA76" s="138"/>
      <c r="BB76" s="145"/>
      <c r="BC76" s="146"/>
      <c r="BD76" s="147"/>
      <c r="BE76" s="141"/>
      <c r="BF76" s="142"/>
      <c r="BG76" s="142"/>
      <c r="BH76" s="143"/>
      <c r="BI76" s="143"/>
      <c r="BJ76" s="143"/>
      <c r="BK76" s="143"/>
      <c r="BL76" s="144"/>
      <c r="BM76" s="138"/>
      <c r="BN76" s="145"/>
      <c r="BO76" s="146"/>
      <c r="BP76" s="152"/>
      <c r="BQ76" s="1"/>
      <c r="BR76" s="1"/>
      <c r="BS76" s="1"/>
      <c r="BT76" s="2"/>
      <c r="BU76" s="2"/>
      <c r="BV76" s="2"/>
      <c r="BW76" s="2"/>
      <c r="BX76" s="2"/>
      <c r="BY76" s="7"/>
      <c r="BZ76" s="14"/>
      <c r="CA76" s="6"/>
      <c r="CB76" s="15"/>
      <c r="CC76" s="16"/>
      <c r="CD76" s="1"/>
      <c r="CE76" s="2"/>
      <c r="CF76" s="2"/>
      <c r="CG76" s="2"/>
      <c r="CH76" s="2"/>
      <c r="CI76" s="2"/>
      <c r="CJ76" s="7"/>
      <c r="CK76" s="14"/>
      <c r="CL76" s="6"/>
      <c r="CM76" s="15"/>
      <c r="CN76" s="16"/>
      <c r="CO76" s="1"/>
      <c r="CP76" s="2"/>
      <c r="CQ76" s="2"/>
      <c r="CR76" s="2"/>
      <c r="CS76" s="2"/>
      <c r="CT76" s="2"/>
      <c r="CU76" s="7"/>
      <c r="CV76" s="14"/>
      <c r="CW76" s="6"/>
      <c r="CX76" s="15"/>
      <c r="CY76" s="16"/>
      <c r="CZ76" s="1"/>
      <c r="DA76" s="2"/>
      <c r="DB76" s="2"/>
      <c r="DC76" s="2"/>
      <c r="DD76" s="2"/>
      <c r="DE76" s="2"/>
      <c r="DF76" s="7"/>
      <c r="DG76" s="14"/>
      <c r="DH76" s="6"/>
      <c r="DI76" s="15"/>
      <c r="DJ76" s="16"/>
      <c r="DK76" s="1"/>
      <c r="DL76" s="2"/>
      <c r="DM76" s="2"/>
      <c r="DN76" s="2"/>
      <c r="DO76" s="2"/>
      <c r="DP76" s="2"/>
      <c r="DQ76" s="7"/>
      <c r="DR76" s="14"/>
      <c r="DS76" s="6"/>
      <c r="DT76" s="15"/>
      <c r="DU76" s="16"/>
      <c r="DV76" s="1"/>
      <c r="DW76" s="2"/>
      <c r="DX76" s="2"/>
      <c r="DY76" s="2"/>
      <c r="DZ76" s="2"/>
      <c r="EA76" s="2"/>
      <c r="EB76" s="7"/>
      <c r="EC76" s="14"/>
      <c r="ED76" s="6"/>
      <c r="EE76" s="15"/>
      <c r="EF76" s="16"/>
      <c r="EG76" s="1"/>
      <c r="EH76" s="2"/>
      <c r="EI76" s="2"/>
      <c r="EJ76" s="2"/>
      <c r="EK76" s="2"/>
      <c r="EL76" s="2"/>
      <c r="EM76" s="7"/>
      <c r="EN76" s="14"/>
      <c r="EO76" s="6"/>
      <c r="EP76" s="15"/>
      <c r="EQ76" s="16"/>
      <c r="ER76" s="1"/>
      <c r="ES76" s="2"/>
      <c r="ET76" s="2"/>
      <c r="EU76" s="2"/>
      <c r="EV76" s="2"/>
      <c r="EW76" s="2"/>
      <c r="EX76" s="7"/>
      <c r="EY76" s="14"/>
      <c r="EZ76" s="6"/>
      <c r="FA76" s="15"/>
      <c r="FB76" s="16"/>
      <c r="FC76" s="1"/>
      <c r="FD76" s="2"/>
      <c r="FE76" s="2"/>
      <c r="FF76" s="2"/>
      <c r="FG76" s="2"/>
      <c r="FH76" s="2"/>
      <c r="FI76" s="7"/>
      <c r="FJ76" s="14"/>
      <c r="FK76" s="6"/>
      <c r="FL76" s="15"/>
      <c r="FM76" s="16"/>
      <c r="FN76" s="1"/>
      <c r="FO76" s="2"/>
      <c r="FP76" s="2"/>
      <c r="FQ76" s="2"/>
      <c r="FR76" s="2"/>
      <c r="FS76" s="2"/>
      <c r="FT76" s="7"/>
      <c r="FU76" s="14"/>
      <c r="FV76" s="6"/>
      <c r="FW76" s="15"/>
      <c r="FX76" s="16"/>
      <c r="FY76" s="1"/>
      <c r="FZ76" s="2"/>
      <c r="GA76" s="2"/>
      <c r="GB76" s="2"/>
      <c r="GC76" s="2"/>
      <c r="GD76" s="2"/>
      <c r="GE76" s="7"/>
      <c r="GF76" s="14"/>
      <c r="GG76" s="6"/>
      <c r="GH76" s="15"/>
      <c r="GI76" s="16"/>
      <c r="GJ76" s="1"/>
      <c r="GK76" s="2"/>
      <c r="GL76" s="2"/>
      <c r="GM76" s="2"/>
      <c r="GN76" s="2"/>
      <c r="GO76" s="2"/>
      <c r="GP76" s="7"/>
      <c r="GQ76" s="14"/>
      <c r="GR76" s="6"/>
      <c r="GS76" s="15"/>
      <c r="GT76" s="16"/>
      <c r="GU76" s="1"/>
      <c r="GV76" s="2"/>
      <c r="GW76" s="2"/>
      <c r="GX76" s="2"/>
      <c r="GY76" s="2"/>
      <c r="GZ76" s="2"/>
      <c r="HA76" s="7"/>
      <c r="HB76" s="14"/>
      <c r="HC76" s="6"/>
      <c r="HD76" s="15"/>
      <c r="HE76" s="16"/>
      <c r="HF76" s="1"/>
      <c r="HG76" s="2"/>
      <c r="HH76" s="2"/>
      <c r="HI76" s="2"/>
      <c r="HJ76" s="2"/>
      <c r="HK76" s="2"/>
      <c r="HL76" s="7"/>
      <c r="HM76" s="14"/>
      <c r="HN76" s="6"/>
      <c r="HO76" s="15"/>
      <c r="HP76" s="16"/>
      <c r="HQ76" s="1"/>
      <c r="HR76" s="2"/>
      <c r="HS76" s="2"/>
      <c r="HT76" s="2"/>
      <c r="HU76" s="2"/>
      <c r="HV76" s="2"/>
      <c r="HW76" s="7"/>
      <c r="HX76" s="14"/>
      <c r="HY76" s="6"/>
      <c r="HZ76" s="15"/>
      <c r="IA76" s="16"/>
      <c r="IB76" s="1"/>
      <c r="IC76" s="2"/>
      <c r="ID76" s="2"/>
      <c r="IE76" s="2"/>
      <c r="IF76" s="2"/>
      <c r="IG76" s="2"/>
      <c r="IH76" s="7"/>
      <c r="II76" s="14"/>
      <c r="IJ76" s="6"/>
      <c r="IK76" s="113"/>
      <c r="IL76" s="114"/>
    </row>
    <row r="77" spans="1:246" ht="13.5" hidden="1" thickBot="1">
      <c r="A77" s="52"/>
      <c r="B77" s="101"/>
      <c r="C77" s="101"/>
      <c r="D77" s="57"/>
      <c r="E77" s="57"/>
      <c r="F77" s="57"/>
      <c r="G77" s="82">
        <f>IF(AND(OR($G$2="Y",$H$2="Y"),I77&lt;5,J77&lt;5),IF(AND(I77=I76,J77=J76),G76+1,1),"")</f>
      </c>
      <c r="H77" s="82">
        <f>IF(AND($H$2="Y",J77&gt;0,OR(AND(G77=1,G86=10),AND(G77=2,G95=20),AND(G77=3,G119=30),AND(G77=4,G128=40),AND(G77=5,G137=50),AND(G77=6,G146=60),AND(G77=7,G155=70),AND(G77=8,G164=80),AND(G77=9,G173=90),AND(G77=10,G182=100))),VLOOKUP(J77-1,SortLookup!$A$13:$B$16,2,FALSE),"")</f>
      </c>
      <c r="I77" s="102" t="str">
        <f>IF(ISNA(VLOOKUP(E77,SortLookup!$A$1:$B$5,2,FALSE))," ",VLOOKUP(E77,SortLookup!$A$1:$B$5,2,FALSE))</f>
        <v> </v>
      </c>
      <c r="J77" s="83" t="str">
        <f>IF(ISNA(VLOOKUP(F77,SortLookup!$A$7:$B$11,2,FALSE))," ",VLOOKUP(F77,SortLookup!$A$7:$B$11,2,FALSE))</f>
        <v> </v>
      </c>
      <c r="K77" s="105" t="s">
        <v>88</v>
      </c>
      <c r="L77" s="103">
        <f>AB77+AO77+BA77+BM77+BY77+CJ77+CU77+DF77+DQ77+EB77+EM77+EX77+FI77+FT77+GE77+GP77+HA77+HL77+HW77+IH77</f>
        <v>0</v>
      </c>
      <c r="M77" s="64">
        <f>AD77+AQ77+BC77+BO77+CA77+CL77+CW77+DH77+DS77+ED77+EO77+EZ77+FK77+FV77+GG77+GR77+HC77+HN77+HY77+IJ77</f>
        <v>0</v>
      </c>
      <c r="N77" s="69">
        <f>O77/2</f>
        <v>0</v>
      </c>
      <c r="O77" s="107">
        <f>W77+AJ77+AV77+BH77+BT77+CE77+CP77+DA77+DL77+DW77+EH77+ES77+FD77+FO77+FZ77+GK77+GV77+HG77+HR77+IC77</f>
        <v>0</v>
      </c>
      <c r="P77" s="78"/>
      <c r="Q77" s="74"/>
      <c r="R77" s="74"/>
      <c r="S77" s="74"/>
      <c r="T77" s="74"/>
      <c r="U77" s="74"/>
      <c r="V77" s="74"/>
      <c r="W77" s="127"/>
      <c r="X77" s="127"/>
      <c r="Y77" s="127"/>
      <c r="Z77" s="127"/>
      <c r="AA77" s="128"/>
      <c r="AB77" s="129">
        <f>P77+Q77+R77+S77+T77+U77+V77</f>
        <v>0</v>
      </c>
      <c r="AC77" s="130">
        <f>W77/2</f>
        <v>0</v>
      </c>
      <c r="AD77" s="131">
        <f>(X77*3)+(Y77*5)+(Z77*5)+(AA77*20)</f>
        <v>0</v>
      </c>
      <c r="AE77" s="132">
        <f>AB77+AC77+AD77</f>
        <v>0</v>
      </c>
      <c r="AF77" s="125"/>
      <c r="AG77" s="126"/>
      <c r="AH77" s="126"/>
      <c r="AI77" s="126"/>
      <c r="AJ77" s="127"/>
      <c r="AK77" s="127"/>
      <c r="AL77" s="127"/>
      <c r="AM77" s="127"/>
      <c r="AN77" s="128"/>
      <c r="AO77" s="63">
        <f>AF77+AG77+AH77+AI77</f>
        <v>0</v>
      </c>
      <c r="AP77" s="62">
        <f>AJ77/2</f>
        <v>0</v>
      </c>
      <c r="AQ77" s="79">
        <f>(AK77*3)+(AL77*5)+(AM77*5)+(AN77*20)</f>
        <v>0</v>
      </c>
      <c r="AR77" s="48">
        <f>AO77+AP77+AQ77</f>
        <v>0</v>
      </c>
      <c r="AS77" s="77"/>
      <c r="AT77" s="70"/>
      <c r="AU77" s="70"/>
      <c r="AV77" s="71"/>
      <c r="AW77" s="71"/>
      <c r="AX77" s="71"/>
      <c r="AY77" s="71"/>
      <c r="AZ77" s="73"/>
      <c r="BA77" s="63">
        <f>AS77+AT77+AU77</f>
        <v>0</v>
      </c>
      <c r="BB77" s="62">
        <f>AV77/2</f>
        <v>0</v>
      </c>
      <c r="BC77" s="79">
        <f>(AW77*3)+(AX77*5)+(AY77*5)+(AZ77*20)</f>
        <v>0</v>
      </c>
      <c r="BD77" s="48">
        <f>BA77+BB77+BC77</f>
        <v>0</v>
      </c>
      <c r="BE77" s="77"/>
      <c r="BF77" s="70"/>
      <c r="BG77" s="70"/>
      <c r="BH77" s="71"/>
      <c r="BI77" s="71"/>
      <c r="BJ77" s="71"/>
      <c r="BK77" s="71"/>
      <c r="BL77" s="73"/>
      <c r="BM77" s="63">
        <f>BE77+BF77+BG77</f>
        <v>0</v>
      </c>
      <c r="BN77" s="62">
        <f>BH77/2</f>
        <v>0</v>
      </c>
      <c r="BO77" s="79">
        <f>(BI77*3)+(BJ77*5)+(BK77*5)+(BL77*20)</f>
        <v>0</v>
      </c>
      <c r="BP77" s="108">
        <f>BM77+BN77+BO77</f>
        <v>0</v>
      </c>
      <c r="BQ77" s="1"/>
      <c r="BR77" s="1"/>
      <c r="BS77" s="1"/>
      <c r="BT77" s="2"/>
      <c r="BU77" s="2"/>
      <c r="BV77" s="2"/>
      <c r="BW77" s="2"/>
      <c r="BX77" s="2"/>
      <c r="BY77" s="7">
        <f>BQ77+BR77+BS77</f>
        <v>0</v>
      </c>
      <c r="BZ77" s="14">
        <f>BT77/2</f>
        <v>0</v>
      </c>
      <c r="CA77" s="6">
        <f>(BU77*3)+(BV77*5)+(BW77*5)+(BX77*20)</f>
        <v>0</v>
      </c>
      <c r="CB77" s="15">
        <f>BY77+BZ77+CA77</f>
        <v>0</v>
      </c>
      <c r="CC77" s="16"/>
      <c r="CD77" s="1"/>
      <c r="CE77" s="2"/>
      <c r="CF77" s="2"/>
      <c r="CG77" s="2"/>
      <c r="CH77" s="2"/>
      <c r="CI77" s="2"/>
      <c r="CJ77" s="7">
        <f>CC77+CD77</f>
        <v>0</v>
      </c>
      <c r="CK77" s="14">
        <f>CE77/2</f>
        <v>0</v>
      </c>
      <c r="CL77" s="6">
        <f>(CF77*3)+(CG77*5)+(CH77*5)+(CI77*20)</f>
        <v>0</v>
      </c>
      <c r="CM77" s="15">
        <f>CJ77+CK77+CL77</f>
        <v>0</v>
      </c>
      <c r="CN77" s="16"/>
      <c r="CO77" s="1"/>
      <c r="CP77" s="2"/>
      <c r="CQ77" s="2"/>
      <c r="CR77" s="2"/>
      <c r="CS77" s="2"/>
      <c r="CT77" s="2"/>
      <c r="CU77" s="7">
        <f>CN77+CO77</f>
        <v>0</v>
      </c>
      <c r="CV77" s="14">
        <f>CP77/2</f>
        <v>0</v>
      </c>
      <c r="CW77" s="6">
        <f>(CQ77*3)+(CR77*5)+(CS77*5)+(CT77*20)</f>
        <v>0</v>
      </c>
      <c r="CX77" s="15">
        <f>CU77+CV77+CW77</f>
        <v>0</v>
      </c>
      <c r="CY77" s="16"/>
      <c r="CZ77" s="1"/>
      <c r="DA77" s="2"/>
      <c r="DB77" s="2"/>
      <c r="DC77" s="2"/>
      <c r="DD77" s="2"/>
      <c r="DE77" s="2"/>
      <c r="DF77" s="7">
        <f>CY77+CZ77</f>
        <v>0</v>
      </c>
      <c r="DG77" s="14">
        <f>DA77/2</f>
        <v>0</v>
      </c>
      <c r="DH77" s="6">
        <f>(DB77*3)+(DC77*5)+(DD77*5)+(DE77*20)</f>
        <v>0</v>
      </c>
      <c r="DI77" s="15">
        <f>DF77+DG77+DH77</f>
        <v>0</v>
      </c>
      <c r="DJ77" s="16"/>
      <c r="DK77" s="1"/>
      <c r="DL77" s="2"/>
      <c r="DM77" s="2"/>
      <c r="DN77" s="2"/>
      <c r="DO77" s="2"/>
      <c r="DP77" s="2"/>
      <c r="DQ77" s="7">
        <f>DJ77+DK77</f>
        <v>0</v>
      </c>
      <c r="DR77" s="14">
        <f>DL77/2</f>
        <v>0</v>
      </c>
      <c r="DS77" s="6">
        <f>(DM77*3)+(DN77*5)+(DO77*5)+(DP77*20)</f>
        <v>0</v>
      </c>
      <c r="DT77" s="15">
        <f>DQ77+DR77+DS77</f>
        <v>0</v>
      </c>
      <c r="DU77" s="16"/>
      <c r="DV77" s="1"/>
      <c r="DW77" s="2"/>
      <c r="DX77" s="2"/>
      <c r="DY77" s="2"/>
      <c r="DZ77" s="2"/>
      <c r="EA77" s="2"/>
      <c r="EB77" s="7">
        <f>DU77+DV77</f>
        <v>0</v>
      </c>
      <c r="EC77" s="14">
        <f>DW77/2</f>
        <v>0</v>
      </c>
      <c r="ED77" s="6">
        <f>(DX77*3)+(DY77*5)+(DZ77*5)+(EA77*20)</f>
        <v>0</v>
      </c>
      <c r="EE77" s="15">
        <f>EB77+EC77+ED77</f>
        <v>0</v>
      </c>
      <c r="EF77" s="16"/>
      <c r="EG77" s="1"/>
      <c r="EH77" s="2"/>
      <c r="EI77" s="2"/>
      <c r="EJ77" s="2"/>
      <c r="EK77" s="2"/>
      <c r="EL77" s="2"/>
      <c r="EM77" s="7">
        <f>EF77+EG77</f>
        <v>0</v>
      </c>
      <c r="EN77" s="14">
        <f>EH77/2</f>
        <v>0</v>
      </c>
      <c r="EO77" s="6">
        <f>(EI77*3)+(EJ77*5)+(EK77*5)+(EL77*20)</f>
        <v>0</v>
      </c>
      <c r="EP77" s="15">
        <f>EM77+EN77+EO77</f>
        <v>0</v>
      </c>
      <c r="EQ77" s="16"/>
      <c r="ER77" s="1"/>
      <c r="ES77" s="2"/>
      <c r="ET77" s="2"/>
      <c r="EU77" s="2"/>
      <c r="EV77" s="2"/>
      <c r="EW77" s="2"/>
      <c r="EX77" s="7">
        <f>EQ77+ER77</f>
        <v>0</v>
      </c>
      <c r="EY77" s="14">
        <f>ES77/2</f>
        <v>0</v>
      </c>
      <c r="EZ77" s="6">
        <f>(ET77*3)+(EU77*5)+(EV77*5)+(EW77*20)</f>
        <v>0</v>
      </c>
      <c r="FA77" s="15">
        <f>EX77+EY77+EZ77</f>
        <v>0</v>
      </c>
      <c r="FB77" s="16"/>
      <c r="FC77" s="1"/>
      <c r="FD77" s="2"/>
      <c r="FE77" s="2"/>
      <c r="FF77" s="2"/>
      <c r="FG77" s="2"/>
      <c r="FH77" s="2"/>
      <c r="FI77" s="7">
        <f>FB77+FC77</f>
        <v>0</v>
      </c>
      <c r="FJ77" s="14">
        <f>FD77/2</f>
        <v>0</v>
      </c>
      <c r="FK77" s="6">
        <f>(FE77*3)+(FF77*5)+(FG77*5)+(FH77*20)</f>
        <v>0</v>
      </c>
      <c r="FL77" s="15">
        <f>FI77+FJ77+FK77</f>
        <v>0</v>
      </c>
      <c r="FM77" s="16"/>
      <c r="FN77" s="1"/>
      <c r="FO77" s="2"/>
      <c r="FP77" s="2"/>
      <c r="FQ77" s="2"/>
      <c r="FR77" s="2"/>
      <c r="FS77" s="2"/>
      <c r="FT77" s="7">
        <f>FM77+FN77</f>
        <v>0</v>
      </c>
      <c r="FU77" s="14">
        <f>FO77/2</f>
        <v>0</v>
      </c>
      <c r="FV77" s="6">
        <f>(FP77*3)+(FQ77*5)+(FR77*5)+(FS77*20)</f>
        <v>0</v>
      </c>
      <c r="FW77" s="15">
        <f>FT77+FU77+FV77</f>
        <v>0</v>
      </c>
      <c r="FX77" s="16"/>
      <c r="FY77" s="1"/>
      <c r="FZ77" s="2"/>
      <c r="GA77" s="2"/>
      <c r="GB77" s="2"/>
      <c r="GC77" s="2"/>
      <c r="GD77" s="2"/>
      <c r="GE77" s="7">
        <f>FX77+FY77</f>
        <v>0</v>
      </c>
      <c r="GF77" s="14">
        <f>FZ77/2</f>
        <v>0</v>
      </c>
      <c r="GG77" s="6">
        <f>(GA77*3)+(GB77*5)+(GC77*5)+(GD77*20)</f>
        <v>0</v>
      </c>
      <c r="GH77" s="15">
        <f>GE77+GF77+GG77</f>
        <v>0</v>
      </c>
      <c r="GI77" s="16"/>
      <c r="GJ77" s="1"/>
      <c r="GK77" s="2"/>
      <c r="GL77" s="2"/>
      <c r="GM77" s="2"/>
      <c r="GN77" s="2"/>
      <c r="GO77" s="2"/>
      <c r="GP77" s="7">
        <f>GI77+GJ77</f>
        <v>0</v>
      </c>
      <c r="GQ77" s="14">
        <f>GK77/2</f>
        <v>0</v>
      </c>
      <c r="GR77" s="6">
        <f>(GL77*3)+(GM77*5)+(GN77*5)+(GO77*20)</f>
        <v>0</v>
      </c>
      <c r="GS77" s="15">
        <f>GP77+GQ77+GR77</f>
        <v>0</v>
      </c>
      <c r="GT77" s="16"/>
      <c r="GU77" s="1"/>
      <c r="GV77" s="2"/>
      <c r="GW77" s="2"/>
      <c r="GX77" s="2"/>
      <c r="GY77" s="2"/>
      <c r="GZ77" s="2"/>
      <c r="HA77" s="7">
        <f>GT77+GU77</f>
        <v>0</v>
      </c>
      <c r="HB77" s="14">
        <f>GV77/2</f>
        <v>0</v>
      </c>
      <c r="HC77" s="6">
        <f>(GW77*3)+(GX77*5)+(GY77*5)+(GZ77*20)</f>
        <v>0</v>
      </c>
      <c r="HD77" s="15">
        <f>HA77+HB77+HC77</f>
        <v>0</v>
      </c>
      <c r="HE77" s="16"/>
      <c r="HF77" s="1"/>
      <c r="HG77" s="2"/>
      <c r="HH77" s="2"/>
      <c r="HI77" s="2"/>
      <c r="HJ77" s="2"/>
      <c r="HK77" s="2"/>
      <c r="HL77" s="7">
        <f>HE77+HF77</f>
        <v>0</v>
      </c>
      <c r="HM77" s="14">
        <f>HG77/2</f>
        <v>0</v>
      </c>
      <c r="HN77" s="6">
        <f>(HH77*3)+(HI77*5)+(HJ77*5)+(HK77*20)</f>
        <v>0</v>
      </c>
      <c r="HO77" s="15">
        <f>HL77+HM77+HN77</f>
        <v>0</v>
      </c>
      <c r="HP77" s="16"/>
      <c r="HQ77" s="1"/>
      <c r="HR77" s="2"/>
      <c r="HS77" s="2"/>
      <c r="HT77" s="2"/>
      <c r="HU77" s="2"/>
      <c r="HV77" s="2"/>
      <c r="HW77" s="7">
        <f>HP77+HQ77</f>
        <v>0</v>
      </c>
      <c r="HX77" s="14">
        <f>HR77/2</f>
        <v>0</v>
      </c>
      <c r="HY77" s="6">
        <f>(HS77*3)+(HT77*5)+(HU77*5)+(HV77*20)</f>
        <v>0</v>
      </c>
      <c r="HZ77" s="15">
        <f>HW77+HX77+HY77</f>
        <v>0</v>
      </c>
      <c r="IA77" s="16"/>
      <c r="IB77" s="1"/>
      <c r="IC77" s="2"/>
      <c r="ID77" s="2"/>
      <c r="IE77" s="2"/>
      <c r="IF77" s="2"/>
      <c r="IG77" s="2"/>
      <c r="IH77" s="7">
        <f>IA77+IB77</f>
        <v>0</v>
      </c>
      <c r="II77" s="14">
        <f>IC77/2</f>
        <v>0</v>
      </c>
      <c r="IJ77" s="6">
        <f>(ID77*3)+(IE77*5)+(IF77*5)+(IG77*20)</f>
        <v>0</v>
      </c>
      <c r="IK77" s="113">
        <f>IH77+II77+IJ77</f>
        <v>0</v>
      </c>
      <c r="IL77" s="114"/>
    </row>
    <row r="78" spans="1:246" ht="13.5" hidden="1" thickTop="1">
      <c r="A78" s="84"/>
      <c r="B78" s="91"/>
      <c r="C78" s="91"/>
      <c r="D78" s="92"/>
      <c r="E78" s="92"/>
      <c r="F78" s="92"/>
      <c r="G78" s="93">
        <f>IF(AND(OR($G$2="Y",$H$2="Y"),I78&lt;5,J78&lt;5),IF(AND(I78=I77,J78=J77),G77+1,1),"")</f>
      </c>
      <c r="H78" s="93">
        <f>IF(AND($H$2="Y",J78&gt;0,OR(AND(G78=1,G102=10),AND(G78=2,G111=20),AND(G78=3,G120=30),AND(G78=4,G129=40),AND(G78=5,G138=50),AND(G78=6,G147=60),AND(G78=7,G156=70),AND(G78=8,G165=80),AND(G78=9,G174=90),AND(G78=10,G183=100))),VLOOKUP(J78-1,SortLookup!$A$13:$B$16,2,FALSE),"")</f>
      </c>
      <c r="I78" s="94" t="str">
        <f>IF(ISNA(VLOOKUP(E78,SortLookup!$A$1:$B$5,2,FALSE))," ",VLOOKUP(E78,SortLookup!$A$1:$B$5,2,FALSE))</f>
        <v> </v>
      </c>
      <c r="J78" s="115" t="str">
        <f>IF(ISNA(VLOOKUP(F78,SortLookup!$A$7:$B$11,2,FALSE))," ",VLOOKUP(F78,SortLookup!$A$7:$B$11,2,FALSE))</f>
        <v> </v>
      </c>
      <c r="K78" s="116">
        <f>L78+M78+N78</f>
        <v>0</v>
      </c>
      <c r="L78" s="96">
        <f>AB78+AO78+BA78+BM78+BY78+CJ78+CU78+DF78+DQ78+EB78+EM78+EX78+FI78+FT78+GE78+GP78+HA78+HL78+HW78+IH78</f>
        <v>0</v>
      </c>
      <c r="M78" s="97">
        <f>AD78+AQ78+BC78+BO78+CA78+CL78+CW78+DH78+DS78+ED78+EO78+EZ78+FK78+FV78+GG78+GR78+HC78+HN78+HY78+IJ78</f>
        <v>0</v>
      </c>
      <c r="N78" s="117">
        <f>O78/2</f>
        <v>0</v>
      </c>
      <c r="O78" s="118">
        <f>W78+AJ78+AV78+BH78+BT78+CE78+CP78+DA78+DL78+DW78+EH78+ES78+FD78+FO78+FZ78+GK78+GV78+HG78+HR78+IC78</f>
        <v>0</v>
      </c>
      <c r="P78" s="119"/>
      <c r="Q78" s="99"/>
      <c r="R78" s="99"/>
      <c r="S78" s="99"/>
      <c r="T78" s="99"/>
      <c r="U78" s="99"/>
      <c r="V78" s="99"/>
      <c r="W78" s="100"/>
      <c r="X78" s="100"/>
      <c r="Y78" s="100"/>
      <c r="Z78" s="100"/>
      <c r="AA78" s="120"/>
      <c r="AB78" s="121">
        <f>P78+Q78+R78+S78+T78+U78+V78</f>
        <v>0</v>
      </c>
      <c r="AC78" s="98">
        <f>W78/2</f>
        <v>0</v>
      </c>
      <c r="AD78" s="111">
        <f>(X78*3)+(Y78*5)+(Z78*5)+(AA78*20)</f>
        <v>0</v>
      </c>
      <c r="AE78" s="122">
        <f>AB78+AC78+AD78</f>
        <v>0</v>
      </c>
      <c r="AF78" s="119"/>
      <c r="AG78" s="99"/>
      <c r="AH78" s="99"/>
      <c r="AI78" s="99"/>
      <c r="AJ78" s="100"/>
      <c r="AK78" s="100"/>
      <c r="AL78" s="100"/>
      <c r="AM78" s="100"/>
      <c r="AN78" s="120"/>
      <c r="AO78" s="63">
        <f>AF78+AG78+AH78+AI78</f>
        <v>0</v>
      </c>
      <c r="AP78" s="62">
        <f>AJ78/2</f>
        <v>0</v>
      </c>
      <c r="AQ78" s="79">
        <f>(AK78*3)+(AL78*5)+(AM78*5)+(AN78*20)</f>
        <v>0</v>
      </c>
      <c r="AR78" s="48">
        <f>AO78+AP78+AQ78</f>
        <v>0</v>
      </c>
      <c r="AS78" s="77"/>
      <c r="AT78" s="70"/>
      <c r="AU78" s="70"/>
      <c r="AV78" s="71"/>
      <c r="AW78" s="71"/>
      <c r="AX78" s="71"/>
      <c r="AY78" s="71"/>
      <c r="AZ78" s="73"/>
      <c r="BA78" s="63">
        <f>AS78+AT78+AU78</f>
        <v>0</v>
      </c>
      <c r="BB78" s="62">
        <f>AV78/2</f>
        <v>0</v>
      </c>
      <c r="BC78" s="79">
        <f>(AW78*3)+(AX78*5)+(AY78*5)+(AZ78*20)</f>
        <v>0</v>
      </c>
      <c r="BD78" s="48">
        <f>BA78+BB78+BC78</f>
        <v>0</v>
      </c>
      <c r="BE78" s="77"/>
      <c r="BF78" s="70"/>
      <c r="BG78" s="70"/>
      <c r="BH78" s="71"/>
      <c r="BI78" s="71"/>
      <c r="BJ78" s="71"/>
      <c r="BK78" s="71"/>
      <c r="BL78" s="73"/>
      <c r="BM78" s="63">
        <f>BE78+BF78+BG78</f>
        <v>0</v>
      </c>
      <c r="BN78" s="62">
        <f>BH78/2</f>
        <v>0</v>
      </c>
      <c r="BO78" s="79">
        <f>(BI78*3)+(BJ78*5)+(BK78*5)+(BL78*20)</f>
        <v>0</v>
      </c>
      <c r="BP78" s="108">
        <f>BM78+BN78+BO78</f>
        <v>0</v>
      </c>
      <c r="BQ78" s="1"/>
      <c r="BR78" s="1"/>
      <c r="BS78" s="1"/>
      <c r="BT78" s="2"/>
      <c r="BU78" s="2"/>
      <c r="BV78" s="2"/>
      <c r="BW78" s="2"/>
      <c r="BX78" s="2"/>
      <c r="BY78" s="7">
        <f>BQ78+BR78+BS78</f>
        <v>0</v>
      </c>
      <c r="BZ78" s="14">
        <f>BT78/2</f>
        <v>0</v>
      </c>
      <c r="CA78" s="6">
        <f>(BU78*3)+(BV78*5)+(BW78*5)+(BX78*20)</f>
        <v>0</v>
      </c>
      <c r="CB78" s="15">
        <f>BY78+BZ78+CA78</f>
        <v>0</v>
      </c>
      <c r="CC78" s="16"/>
      <c r="CD78" s="1"/>
      <c r="CE78" s="2"/>
      <c r="CF78" s="2"/>
      <c r="CG78" s="2"/>
      <c r="CH78" s="2"/>
      <c r="CI78" s="2"/>
      <c r="CJ78" s="7">
        <f>CC78+CD78</f>
        <v>0</v>
      </c>
      <c r="CK78" s="14">
        <f>CE78/2</f>
        <v>0</v>
      </c>
      <c r="CL78" s="6">
        <f>(CF78*3)+(CG78*5)+(CH78*5)+(CI78*20)</f>
        <v>0</v>
      </c>
      <c r="CM78" s="15">
        <f>CJ78+CK78+CL78</f>
        <v>0</v>
      </c>
      <c r="CN78" s="16"/>
      <c r="CO78" s="1"/>
      <c r="CP78" s="2"/>
      <c r="CQ78" s="2"/>
      <c r="CR78" s="2"/>
      <c r="CS78" s="2"/>
      <c r="CT78" s="2"/>
      <c r="CU78" s="7">
        <f>CN78+CO78</f>
        <v>0</v>
      </c>
      <c r="CV78" s="14">
        <f>CP78/2</f>
        <v>0</v>
      </c>
      <c r="CW78" s="6">
        <f>(CQ78*3)+(CR78*5)+(CS78*5)+(CT78*20)</f>
        <v>0</v>
      </c>
      <c r="CX78" s="15">
        <f>CU78+CV78+CW78</f>
        <v>0</v>
      </c>
      <c r="CY78" s="16"/>
      <c r="CZ78" s="1"/>
      <c r="DA78" s="2"/>
      <c r="DB78" s="2"/>
      <c r="DC78" s="2"/>
      <c r="DD78" s="2"/>
      <c r="DE78" s="2"/>
      <c r="DF78" s="7">
        <f>CY78+CZ78</f>
        <v>0</v>
      </c>
      <c r="DG78" s="14">
        <f>DA78/2</f>
        <v>0</v>
      </c>
      <c r="DH78" s="6">
        <f>(DB78*3)+(DC78*5)+(DD78*5)+(DE78*20)</f>
        <v>0</v>
      </c>
      <c r="DI78" s="15">
        <f>DF78+DG78+DH78</f>
        <v>0</v>
      </c>
      <c r="DJ78" s="16"/>
      <c r="DK78" s="1"/>
      <c r="DL78" s="2"/>
      <c r="DM78" s="2"/>
      <c r="DN78" s="2"/>
      <c r="DO78" s="2"/>
      <c r="DP78" s="2"/>
      <c r="DQ78" s="7">
        <f>DJ78+DK78</f>
        <v>0</v>
      </c>
      <c r="DR78" s="14">
        <f>DL78/2</f>
        <v>0</v>
      </c>
      <c r="DS78" s="6">
        <f>(DM78*3)+(DN78*5)+(DO78*5)+(DP78*20)</f>
        <v>0</v>
      </c>
      <c r="DT78" s="15">
        <f>DQ78+DR78+DS78</f>
        <v>0</v>
      </c>
      <c r="DU78" s="16"/>
      <c r="DV78" s="1"/>
      <c r="DW78" s="2"/>
      <c r="DX78" s="2"/>
      <c r="DY78" s="2"/>
      <c r="DZ78" s="2"/>
      <c r="EA78" s="2"/>
      <c r="EB78" s="7">
        <f>DU78+DV78</f>
        <v>0</v>
      </c>
      <c r="EC78" s="14">
        <f>DW78/2</f>
        <v>0</v>
      </c>
      <c r="ED78" s="6">
        <f>(DX78*3)+(DY78*5)+(DZ78*5)+(EA78*20)</f>
        <v>0</v>
      </c>
      <c r="EE78" s="15">
        <f>EB78+EC78+ED78</f>
        <v>0</v>
      </c>
      <c r="EF78" s="16"/>
      <c r="EG78" s="1"/>
      <c r="EH78" s="2"/>
      <c r="EI78" s="2"/>
      <c r="EJ78" s="2"/>
      <c r="EK78" s="2"/>
      <c r="EL78" s="2"/>
      <c r="EM78" s="7">
        <f>EF78+EG78</f>
        <v>0</v>
      </c>
      <c r="EN78" s="14">
        <f>EH78/2</f>
        <v>0</v>
      </c>
      <c r="EO78" s="6">
        <f>(EI78*3)+(EJ78*5)+(EK78*5)+(EL78*20)</f>
        <v>0</v>
      </c>
      <c r="EP78" s="15">
        <f>EM78+EN78+EO78</f>
        <v>0</v>
      </c>
      <c r="EQ78" s="16"/>
      <c r="ER78" s="1"/>
      <c r="ES78" s="2"/>
      <c r="ET78" s="2"/>
      <c r="EU78" s="2"/>
      <c r="EV78" s="2"/>
      <c r="EW78" s="2"/>
      <c r="EX78" s="7">
        <f>EQ78+ER78</f>
        <v>0</v>
      </c>
      <c r="EY78" s="14">
        <f>ES78/2</f>
        <v>0</v>
      </c>
      <c r="EZ78" s="6">
        <f>(ET78*3)+(EU78*5)+(EV78*5)+(EW78*20)</f>
        <v>0</v>
      </c>
      <c r="FA78" s="15">
        <f>EX78+EY78+EZ78</f>
        <v>0</v>
      </c>
      <c r="FB78" s="16"/>
      <c r="FC78" s="1"/>
      <c r="FD78" s="2"/>
      <c r="FE78" s="2"/>
      <c r="FF78" s="2"/>
      <c r="FG78" s="2"/>
      <c r="FH78" s="2"/>
      <c r="FI78" s="7">
        <f>FB78+FC78</f>
        <v>0</v>
      </c>
      <c r="FJ78" s="14">
        <f>FD78/2</f>
        <v>0</v>
      </c>
      <c r="FK78" s="6">
        <f>(FE78*3)+(FF78*5)+(FG78*5)+(FH78*20)</f>
        <v>0</v>
      </c>
      <c r="FL78" s="15">
        <f>FI78+FJ78+FK78</f>
        <v>0</v>
      </c>
      <c r="FM78" s="16"/>
      <c r="FN78" s="1"/>
      <c r="FO78" s="2"/>
      <c r="FP78" s="2"/>
      <c r="FQ78" s="2"/>
      <c r="FR78" s="2"/>
      <c r="FS78" s="2"/>
      <c r="FT78" s="7">
        <f>FM78+FN78</f>
        <v>0</v>
      </c>
      <c r="FU78" s="14">
        <f>FO78/2</f>
        <v>0</v>
      </c>
      <c r="FV78" s="6">
        <f>(FP78*3)+(FQ78*5)+(FR78*5)+(FS78*20)</f>
        <v>0</v>
      </c>
      <c r="FW78" s="15">
        <f>FT78+FU78+FV78</f>
        <v>0</v>
      </c>
      <c r="FX78" s="16"/>
      <c r="FY78" s="1"/>
      <c r="FZ78" s="2"/>
      <c r="GA78" s="2"/>
      <c r="GB78" s="2"/>
      <c r="GC78" s="2"/>
      <c r="GD78" s="2"/>
      <c r="GE78" s="7">
        <f>FX78+FY78</f>
        <v>0</v>
      </c>
      <c r="GF78" s="14">
        <f>FZ78/2</f>
        <v>0</v>
      </c>
      <c r="GG78" s="6">
        <f>(GA78*3)+(GB78*5)+(GC78*5)+(GD78*20)</f>
        <v>0</v>
      </c>
      <c r="GH78" s="15">
        <f>GE78+GF78+GG78</f>
        <v>0</v>
      </c>
      <c r="GI78" s="16"/>
      <c r="GJ78" s="1"/>
      <c r="GK78" s="2"/>
      <c r="GL78" s="2"/>
      <c r="GM78" s="2"/>
      <c r="GN78" s="2"/>
      <c r="GO78" s="2"/>
      <c r="GP78" s="7">
        <f>GI78+GJ78</f>
        <v>0</v>
      </c>
      <c r="GQ78" s="14">
        <f>GK78/2</f>
        <v>0</v>
      </c>
      <c r="GR78" s="6">
        <f>(GL78*3)+(GM78*5)+(GN78*5)+(GO78*20)</f>
        <v>0</v>
      </c>
      <c r="GS78" s="15">
        <f>GP78+GQ78+GR78</f>
        <v>0</v>
      </c>
      <c r="GT78" s="16"/>
      <c r="GU78" s="1"/>
      <c r="GV78" s="2"/>
      <c r="GW78" s="2"/>
      <c r="GX78" s="2"/>
      <c r="GY78" s="2"/>
      <c r="GZ78" s="2"/>
      <c r="HA78" s="7">
        <f>GT78+GU78</f>
        <v>0</v>
      </c>
      <c r="HB78" s="14">
        <f>GV78/2</f>
        <v>0</v>
      </c>
      <c r="HC78" s="6">
        <f>(GW78*3)+(GX78*5)+(GY78*5)+(GZ78*20)</f>
        <v>0</v>
      </c>
      <c r="HD78" s="15">
        <f>HA78+HB78+HC78</f>
        <v>0</v>
      </c>
      <c r="HE78" s="16"/>
      <c r="HF78" s="1"/>
      <c r="HG78" s="2"/>
      <c r="HH78" s="2"/>
      <c r="HI78" s="2"/>
      <c r="HJ78" s="2"/>
      <c r="HK78" s="2"/>
      <c r="HL78" s="7">
        <f>HE78+HF78</f>
        <v>0</v>
      </c>
      <c r="HM78" s="14">
        <f>HG78/2</f>
        <v>0</v>
      </c>
      <c r="HN78" s="6">
        <f>(HH78*3)+(HI78*5)+(HJ78*5)+(HK78*20)</f>
        <v>0</v>
      </c>
      <c r="HO78" s="15">
        <f>HL78+HM78+HN78</f>
        <v>0</v>
      </c>
      <c r="HP78" s="16"/>
      <c r="HQ78" s="1"/>
      <c r="HR78" s="2"/>
      <c r="HS78" s="2"/>
      <c r="HT78" s="2"/>
      <c r="HU78" s="2"/>
      <c r="HV78" s="2"/>
      <c r="HW78" s="7">
        <f>HP78+HQ78</f>
        <v>0</v>
      </c>
      <c r="HX78" s="14">
        <f>HR78/2</f>
        <v>0</v>
      </c>
      <c r="HY78" s="6">
        <f>(HS78*3)+(HT78*5)+(HU78*5)+(HV78*20)</f>
        <v>0</v>
      </c>
      <c r="HZ78" s="15">
        <f>HW78+HX78+HY78</f>
        <v>0</v>
      </c>
      <c r="IA78" s="16"/>
      <c r="IB78" s="1"/>
      <c r="IC78" s="2"/>
      <c r="ID78" s="2"/>
      <c r="IE78" s="2"/>
      <c r="IF78" s="2"/>
      <c r="IG78" s="2"/>
      <c r="IH78" s="7">
        <f>IA78+IB78</f>
        <v>0</v>
      </c>
      <c r="II78" s="14">
        <f>IC78/2</f>
        <v>0</v>
      </c>
      <c r="IJ78" s="6">
        <f>(ID78*3)+(IE78*5)+(IF78*5)+(IG78*20)</f>
        <v>0</v>
      </c>
      <c r="IK78" s="113">
        <f>IH78+II78+IJ78</f>
        <v>0</v>
      </c>
      <c r="IL78" s="114"/>
    </row>
    <row r="79" spans="1:246" ht="12.75" hidden="1">
      <c r="A79" s="84"/>
      <c r="B79" s="91"/>
      <c r="C79" s="91"/>
      <c r="D79" s="92"/>
      <c r="E79" s="92"/>
      <c r="F79" s="92"/>
      <c r="G79" s="93">
        <f aca="true" t="shared" si="256" ref="G79:G84">IF(AND(OR($G$2="Y",$H$2="Y"),I79&lt;5,J79&lt;5),IF(AND(I79=I78,J79=J78),G78+1,1),"")</f>
      </c>
      <c r="H79" s="93">
        <f>IF(AND($H$2="Y",J79&gt;0,OR(AND(G79=1,G88=10),AND(G79=2,G97=20),AND(G79=3,G106=30),AND(G79=4,G115=40),AND(G79=5,G124=50),AND(G79=6,G133=60),AND(G79=7,G142=70),AND(G79=8,G151=80),AND(G79=9,G160=90),AND(G79=10,G169=100))),VLOOKUP(J79-1,SortLookup!$A$13:$B$16,2,FALSE),"")</f>
      </c>
      <c r="I79" s="94" t="str">
        <f>IF(ISNA(VLOOKUP(E79,SortLookup!$A$1:$B$5,2,FALSE))," ",VLOOKUP(E79,SortLookup!$A$1:$B$5,2,FALSE))</f>
        <v> </v>
      </c>
      <c r="J79" s="115" t="str">
        <f>IF(ISNA(VLOOKUP(F79,SortLookup!$A$7:$B$11,2,FALSE))," ",VLOOKUP(F79,SortLookup!$A$7:$B$11,2,FALSE))</f>
        <v> </v>
      </c>
      <c r="K79" s="116">
        <f aca="true" t="shared" si="257" ref="K79:K84">L79+M79+N79</f>
        <v>0</v>
      </c>
      <c r="L79" s="96">
        <f aca="true" t="shared" si="258" ref="L79:L84">AB79+AO79+BA79+BM79+BY79+CJ79+CU79+DF79+DQ79+EB79+EM79+EX79+FI79+FT79+GE79+GP79+HA79+HL79+HW79+IH79</f>
        <v>0</v>
      </c>
      <c r="M79" s="97">
        <f aca="true" t="shared" si="259" ref="M79:M84">AD79+AQ79+BC79+BO79+CA79+CL79+CW79+DH79+DS79+ED79+EO79+EZ79+FK79+FV79+GG79+GR79+HC79+HN79+HY79+IJ79</f>
        <v>0</v>
      </c>
      <c r="N79" s="117">
        <f aca="true" t="shared" si="260" ref="N79:N84">O79/2</f>
        <v>0</v>
      </c>
      <c r="O79" s="118">
        <f aca="true" t="shared" si="261" ref="O79:O84">W79+AJ79+AV79+BH79+BT79+CE79+CP79+DA79+DL79+DW79+EH79+ES79+FD79+FO79+FZ79+GK79+GV79+HG79+HR79+IC79</f>
        <v>0</v>
      </c>
      <c r="P79" s="119"/>
      <c r="Q79" s="99"/>
      <c r="R79" s="99"/>
      <c r="S79" s="99"/>
      <c r="T79" s="99"/>
      <c r="U79" s="99"/>
      <c r="V79" s="99"/>
      <c r="W79" s="100"/>
      <c r="X79" s="100"/>
      <c r="Y79" s="100"/>
      <c r="Z79" s="100"/>
      <c r="AA79" s="120"/>
      <c r="AB79" s="121">
        <f aca="true" t="shared" si="262" ref="AB79:AB84">P79+Q79+R79+S79+T79+U79+V79</f>
        <v>0</v>
      </c>
      <c r="AC79" s="98">
        <f aca="true" t="shared" si="263" ref="AC79:AC84">W79/2</f>
        <v>0</v>
      </c>
      <c r="AD79" s="111">
        <f aca="true" t="shared" si="264" ref="AD79:AD84">(X79*3)+(Y79*5)+(Z79*5)+(AA79*20)</f>
        <v>0</v>
      </c>
      <c r="AE79" s="122">
        <f aca="true" t="shared" si="265" ref="AE79:AE84">AB79+AC79+AD79</f>
        <v>0</v>
      </c>
      <c r="AF79" s="119"/>
      <c r="AG79" s="99"/>
      <c r="AH79" s="99"/>
      <c r="AI79" s="99"/>
      <c r="AJ79" s="100"/>
      <c r="AK79" s="100"/>
      <c r="AL79" s="100"/>
      <c r="AM79" s="100"/>
      <c r="AN79" s="120"/>
      <c r="AO79" s="121">
        <f aca="true" t="shared" si="266" ref="AO79:AO84">AF79+AG79+AH79+AI79</f>
        <v>0</v>
      </c>
      <c r="AP79" s="62">
        <f aca="true" t="shared" si="267" ref="AP79:AP84">AJ79/2</f>
        <v>0</v>
      </c>
      <c r="AQ79" s="79">
        <f aca="true" t="shared" si="268" ref="AQ79:AQ84">(AK79*3)+(AL79*5)+(AM79*5)+(AN79*20)</f>
        <v>0</v>
      </c>
      <c r="AR79" s="48">
        <f aca="true" t="shared" si="269" ref="AR79:AR84">AO79+AP79+AQ79</f>
        <v>0</v>
      </c>
      <c r="AS79" s="77"/>
      <c r="AT79" s="70"/>
      <c r="AU79" s="70"/>
      <c r="AV79" s="71"/>
      <c r="AW79" s="71"/>
      <c r="AX79" s="71"/>
      <c r="AY79" s="71"/>
      <c r="AZ79" s="73"/>
      <c r="BA79" s="63">
        <f aca="true" t="shared" si="270" ref="BA79:BA84">AS79+AT79+AU79</f>
        <v>0</v>
      </c>
      <c r="BB79" s="62">
        <f aca="true" t="shared" si="271" ref="BB79:BB84">AV79/2</f>
        <v>0</v>
      </c>
      <c r="BC79" s="79">
        <f aca="true" t="shared" si="272" ref="BC79:BC84">(AW79*3)+(AX79*5)+(AY79*5)+(AZ79*20)</f>
        <v>0</v>
      </c>
      <c r="BD79" s="48">
        <f aca="true" t="shared" si="273" ref="BD79:BD84">BA79+BB79+BC79</f>
        <v>0</v>
      </c>
      <c r="BE79" s="77"/>
      <c r="BF79" s="70"/>
      <c r="BG79" s="70"/>
      <c r="BH79" s="71"/>
      <c r="BI79" s="71"/>
      <c r="BJ79" s="71"/>
      <c r="BK79" s="71"/>
      <c r="BL79" s="73"/>
      <c r="BM79" s="63">
        <f aca="true" t="shared" si="274" ref="BM79:BM84">BE79+BF79+BG79</f>
        <v>0</v>
      </c>
      <c r="BN79" s="62">
        <f aca="true" t="shared" si="275" ref="BN79:BN84">BH79/2</f>
        <v>0</v>
      </c>
      <c r="BO79" s="79">
        <f aca="true" t="shared" si="276" ref="BO79:BO84">(BI79*3)+(BJ79*5)+(BK79*5)+(BL79*20)</f>
        <v>0</v>
      </c>
      <c r="BP79" s="108">
        <f aca="true" t="shared" si="277" ref="BP79:BP84">BM79+BN79+BO79</f>
        <v>0</v>
      </c>
      <c r="BQ79" s="1"/>
      <c r="BR79" s="1"/>
      <c r="BS79" s="1"/>
      <c r="BT79" s="2"/>
      <c r="BU79" s="2"/>
      <c r="BV79" s="2"/>
      <c r="BW79" s="2"/>
      <c r="BX79" s="2"/>
      <c r="BY79" s="7">
        <f aca="true" t="shared" si="278" ref="BY79:BY84">BQ79+BR79+BS79</f>
        <v>0</v>
      </c>
      <c r="BZ79" s="14">
        <f aca="true" t="shared" si="279" ref="BZ79:BZ84">BT79/2</f>
        <v>0</v>
      </c>
      <c r="CA79" s="6">
        <f aca="true" t="shared" si="280" ref="CA79:CA84">(BU79*3)+(BV79*5)+(BW79*5)+(BX79*20)</f>
        <v>0</v>
      </c>
      <c r="CB79" s="15">
        <f aca="true" t="shared" si="281" ref="CB79:CB84">BY79+BZ79+CA79</f>
        <v>0</v>
      </c>
      <c r="CC79" s="16"/>
      <c r="CD79" s="1"/>
      <c r="CE79" s="2"/>
      <c r="CF79" s="2"/>
      <c r="CG79" s="2"/>
      <c r="CH79" s="2"/>
      <c r="CI79" s="2"/>
      <c r="CJ79" s="7">
        <f aca="true" t="shared" si="282" ref="CJ79:CJ84">CC79+CD79</f>
        <v>0</v>
      </c>
      <c r="CK79" s="14">
        <f aca="true" t="shared" si="283" ref="CK79:CK84">CE79/2</f>
        <v>0</v>
      </c>
      <c r="CL79" s="6">
        <f aca="true" t="shared" si="284" ref="CL79:CL84">(CF79*3)+(CG79*5)+(CH79*5)+(CI79*20)</f>
        <v>0</v>
      </c>
      <c r="CM79" s="15">
        <f aca="true" t="shared" si="285" ref="CM79:CM84">CJ79+CK79+CL79</f>
        <v>0</v>
      </c>
      <c r="CN79" s="16"/>
      <c r="CO79" s="1"/>
      <c r="CP79" s="2"/>
      <c r="CQ79" s="2"/>
      <c r="CR79" s="2"/>
      <c r="CS79" s="2"/>
      <c r="CT79" s="2"/>
      <c r="CU79" s="7">
        <f aca="true" t="shared" si="286" ref="CU79:CU84">CN79+CO79</f>
        <v>0</v>
      </c>
      <c r="CV79" s="14">
        <f aca="true" t="shared" si="287" ref="CV79:CV84">CP79/2</f>
        <v>0</v>
      </c>
      <c r="CW79" s="6">
        <f aca="true" t="shared" si="288" ref="CW79:CW84">(CQ79*3)+(CR79*5)+(CS79*5)+(CT79*20)</f>
        <v>0</v>
      </c>
      <c r="CX79" s="15">
        <f aca="true" t="shared" si="289" ref="CX79:CX84">CU79+CV79+CW79</f>
        <v>0</v>
      </c>
      <c r="CY79" s="16"/>
      <c r="CZ79" s="1"/>
      <c r="DA79" s="2"/>
      <c r="DB79" s="2"/>
      <c r="DC79" s="2"/>
      <c r="DD79" s="2"/>
      <c r="DE79" s="2"/>
      <c r="DF79" s="7">
        <f aca="true" t="shared" si="290" ref="DF79:DF84">CY79+CZ79</f>
        <v>0</v>
      </c>
      <c r="DG79" s="14">
        <f aca="true" t="shared" si="291" ref="DG79:DG84">DA79/2</f>
        <v>0</v>
      </c>
      <c r="DH79" s="6">
        <f aca="true" t="shared" si="292" ref="DH79:DH84">(DB79*3)+(DC79*5)+(DD79*5)+(DE79*20)</f>
        <v>0</v>
      </c>
      <c r="DI79" s="15">
        <f aca="true" t="shared" si="293" ref="DI79:DI84">DF79+DG79+DH79</f>
        <v>0</v>
      </c>
      <c r="DJ79" s="16"/>
      <c r="DK79" s="1"/>
      <c r="DL79" s="2"/>
      <c r="DM79" s="2"/>
      <c r="DN79" s="2"/>
      <c r="DO79" s="2"/>
      <c r="DP79" s="2"/>
      <c r="DQ79" s="7">
        <f aca="true" t="shared" si="294" ref="DQ79:DQ84">DJ79+DK79</f>
        <v>0</v>
      </c>
      <c r="DR79" s="14">
        <f aca="true" t="shared" si="295" ref="DR79:DR84">DL79/2</f>
        <v>0</v>
      </c>
      <c r="DS79" s="6">
        <f aca="true" t="shared" si="296" ref="DS79:DS84">(DM79*3)+(DN79*5)+(DO79*5)+(DP79*20)</f>
        <v>0</v>
      </c>
      <c r="DT79" s="15">
        <f aca="true" t="shared" si="297" ref="DT79:DT84">DQ79+DR79+DS79</f>
        <v>0</v>
      </c>
      <c r="DU79" s="16"/>
      <c r="DV79" s="1"/>
      <c r="DW79" s="2"/>
      <c r="DX79" s="2"/>
      <c r="DY79" s="2"/>
      <c r="DZ79" s="2"/>
      <c r="EA79" s="2"/>
      <c r="EB79" s="7">
        <f aca="true" t="shared" si="298" ref="EB79:EB84">DU79+DV79</f>
        <v>0</v>
      </c>
      <c r="EC79" s="14">
        <f aca="true" t="shared" si="299" ref="EC79:EC84">DW79/2</f>
        <v>0</v>
      </c>
      <c r="ED79" s="6">
        <f aca="true" t="shared" si="300" ref="ED79:ED84">(DX79*3)+(DY79*5)+(DZ79*5)+(EA79*20)</f>
        <v>0</v>
      </c>
      <c r="EE79" s="15">
        <f aca="true" t="shared" si="301" ref="EE79:EE84">EB79+EC79+ED79</f>
        <v>0</v>
      </c>
      <c r="EF79" s="16"/>
      <c r="EG79" s="1"/>
      <c r="EH79" s="2"/>
      <c r="EI79" s="2"/>
      <c r="EJ79" s="2"/>
      <c r="EK79" s="2"/>
      <c r="EL79" s="2"/>
      <c r="EM79" s="7">
        <f aca="true" t="shared" si="302" ref="EM79:EM84">EF79+EG79</f>
        <v>0</v>
      </c>
      <c r="EN79" s="14">
        <f aca="true" t="shared" si="303" ref="EN79:EN84">EH79/2</f>
        <v>0</v>
      </c>
      <c r="EO79" s="6">
        <f aca="true" t="shared" si="304" ref="EO79:EO84">(EI79*3)+(EJ79*5)+(EK79*5)+(EL79*20)</f>
        <v>0</v>
      </c>
      <c r="EP79" s="15">
        <f aca="true" t="shared" si="305" ref="EP79:EP84">EM79+EN79+EO79</f>
        <v>0</v>
      </c>
      <c r="EQ79" s="16"/>
      <c r="ER79" s="1"/>
      <c r="ES79" s="2"/>
      <c r="ET79" s="2"/>
      <c r="EU79" s="2"/>
      <c r="EV79" s="2"/>
      <c r="EW79" s="2"/>
      <c r="EX79" s="7">
        <f aca="true" t="shared" si="306" ref="EX79:EX84">EQ79+ER79</f>
        <v>0</v>
      </c>
      <c r="EY79" s="14">
        <f aca="true" t="shared" si="307" ref="EY79:EY84">ES79/2</f>
        <v>0</v>
      </c>
      <c r="EZ79" s="6">
        <f aca="true" t="shared" si="308" ref="EZ79:EZ84">(ET79*3)+(EU79*5)+(EV79*5)+(EW79*20)</f>
        <v>0</v>
      </c>
      <c r="FA79" s="15">
        <f aca="true" t="shared" si="309" ref="FA79:FA84">EX79+EY79+EZ79</f>
        <v>0</v>
      </c>
      <c r="FB79" s="16"/>
      <c r="FC79" s="1"/>
      <c r="FD79" s="2"/>
      <c r="FE79" s="2"/>
      <c r="FF79" s="2"/>
      <c r="FG79" s="2"/>
      <c r="FH79" s="2"/>
      <c r="FI79" s="7">
        <f aca="true" t="shared" si="310" ref="FI79:FI84">FB79+FC79</f>
        <v>0</v>
      </c>
      <c r="FJ79" s="14">
        <f aca="true" t="shared" si="311" ref="FJ79:FJ84">FD79/2</f>
        <v>0</v>
      </c>
      <c r="FK79" s="6">
        <f aca="true" t="shared" si="312" ref="FK79:FK84">(FE79*3)+(FF79*5)+(FG79*5)+(FH79*20)</f>
        <v>0</v>
      </c>
      <c r="FL79" s="15">
        <f aca="true" t="shared" si="313" ref="FL79:FL84">FI79+FJ79+FK79</f>
        <v>0</v>
      </c>
      <c r="FM79" s="16"/>
      <c r="FN79" s="1"/>
      <c r="FO79" s="2"/>
      <c r="FP79" s="2"/>
      <c r="FQ79" s="2"/>
      <c r="FR79" s="2"/>
      <c r="FS79" s="2"/>
      <c r="FT79" s="7">
        <f aca="true" t="shared" si="314" ref="FT79:FT84">FM79+FN79</f>
        <v>0</v>
      </c>
      <c r="FU79" s="14">
        <f aca="true" t="shared" si="315" ref="FU79:FU84">FO79/2</f>
        <v>0</v>
      </c>
      <c r="FV79" s="6">
        <f aca="true" t="shared" si="316" ref="FV79:FV84">(FP79*3)+(FQ79*5)+(FR79*5)+(FS79*20)</f>
        <v>0</v>
      </c>
      <c r="FW79" s="15">
        <f aca="true" t="shared" si="317" ref="FW79:FW84">FT79+FU79+FV79</f>
        <v>0</v>
      </c>
      <c r="FX79" s="16"/>
      <c r="FY79" s="1"/>
      <c r="FZ79" s="2"/>
      <c r="GA79" s="2"/>
      <c r="GB79" s="2"/>
      <c r="GC79" s="2"/>
      <c r="GD79" s="2"/>
      <c r="GE79" s="7">
        <f aca="true" t="shared" si="318" ref="GE79:GE84">FX79+FY79</f>
        <v>0</v>
      </c>
      <c r="GF79" s="14">
        <f aca="true" t="shared" si="319" ref="GF79:GF84">FZ79/2</f>
        <v>0</v>
      </c>
      <c r="GG79" s="6">
        <f aca="true" t="shared" si="320" ref="GG79:GG84">(GA79*3)+(GB79*5)+(GC79*5)+(GD79*20)</f>
        <v>0</v>
      </c>
      <c r="GH79" s="15">
        <f aca="true" t="shared" si="321" ref="GH79:GH84">GE79+GF79+GG79</f>
        <v>0</v>
      </c>
      <c r="GI79" s="16"/>
      <c r="GJ79" s="1"/>
      <c r="GK79" s="2"/>
      <c r="GL79" s="2"/>
      <c r="GM79" s="2"/>
      <c r="GN79" s="2"/>
      <c r="GO79" s="2"/>
      <c r="GP79" s="7">
        <f aca="true" t="shared" si="322" ref="GP79:GP84">GI79+GJ79</f>
        <v>0</v>
      </c>
      <c r="GQ79" s="14">
        <f aca="true" t="shared" si="323" ref="GQ79:GQ84">GK79/2</f>
        <v>0</v>
      </c>
      <c r="GR79" s="6">
        <f aca="true" t="shared" si="324" ref="GR79:GR84">(GL79*3)+(GM79*5)+(GN79*5)+(GO79*20)</f>
        <v>0</v>
      </c>
      <c r="GS79" s="15">
        <f aca="true" t="shared" si="325" ref="GS79:GS84">GP79+GQ79+GR79</f>
        <v>0</v>
      </c>
      <c r="GT79" s="16"/>
      <c r="GU79" s="1"/>
      <c r="GV79" s="2"/>
      <c r="GW79" s="2"/>
      <c r="GX79" s="2"/>
      <c r="GY79" s="2"/>
      <c r="GZ79" s="2"/>
      <c r="HA79" s="7">
        <f aca="true" t="shared" si="326" ref="HA79:HA84">GT79+GU79</f>
        <v>0</v>
      </c>
      <c r="HB79" s="14">
        <f aca="true" t="shared" si="327" ref="HB79:HB84">GV79/2</f>
        <v>0</v>
      </c>
      <c r="HC79" s="6">
        <f aca="true" t="shared" si="328" ref="HC79:HC84">(GW79*3)+(GX79*5)+(GY79*5)+(GZ79*20)</f>
        <v>0</v>
      </c>
      <c r="HD79" s="15">
        <f aca="true" t="shared" si="329" ref="HD79:HD84">HA79+HB79+HC79</f>
        <v>0</v>
      </c>
      <c r="HE79" s="16"/>
      <c r="HF79" s="1"/>
      <c r="HG79" s="2"/>
      <c r="HH79" s="2"/>
      <c r="HI79" s="2"/>
      <c r="HJ79" s="2"/>
      <c r="HK79" s="2"/>
      <c r="HL79" s="7">
        <f aca="true" t="shared" si="330" ref="HL79:HL84">HE79+HF79</f>
        <v>0</v>
      </c>
      <c r="HM79" s="14">
        <f aca="true" t="shared" si="331" ref="HM79:HM84">HG79/2</f>
        <v>0</v>
      </c>
      <c r="HN79" s="6">
        <f aca="true" t="shared" si="332" ref="HN79:HN84">(HH79*3)+(HI79*5)+(HJ79*5)+(HK79*20)</f>
        <v>0</v>
      </c>
      <c r="HO79" s="15">
        <f aca="true" t="shared" si="333" ref="HO79:HO84">HL79+HM79+HN79</f>
        <v>0</v>
      </c>
      <c r="HP79" s="16"/>
      <c r="HQ79" s="1"/>
      <c r="HR79" s="2"/>
      <c r="HS79" s="2"/>
      <c r="HT79" s="2"/>
      <c r="HU79" s="2"/>
      <c r="HV79" s="2"/>
      <c r="HW79" s="7">
        <f aca="true" t="shared" si="334" ref="HW79:HW84">HP79+HQ79</f>
        <v>0</v>
      </c>
      <c r="HX79" s="14">
        <f aca="true" t="shared" si="335" ref="HX79:HX84">HR79/2</f>
        <v>0</v>
      </c>
      <c r="HY79" s="6">
        <f aca="true" t="shared" si="336" ref="HY79:HY84">(HS79*3)+(HT79*5)+(HU79*5)+(HV79*20)</f>
        <v>0</v>
      </c>
      <c r="HZ79" s="15">
        <f aca="true" t="shared" si="337" ref="HZ79:HZ84">HW79+HX79+HY79</f>
        <v>0</v>
      </c>
      <c r="IA79" s="16"/>
      <c r="IB79" s="1"/>
      <c r="IC79" s="2"/>
      <c r="ID79" s="2"/>
      <c r="IE79" s="2"/>
      <c r="IF79" s="2"/>
      <c r="IG79" s="2"/>
      <c r="IH79" s="7">
        <f aca="true" t="shared" si="338" ref="IH79:IH84">IA79+IB79</f>
        <v>0</v>
      </c>
      <c r="II79" s="14">
        <f aca="true" t="shared" si="339" ref="II79:II84">IC79/2</f>
        <v>0</v>
      </c>
      <c r="IJ79" s="6">
        <f aca="true" t="shared" si="340" ref="IJ79:IJ84">(ID79*3)+(IE79*5)+(IF79*5)+(IG79*20)</f>
        <v>0</v>
      </c>
      <c r="IK79" s="113">
        <f aca="true" t="shared" si="341" ref="IK79:IK84">IH79+II79+IJ79</f>
        <v>0</v>
      </c>
      <c r="IL79" s="114"/>
    </row>
    <row r="80" spans="1:246" ht="12.75" hidden="1">
      <c r="A80" s="52"/>
      <c r="B80" s="50"/>
      <c r="C80" s="50"/>
      <c r="D80" s="51"/>
      <c r="E80" s="51"/>
      <c r="F80" s="51"/>
      <c r="G80" s="42">
        <f t="shared" si="256"/>
      </c>
      <c r="H80" s="42">
        <f>IF(AND($H$2="Y",J80&gt;0,OR(AND(G80=1,G89=10),AND(G80=2,G98=20),AND(G80=3,G107=30),AND(G80=4,G116=40),AND(G80=5,G125=50),AND(G80=6,G134=60),AND(G80=7,G143=70),AND(G80=8,G152=80),AND(G80=9,G161=90),AND(G80=10,G170=100))),VLOOKUP(J80-1,SortLookup!$A$13:$B$16,2,FALSE),"")</f>
      </c>
      <c r="I80" s="87" t="str">
        <f>IF(ISNA(VLOOKUP(E80,SortLookup!$A$1:$B$5,2,FALSE))," ",VLOOKUP(E80,SortLookup!$A$1:$B$5,2,FALSE))</f>
        <v> </v>
      </c>
      <c r="J80" s="43" t="str">
        <f>IF(ISNA(VLOOKUP(F80,SortLookup!$A$7:$B$11,2,FALSE))," ",VLOOKUP(F80,SortLookup!$A$7:$B$11,2,FALSE))</f>
        <v> </v>
      </c>
      <c r="K80" s="104">
        <f t="shared" si="257"/>
        <v>0</v>
      </c>
      <c r="L80" s="89">
        <f t="shared" si="258"/>
        <v>0</v>
      </c>
      <c r="M80" s="45">
        <f t="shared" si="259"/>
        <v>0</v>
      </c>
      <c r="N80" s="46">
        <f t="shared" si="260"/>
        <v>0</v>
      </c>
      <c r="O80" s="106">
        <f t="shared" si="261"/>
        <v>0</v>
      </c>
      <c r="P80" s="77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3"/>
      <c r="AB80" s="63">
        <f t="shared" si="262"/>
        <v>0</v>
      </c>
      <c r="AC80" s="62">
        <f t="shared" si="263"/>
        <v>0</v>
      </c>
      <c r="AD80" s="79">
        <f t="shared" si="264"/>
        <v>0</v>
      </c>
      <c r="AE80" s="48">
        <f t="shared" si="265"/>
        <v>0</v>
      </c>
      <c r="AF80" s="77"/>
      <c r="AG80" s="70"/>
      <c r="AH80" s="70"/>
      <c r="AI80" s="70"/>
      <c r="AJ80" s="71"/>
      <c r="AK80" s="71"/>
      <c r="AL80" s="71"/>
      <c r="AM80" s="71"/>
      <c r="AN80" s="73"/>
      <c r="AO80" s="63">
        <f t="shared" si="266"/>
        <v>0</v>
      </c>
      <c r="AP80" s="62">
        <f t="shared" si="267"/>
        <v>0</v>
      </c>
      <c r="AQ80" s="79">
        <f t="shared" si="268"/>
        <v>0</v>
      </c>
      <c r="AR80" s="48">
        <f t="shared" si="269"/>
        <v>0</v>
      </c>
      <c r="AS80" s="77"/>
      <c r="AT80" s="70"/>
      <c r="AU80" s="70"/>
      <c r="AV80" s="71"/>
      <c r="AW80" s="71"/>
      <c r="AX80" s="71"/>
      <c r="AY80" s="71"/>
      <c r="AZ80" s="73"/>
      <c r="BA80" s="63">
        <f t="shared" si="270"/>
        <v>0</v>
      </c>
      <c r="BB80" s="62">
        <f t="shared" si="271"/>
        <v>0</v>
      </c>
      <c r="BC80" s="79">
        <f t="shared" si="272"/>
        <v>0</v>
      </c>
      <c r="BD80" s="48">
        <f t="shared" si="273"/>
        <v>0</v>
      </c>
      <c r="BE80" s="77"/>
      <c r="BF80" s="70"/>
      <c r="BG80" s="70"/>
      <c r="BH80" s="71"/>
      <c r="BI80" s="71"/>
      <c r="BJ80" s="71"/>
      <c r="BK80" s="71"/>
      <c r="BL80" s="73"/>
      <c r="BM80" s="63">
        <f t="shared" si="274"/>
        <v>0</v>
      </c>
      <c r="BN80" s="62">
        <f t="shared" si="275"/>
        <v>0</v>
      </c>
      <c r="BO80" s="79">
        <f t="shared" si="276"/>
        <v>0</v>
      </c>
      <c r="BP80" s="108">
        <f t="shared" si="277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278"/>
        <v>0</v>
      </c>
      <c r="BZ80" s="14">
        <f t="shared" si="279"/>
        <v>0</v>
      </c>
      <c r="CA80" s="6">
        <f t="shared" si="280"/>
        <v>0</v>
      </c>
      <c r="CB80" s="15">
        <f t="shared" si="281"/>
        <v>0</v>
      </c>
      <c r="CC80" s="16"/>
      <c r="CD80" s="1"/>
      <c r="CE80" s="2"/>
      <c r="CF80" s="2"/>
      <c r="CG80" s="2"/>
      <c r="CH80" s="2"/>
      <c r="CI80" s="2"/>
      <c r="CJ80" s="7">
        <f t="shared" si="282"/>
        <v>0</v>
      </c>
      <c r="CK80" s="14">
        <f t="shared" si="283"/>
        <v>0</v>
      </c>
      <c r="CL80" s="6">
        <f t="shared" si="284"/>
        <v>0</v>
      </c>
      <c r="CM80" s="15">
        <f t="shared" si="285"/>
        <v>0</v>
      </c>
      <c r="CN80" s="16"/>
      <c r="CO80" s="1"/>
      <c r="CP80" s="2"/>
      <c r="CQ80" s="2"/>
      <c r="CR80" s="2"/>
      <c r="CS80" s="2"/>
      <c r="CT80" s="2"/>
      <c r="CU80" s="7">
        <f t="shared" si="286"/>
        <v>0</v>
      </c>
      <c r="CV80" s="14">
        <f t="shared" si="287"/>
        <v>0</v>
      </c>
      <c r="CW80" s="6">
        <f t="shared" si="288"/>
        <v>0</v>
      </c>
      <c r="CX80" s="15">
        <f t="shared" si="289"/>
        <v>0</v>
      </c>
      <c r="CY80" s="16"/>
      <c r="CZ80" s="1"/>
      <c r="DA80" s="2"/>
      <c r="DB80" s="2"/>
      <c r="DC80" s="2"/>
      <c r="DD80" s="2"/>
      <c r="DE80" s="2"/>
      <c r="DF80" s="7">
        <f t="shared" si="290"/>
        <v>0</v>
      </c>
      <c r="DG80" s="14">
        <f t="shared" si="291"/>
        <v>0</v>
      </c>
      <c r="DH80" s="6">
        <f t="shared" si="292"/>
        <v>0</v>
      </c>
      <c r="DI80" s="15">
        <f t="shared" si="293"/>
        <v>0</v>
      </c>
      <c r="DJ80" s="16"/>
      <c r="DK80" s="1"/>
      <c r="DL80" s="2"/>
      <c r="DM80" s="2"/>
      <c r="DN80" s="2"/>
      <c r="DO80" s="2"/>
      <c r="DP80" s="2"/>
      <c r="DQ80" s="7">
        <f t="shared" si="294"/>
        <v>0</v>
      </c>
      <c r="DR80" s="14">
        <f t="shared" si="295"/>
        <v>0</v>
      </c>
      <c r="DS80" s="6">
        <f t="shared" si="296"/>
        <v>0</v>
      </c>
      <c r="DT80" s="15">
        <f t="shared" si="297"/>
        <v>0</v>
      </c>
      <c r="DU80" s="16"/>
      <c r="DV80" s="1"/>
      <c r="DW80" s="2"/>
      <c r="DX80" s="2"/>
      <c r="DY80" s="2"/>
      <c r="DZ80" s="2"/>
      <c r="EA80" s="2"/>
      <c r="EB80" s="7">
        <f t="shared" si="298"/>
        <v>0</v>
      </c>
      <c r="EC80" s="14">
        <f t="shared" si="299"/>
        <v>0</v>
      </c>
      <c r="ED80" s="6">
        <f t="shared" si="300"/>
        <v>0</v>
      </c>
      <c r="EE80" s="15">
        <f t="shared" si="301"/>
        <v>0</v>
      </c>
      <c r="EF80" s="16"/>
      <c r="EG80" s="1"/>
      <c r="EH80" s="2"/>
      <c r="EI80" s="2"/>
      <c r="EJ80" s="2"/>
      <c r="EK80" s="2"/>
      <c r="EL80" s="2"/>
      <c r="EM80" s="7">
        <f t="shared" si="302"/>
        <v>0</v>
      </c>
      <c r="EN80" s="14">
        <f t="shared" si="303"/>
        <v>0</v>
      </c>
      <c r="EO80" s="6">
        <f t="shared" si="304"/>
        <v>0</v>
      </c>
      <c r="EP80" s="15">
        <f t="shared" si="305"/>
        <v>0</v>
      </c>
      <c r="EQ80" s="16"/>
      <c r="ER80" s="1"/>
      <c r="ES80" s="2"/>
      <c r="ET80" s="2"/>
      <c r="EU80" s="2"/>
      <c r="EV80" s="2"/>
      <c r="EW80" s="2"/>
      <c r="EX80" s="7">
        <f t="shared" si="306"/>
        <v>0</v>
      </c>
      <c r="EY80" s="14">
        <f t="shared" si="307"/>
        <v>0</v>
      </c>
      <c r="EZ80" s="6">
        <f t="shared" si="308"/>
        <v>0</v>
      </c>
      <c r="FA80" s="15">
        <f t="shared" si="309"/>
        <v>0</v>
      </c>
      <c r="FB80" s="16"/>
      <c r="FC80" s="1"/>
      <c r="FD80" s="2"/>
      <c r="FE80" s="2"/>
      <c r="FF80" s="2"/>
      <c r="FG80" s="2"/>
      <c r="FH80" s="2"/>
      <c r="FI80" s="7">
        <f t="shared" si="310"/>
        <v>0</v>
      </c>
      <c r="FJ80" s="14">
        <f t="shared" si="311"/>
        <v>0</v>
      </c>
      <c r="FK80" s="6">
        <f t="shared" si="312"/>
        <v>0</v>
      </c>
      <c r="FL80" s="15">
        <f t="shared" si="313"/>
        <v>0</v>
      </c>
      <c r="FM80" s="16"/>
      <c r="FN80" s="1"/>
      <c r="FO80" s="2"/>
      <c r="FP80" s="2"/>
      <c r="FQ80" s="2"/>
      <c r="FR80" s="2"/>
      <c r="FS80" s="2"/>
      <c r="FT80" s="7">
        <f t="shared" si="314"/>
        <v>0</v>
      </c>
      <c r="FU80" s="14">
        <f t="shared" si="315"/>
        <v>0</v>
      </c>
      <c r="FV80" s="6">
        <f t="shared" si="316"/>
        <v>0</v>
      </c>
      <c r="FW80" s="15">
        <f t="shared" si="317"/>
        <v>0</v>
      </c>
      <c r="FX80" s="16"/>
      <c r="FY80" s="1"/>
      <c r="FZ80" s="2"/>
      <c r="GA80" s="2"/>
      <c r="GB80" s="2"/>
      <c r="GC80" s="2"/>
      <c r="GD80" s="2"/>
      <c r="GE80" s="7">
        <f t="shared" si="318"/>
        <v>0</v>
      </c>
      <c r="GF80" s="14">
        <f t="shared" si="319"/>
        <v>0</v>
      </c>
      <c r="GG80" s="6">
        <f t="shared" si="320"/>
        <v>0</v>
      </c>
      <c r="GH80" s="15">
        <f t="shared" si="321"/>
        <v>0</v>
      </c>
      <c r="GI80" s="16"/>
      <c r="GJ80" s="1"/>
      <c r="GK80" s="2"/>
      <c r="GL80" s="2"/>
      <c r="GM80" s="2"/>
      <c r="GN80" s="2"/>
      <c r="GO80" s="2"/>
      <c r="GP80" s="7">
        <f t="shared" si="322"/>
        <v>0</v>
      </c>
      <c r="GQ80" s="14">
        <f t="shared" si="323"/>
        <v>0</v>
      </c>
      <c r="GR80" s="6">
        <f t="shared" si="324"/>
        <v>0</v>
      </c>
      <c r="GS80" s="15">
        <f t="shared" si="325"/>
        <v>0</v>
      </c>
      <c r="GT80" s="16"/>
      <c r="GU80" s="1"/>
      <c r="GV80" s="2"/>
      <c r="GW80" s="2"/>
      <c r="GX80" s="2"/>
      <c r="GY80" s="2"/>
      <c r="GZ80" s="2"/>
      <c r="HA80" s="7">
        <f t="shared" si="326"/>
        <v>0</v>
      </c>
      <c r="HB80" s="14">
        <f t="shared" si="327"/>
        <v>0</v>
      </c>
      <c r="HC80" s="6">
        <f t="shared" si="328"/>
        <v>0</v>
      </c>
      <c r="HD80" s="15">
        <f t="shared" si="329"/>
        <v>0</v>
      </c>
      <c r="HE80" s="16"/>
      <c r="HF80" s="1"/>
      <c r="HG80" s="2"/>
      <c r="HH80" s="2"/>
      <c r="HI80" s="2"/>
      <c r="HJ80" s="2"/>
      <c r="HK80" s="2"/>
      <c r="HL80" s="7">
        <f t="shared" si="330"/>
        <v>0</v>
      </c>
      <c r="HM80" s="14">
        <f t="shared" si="331"/>
        <v>0</v>
      </c>
      <c r="HN80" s="6">
        <f t="shared" si="332"/>
        <v>0</v>
      </c>
      <c r="HO80" s="15">
        <f t="shared" si="333"/>
        <v>0</v>
      </c>
      <c r="HP80" s="16"/>
      <c r="HQ80" s="1"/>
      <c r="HR80" s="2"/>
      <c r="HS80" s="2"/>
      <c r="HT80" s="2"/>
      <c r="HU80" s="2"/>
      <c r="HV80" s="2"/>
      <c r="HW80" s="7">
        <f t="shared" si="334"/>
        <v>0</v>
      </c>
      <c r="HX80" s="14">
        <f t="shared" si="335"/>
        <v>0</v>
      </c>
      <c r="HY80" s="6">
        <f t="shared" si="336"/>
        <v>0</v>
      </c>
      <c r="HZ80" s="15">
        <f t="shared" si="337"/>
        <v>0</v>
      </c>
      <c r="IA80" s="16"/>
      <c r="IB80" s="1"/>
      <c r="IC80" s="2"/>
      <c r="ID80" s="2"/>
      <c r="IE80" s="2"/>
      <c r="IF80" s="2"/>
      <c r="IG80" s="2"/>
      <c r="IH80" s="7">
        <f t="shared" si="338"/>
        <v>0</v>
      </c>
      <c r="II80" s="14">
        <f t="shared" si="339"/>
        <v>0</v>
      </c>
      <c r="IJ80" s="6">
        <f t="shared" si="340"/>
        <v>0</v>
      </c>
      <c r="IK80" s="113">
        <f t="shared" si="341"/>
        <v>0</v>
      </c>
      <c r="IL80" s="114"/>
    </row>
    <row r="81" spans="1:246" ht="12.75" hidden="1">
      <c r="A81" s="52"/>
      <c r="B81" s="50"/>
      <c r="C81" s="50"/>
      <c r="D81" s="51"/>
      <c r="E81" s="51"/>
      <c r="F81" s="51"/>
      <c r="G81" s="42">
        <f t="shared" si="256"/>
      </c>
      <c r="H81" s="42">
        <f>IF(AND($H$2="Y",J81&gt;0,OR(AND(G81=1,G90=10),AND(G81=2,G99=20),AND(G81=3,G108=30),AND(G81=4,G117=40),AND(G81=5,G126=50),AND(G81=6,G135=60),AND(G81=7,G144=70),AND(G81=8,G153=80),AND(G81=9,G162=90),AND(G81=10,G171=100))),VLOOKUP(J81-1,SortLookup!$A$13:$B$16,2,FALSE),"")</f>
      </c>
      <c r="I81" s="87" t="str">
        <f>IF(ISNA(VLOOKUP(E81,SortLookup!$A$1:$B$5,2,FALSE))," ",VLOOKUP(E81,SortLookup!$A$1:$B$5,2,FALSE))</f>
        <v> </v>
      </c>
      <c r="J81" s="43" t="str">
        <f>IF(ISNA(VLOOKUP(F81,SortLookup!$A$7:$B$11,2,FALSE))," ",VLOOKUP(F81,SortLookup!$A$7:$B$11,2,FALSE))</f>
        <v> </v>
      </c>
      <c r="K81" s="104">
        <f t="shared" si="257"/>
        <v>0</v>
      </c>
      <c r="L81" s="89">
        <f t="shared" si="258"/>
        <v>0</v>
      </c>
      <c r="M81" s="45">
        <f t="shared" si="259"/>
        <v>0</v>
      </c>
      <c r="N81" s="46">
        <f t="shared" si="260"/>
        <v>0</v>
      </c>
      <c r="O81" s="106">
        <f t="shared" si="261"/>
        <v>0</v>
      </c>
      <c r="P81" s="77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3"/>
      <c r="AB81" s="63">
        <f t="shared" si="262"/>
        <v>0</v>
      </c>
      <c r="AC81" s="62">
        <f t="shared" si="263"/>
        <v>0</v>
      </c>
      <c r="AD81" s="79">
        <f t="shared" si="264"/>
        <v>0</v>
      </c>
      <c r="AE81" s="48">
        <f t="shared" si="265"/>
        <v>0</v>
      </c>
      <c r="AF81" s="77"/>
      <c r="AG81" s="70"/>
      <c r="AH81" s="70"/>
      <c r="AI81" s="70"/>
      <c r="AJ81" s="71"/>
      <c r="AK81" s="71"/>
      <c r="AL81" s="71"/>
      <c r="AM81" s="71"/>
      <c r="AN81" s="73"/>
      <c r="AO81" s="63">
        <f t="shared" si="266"/>
        <v>0</v>
      </c>
      <c r="AP81" s="62">
        <f t="shared" si="267"/>
        <v>0</v>
      </c>
      <c r="AQ81" s="79">
        <f t="shared" si="268"/>
        <v>0</v>
      </c>
      <c r="AR81" s="48">
        <f t="shared" si="269"/>
        <v>0</v>
      </c>
      <c r="AS81" s="77"/>
      <c r="AT81" s="70"/>
      <c r="AU81" s="70"/>
      <c r="AV81" s="71"/>
      <c r="AW81" s="71"/>
      <c r="AX81" s="71"/>
      <c r="AY81" s="71"/>
      <c r="AZ81" s="73"/>
      <c r="BA81" s="63">
        <f t="shared" si="270"/>
        <v>0</v>
      </c>
      <c r="BB81" s="62">
        <f t="shared" si="271"/>
        <v>0</v>
      </c>
      <c r="BC81" s="79">
        <f t="shared" si="272"/>
        <v>0</v>
      </c>
      <c r="BD81" s="48">
        <f t="shared" si="273"/>
        <v>0</v>
      </c>
      <c r="BE81" s="77"/>
      <c r="BF81" s="70"/>
      <c r="BG81" s="70"/>
      <c r="BH81" s="71"/>
      <c r="BI81" s="71"/>
      <c r="BJ81" s="71"/>
      <c r="BK81" s="71"/>
      <c r="BL81" s="73"/>
      <c r="BM81" s="63">
        <f t="shared" si="274"/>
        <v>0</v>
      </c>
      <c r="BN81" s="62">
        <f t="shared" si="275"/>
        <v>0</v>
      </c>
      <c r="BO81" s="79">
        <f t="shared" si="276"/>
        <v>0</v>
      </c>
      <c r="BP81" s="108">
        <f t="shared" si="277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278"/>
        <v>0</v>
      </c>
      <c r="BZ81" s="14">
        <f t="shared" si="279"/>
        <v>0</v>
      </c>
      <c r="CA81" s="6">
        <f t="shared" si="280"/>
        <v>0</v>
      </c>
      <c r="CB81" s="15">
        <f t="shared" si="281"/>
        <v>0</v>
      </c>
      <c r="CC81" s="16"/>
      <c r="CD81" s="1"/>
      <c r="CE81" s="2"/>
      <c r="CF81" s="2"/>
      <c r="CG81" s="2"/>
      <c r="CH81" s="2"/>
      <c r="CI81" s="2"/>
      <c r="CJ81" s="7">
        <f t="shared" si="282"/>
        <v>0</v>
      </c>
      <c r="CK81" s="14">
        <f t="shared" si="283"/>
        <v>0</v>
      </c>
      <c r="CL81" s="6">
        <f t="shared" si="284"/>
        <v>0</v>
      </c>
      <c r="CM81" s="15">
        <f t="shared" si="285"/>
        <v>0</v>
      </c>
      <c r="CN81" s="16"/>
      <c r="CO81" s="1"/>
      <c r="CP81" s="2"/>
      <c r="CQ81" s="2"/>
      <c r="CR81" s="2"/>
      <c r="CS81" s="2"/>
      <c r="CT81" s="2"/>
      <c r="CU81" s="7">
        <f t="shared" si="286"/>
        <v>0</v>
      </c>
      <c r="CV81" s="14">
        <f t="shared" si="287"/>
        <v>0</v>
      </c>
      <c r="CW81" s="6">
        <f t="shared" si="288"/>
        <v>0</v>
      </c>
      <c r="CX81" s="15">
        <f t="shared" si="289"/>
        <v>0</v>
      </c>
      <c r="CY81" s="16"/>
      <c r="CZ81" s="1"/>
      <c r="DA81" s="2"/>
      <c r="DB81" s="2"/>
      <c r="DC81" s="2"/>
      <c r="DD81" s="2"/>
      <c r="DE81" s="2"/>
      <c r="DF81" s="7">
        <f t="shared" si="290"/>
        <v>0</v>
      </c>
      <c r="DG81" s="14">
        <f t="shared" si="291"/>
        <v>0</v>
      </c>
      <c r="DH81" s="6">
        <f t="shared" si="292"/>
        <v>0</v>
      </c>
      <c r="DI81" s="15">
        <f t="shared" si="293"/>
        <v>0</v>
      </c>
      <c r="DJ81" s="16"/>
      <c r="DK81" s="1"/>
      <c r="DL81" s="2"/>
      <c r="DM81" s="2"/>
      <c r="DN81" s="2"/>
      <c r="DO81" s="2"/>
      <c r="DP81" s="2"/>
      <c r="DQ81" s="7">
        <f t="shared" si="294"/>
        <v>0</v>
      </c>
      <c r="DR81" s="14">
        <f t="shared" si="295"/>
        <v>0</v>
      </c>
      <c r="DS81" s="6">
        <f t="shared" si="296"/>
        <v>0</v>
      </c>
      <c r="DT81" s="15">
        <f t="shared" si="297"/>
        <v>0</v>
      </c>
      <c r="DU81" s="16"/>
      <c r="DV81" s="1"/>
      <c r="DW81" s="2"/>
      <c r="DX81" s="2"/>
      <c r="DY81" s="2"/>
      <c r="DZ81" s="2"/>
      <c r="EA81" s="2"/>
      <c r="EB81" s="7">
        <f t="shared" si="298"/>
        <v>0</v>
      </c>
      <c r="EC81" s="14">
        <f t="shared" si="299"/>
        <v>0</v>
      </c>
      <c r="ED81" s="6">
        <f t="shared" si="300"/>
        <v>0</v>
      </c>
      <c r="EE81" s="15">
        <f t="shared" si="301"/>
        <v>0</v>
      </c>
      <c r="EF81" s="16"/>
      <c r="EG81" s="1"/>
      <c r="EH81" s="2"/>
      <c r="EI81" s="2"/>
      <c r="EJ81" s="2"/>
      <c r="EK81" s="2"/>
      <c r="EL81" s="2"/>
      <c r="EM81" s="7">
        <f t="shared" si="302"/>
        <v>0</v>
      </c>
      <c r="EN81" s="14">
        <f t="shared" si="303"/>
        <v>0</v>
      </c>
      <c r="EO81" s="6">
        <f t="shared" si="304"/>
        <v>0</v>
      </c>
      <c r="EP81" s="15">
        <f t="shared" si="305"/>
        <v>0</v>
      </c>
      <c r="EQ81" s="16"/>
      <c r="ER81" s="1"/>
      <c r="ES81" s="2"/>
      <c r="ET81" s="2"/>
      <c r="EU81" s="2"/>
      <c r="EV81" s="2"/>
      <c r="EW81" s="2"/>
      <c r="EX81" s="7">
        <f t="shared" si="306"/>
        <v>0</v>
      </c>
      <c r="EY81" s="14">
        <f t="shared" si="307"/>
        <v>0</v>
      </c>
      <c r="EZ81" s="6">
        <f t="shared" si="308"/>
        <v>0</v>
      </c>
      <c r="FA81" s="15">
        <f t="shared" si="309"/>
        <v>0</v>
      </c>
      <c r="FB81" s="16"/>
      <c r="FC81" s="1"/>
      <c r="FD81" s="2"/>
      <c r="FE81" s="2"/>
      <c r="FF81" s="2"/>
      <c r="FG81" s="2"/>
      <c r="FH81" s="2"/>
      <c r="FI81" s="7">
        <f t="shared" si="310"/>
        <v>0</v>
      </c>
      <c r="FJ81" s="14">
        <f t="shared" si="311"/>
        <v>0</v>
      </c>
      <c r="FK81" s="6">
        <f t="shared" si="312"/>
        <v>0</v>
      </c>
      <c r="FL81" s="15">
        <f t="shared" si="313"/>
        <v>0</v>
      </c>
      <c r="FM81" s="16"/>
      <c r="FN81" s="1"/>
      <c r="FO81" s="2"/>
      <c r="FP81" s="2"/>
      <c r="FQ81" s="2"/>
      <c r="FR81" s="2"/>
      <c r="FS81" s="2"/>
      <c r="FT81" s="7">
        <f t="shared" si="314"/>
        <v>0</v>
      </c>
      <c r="FU81" s="14">
        <f t="shared" si="315"/>
        <v>0</v>
      </c>
      <c r="FV81" s="6">
        <f t="shared" si="316"/>
        <v>0</v>
      </c>
      <c r="FW81" s="15">
        <f t="shared" si="317"/>
        <v>0</v>
      </c>
      <c r="FX81" s="16"/>
      <c r="FY81" s="1"/>
      <c r="FZ81" s="2"/>
      <c r="GA81" s="2"/>
      <c r="GB81" s="2"/>
      <c r="GC81" s="2"/>
      <c r="GD81" s="2"/>
      <c r="GE81" s="7">
        <f t="shared" si="318"/>
        <v>0</v>
      </c>
      <c r="GF81" s="14">
        <f t="shared" si="319"/>
        <v>0</v>
      </c>
      <c r="GG81" s="6">
        <f t="shared" si="320"/>
        <v>0</v>
      </c>
      <c r="GH81" s="15">
        <f t="shared" si="321"/>
        <v>0</v>
      </c>
      <c r="GI81" s="16"/>
      <c r="GJ81" s="1"/>
      <c r="GK81" s="2"/>
      <c r="GL81" s="2"/>
      <c r="GM81" s="2"/>
      <c r="GN81" s="2"/>
      <c r="GO81" s="2"/>
      <c r="GP81" s="7">
        <f t="shared" si="322"/>
        <v>0</v>
      </c>
      <c r="GQ81" s="14">
        <f t="shared" si="323"/>
        <v>0</v>
      </c>
      <c r="GR81" s="6">
        <f t="shared" si="324"/>
        <v>0</v>
      </c>
      <c r="GS81" s="15">
        <f t="shared" si="325"/>
        <v>0</v>
      </c>
      <c r="GT81" s="16"/>
      <c r="GU81" s="1"/>
      <c r="GV81" s="2"/>
      <c r="GW81" s="2"/>
      <c r="GX81" s="2"/>
      <c r="GY81" s="2"/>
      <c r="GZ81" s="2"/>
      <c r="HA81" s="7">
        <f t="shared" si="326"/>
        <v>0</v>
      </c>
      <c r="HB81" s="14">
        <f t="shared" si="327"/>
        <v>0</v>
      </c>
      <c r="HC81" s="6">
        <f t="shared" si="328"/>
        <v>0</v>
      </c>
      <c r="HD81" s="15">
        <f t="shared" si="329"/>
        <v>0</v>
      </c>
      <c r="HE81" s="16"/>
      <c r="HF81" s="1"/>
      <c r="HG81" s="2"/>
      <c r="HH81" s="2"/>
      <c r="HI81" s="2"/>
      <c r="HJ81" s="2"/>
      <c r="HK81" s="2"/>
      <c r="HL81" s="7">
        <f t="shared" si="330"/>
        <v>0</v>
      </c>
      <c r="HM81" s="14">
        <f t="shared" si="331"/>
        <v>0</v>
      </c>
      <c r="HN81" s="6">
        <f t="shared" si="332"/>
        <v>0</v>
      </c>
      <c r="HO81" s="15">
        <f t="shared" si="333"/>
        <v>0</v>
      </c>
      <c r="HP81" s="16"/>
      <c r="HQ81" s="1"/>
      <c r="HR81" s="2"/>
      <c r="HS81" s="2"/>
      <c r="HT81" s="2"/>
      <c r="HU81" s="2"/>
      <c r="HV81" s="2"/>
      <c r="HW81" s="7">
        <f t="shared" si="334"/>
        <v>0</v>
      </c>
      <c r="HX81" s="14">
        <f t="shared" si="335"/>
        <v>0</v>
      </c>
      <c r="HY81" s="6">
        <f t="shared" si="336"/>
        <v>0</v>
      </c>
      <c r="HZ81" s="15">
        <f t="shared" si="337"/>
        <v>0</v>
      </c>
      <c r="IA81" s="16"/>
      <c r="IB81" s="1"/>
      <c r="IC81" s="2"/>
      <c r="ID81" s="2"/>
      <c r="IE81" s="2"/>
      <c r="IF81" s="2"/>
      <c r="IG81" s="2"/>
      <c r="IH81" s="7">
        <f t="shared" si="338"/>
        <v>0</v>
      </c>
      <c r="II81" s="14">
        <f t="shared" si="339"/>
        <v>0</v>
      </c>
      <c r="IJ81" s="6">
        <f t="shared" si="340"/>
        <v>0</v>
      </c>
      <c r="IK81" s="113">
        <f t="shared" si="341"/>
        <v>0</v>
      </c>
      <c r="IL81" s="114"/>
    </row>
    <row r="82" spans="1:246" ht="13.5" hidden="1" thickBot="1">
      <c r="A82" s="58"/>
      <c r="B82" s="101"/>
      <c r="C82" s="101"/>
      <c r="D82" s="57"/>
      <c r="E82" s="57"/>
      <c r="F82" s="57"/>
      <c r="G82" s="82">
        <f t="shared" si="256"/>
      </c>
      <c r="H82" s="82">
        <f>IF(AND($H$2="Y",J82&gt;0,OR(AND(G82=1,G91=10),AND(G82=2,G100=20),AND(G82=3,G109=30),AND(G82=4,G118=40),AND(G82=5,G127=50),AND(G82=6,G136=60),AND(G82=7,G145=70),AND(G82=8,G154=80),AND(G82=9,G163=90),AND(G82=10,G172=100))),VLOOKUP(J82-1,SortLookup!$A$13:$B$16,2,FALSE),"")</f>
      </c>
      <c r="I82" s="102" t="str">
        <f>IF(ISNA(VLOOKUP(E82,SortLookup!$A$1:$B$5,2,FALSE))," ",VLOOKUP(E82,SortLookup!$A$1:$B$5,2,FALSE))</f>
        <v> </v>
      </c>
      <c r="J82" s="83" t="str">
        <f>IF(ISNA(VLOOKUP(F82,SortLookup!$A$7:$B$11,2,FALSE))," ",VLOOKUP(F82,SortLookup!$A$7:$B$11,2,FALSE))</f>
        <v> </v>
      </c>
      <c r="K82" s="105">
        <f t="shared" si="257"/>
        <v>0</v>
      </c>
      <c r="L82" s="103">
        <f t="shared" si="258"/>
        <v>0</v>
      </c>
      <c r="M82" s="64">
        <f t="shared" si="259"/>
        <v>0</v>
      </c>
      <c r="N82" s="69">
        <f t="shared" si="260"/>
        <v>0</v>
      </c>
      <c r="O82" s="107">
        <f t="shared" si="261"/>
        <v>0</v>
      </c>
      <c r="P82" s="78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6"/>
      <c r="AB82" s="66">
        <f t="shared" si="262"/>
        <v>0</v>
      </c>
      <c r="AC82" s="65">
        <f t="shared" si="263"/>
        <v>0</v>
      </c>
      <c r="AD82" s="81">
        <f t="shared" si="264"/>
        <v>0</v>
      </c>
      <c r="AE82" s="80">
        <f t="shared" si="265"/>
        <v>0</v>
      </c>
      <c r="AF82" s="78"/>
      <c r="AG82" s="74"/>
      <c r="AH82" s="74"/>
      <c r="AI82" s="74"/>
      <c r="AJ82" s="75"/>
      <c r="AK82" s="75"/>
      <c r="AL82" s="75"/>
      <c r="AM82" s="75"/>
      <c r="AN82" s="76"/>
      <c r="AO82" s="66">
        <f t="shared" si="266"/>
        <v>0</v>
      </c>
      <c r="AP82" s="65">
        <f t="shared" si="267"/>
        <v>0</v>
      </c>
      <c r="AQ82" s="81">
        <f t="shared" si="268"/>
        <v>0</v>
      </c>
      <c r="AR82" s="80">
        <f t="shared" si="269"/>
        <v>0</v>
      </c>
      <c r="AS82" s="78"/>
      <c r="AT82" s="74"/>
      <c r="AU82" s="74"/>
      <c r="AV82" s="75"/>
      <c r="AW82" s="75"/>
      <c r="AX82" s="75"/>
      <c r="AY82" s="75"/>
      <c r="AZ82" s="76"/>
      <c r="BA82" s="66">
        <f t="shared" si="270"/>
        <v>0</v>
      </c>
      <c r="BB82" s="65">
        <f t="shared" si="271"/>
        <v>0</v>
      </c>
      <c r="BC82" s="81">
        <f t="shared" si="272"/>
        <v>0</v>
      </c>
      <c r="BD82" s="80">
        <f t="shared" si="273"/>
        <v>0</v>
      </c>
      <c r="BE82" s="78"/>
      <c r="BF82" s="74"/>
      <c r="BG82" s="74"/>
      <c r="BH82" s="75"/>
      <c r="BI82" s="75"/>
      <c r="BJ82" s="75"/>
      <c r="BK82" s="75"/>
      <c r="BL82" s="76"/>
      <c r="BM82" s="66">
        <f t="shared" si="274"/>
        <v>0</v>
      </c>
      <c r="BN82" s="65">
        <f t="shared" si="275"/>
        <v>0</v>
      </c>
      <c r="BO82" s="81">
        <f t="shared" si="276"/>
        <v>0</v>
      </c>
      <c r="BP82" s="109">
        <f t="shared" si="277"/>
        <v>0</v>
      </c>
      <c r="BQ82" s="1"/>
      <c r="BR82" s="1"/>
      <c r="BS82" s="1"/>
      <c r="BT82" s="2"/>
      <c r="BU82" s="2"/>
      <c r="BV82" s="2"/>
      <c r="BW82" s="2"/>
      <c r="BX82" s="2"/>
      <c r="BY82" s="7">
        <f t="shared" si="278"/>
        <v>0</v>
      </c>
      <c r="BZ82" s="14">
        <f t="shared" si="279"/>
        <v>0</v>
      </c>
      <c r="CA82" s="6">
        <f t="shared" si="280"/>
        <v>0</v>
      </c>
      <c r="CB82" s="15">
        <f t="shared" si="281"/>
        <v>0</v>
      </c>
      <c r="CC82" s="16"/>
      <c r="CD82" s="1"/>
      <c r="CE82" s="2"/>
      <c r="CF82" s="2"/>
      <c r="CG82" s="2"/>
      <c r="CH82" s="2"/>
      <c r="CI82" s="2"/>
      <c r="CJ82" s="7">
        <f t="shared" si="282"/>
        <v>0</v>
      </c>
      <c r="CK82" s="14">
        <f t="shared" si="283"/>
        <v>0</v>
      </c>
      <c r="CL82" s="6">
        <f t="shared" si="284"/>
        <v>0</v>
      </c>
      <c r="CM82" s="15">
        <f t="shared" si="285"/>
        <v>0</v>
      </c>
      <c r="CN82" s="16"/>
      <c r="CO82" s="1"/>
      <c r="CP82" s="2"/>
      <c r="CQ82" s="2"/>
      <c r="CR82" s="2"/>
      <c r="CS82" s="2"/>
      <c r="CT82" s="2"/>
      <c r="CU82" s="7">
        <f t="shared" si="286"/>
        <v>0</v>
      </c>
      <c r="CV82" s="14">
        <f t="shared" si="287"/>
        <v>0</v>
      </c>
      <c r="CW82" s="6">
        <f t="shared" si="288"/>
        <v>0</v>
      </c>
      <c r="CX82" s="15">
        <f t="shared" si="289"/>
        <v>0</v>
      </c>
      <c r="CY82" s="16"/>
      <c r="CZ82" s="1"/>
      <c r="DA82" s="2"/>
      <c r="DB82" s="2"/>
      <c r="DC82" s="2"/>
      <c r="DD82" s="2"/>
      <c r="DE82" s="2"/>
      <c r="DF82" s="7">
        <f t="shared" si="290"/>
        <v>0</v>
      </c>
      <c r="DG82" s="14">
        <f t="shared" si="291"/>
        <v>0</v>
      </c>
      <c r="DH82" s="6">
        <f t="shared" si="292"/>
        <v>0</v>
      </c>
      <c r="DI82" s="15">
        <f t="shared" si="293"/>
        <v>0</v>
      </c>
      <c r="DJ82" s="16"/>
      <c r="DK82" s="1"/>
      <c r="DL82" s="2"/>
      <c r="DM82" s="2"/>
      <c r="DN82" s="2"/>
      <c r="DO82" s="2"/>
      <c r="DP82" s="2"/>
      <c r="DQ82" s="7">
        <f t="shared" si="294"/>
        <v>0</v>
      </c>
      <c r="DR82" s="14">
        <f t="shared" si="295"/>
        <v>0</v>
      </c>
      <c r="DS82" s="6">
        <f t="shared" si="296"/>
        <v>0</v>
      </c>
      <c r="DT82" s="15">
        <f t="shared" si="297"/>
        <v>0</v>
      </c>
      <c r="DU82" s="16"/>
      <c r="DV82" s="1"/>
      <c r="DW82" s="2"/>
      <c r="DX82" s="2"/>
      <c r="DY82" s="2"/>
      <c r="DZ82" s="2"/>
      <c r="EA82" s="2"/>
      <c r="EB82" s="7">
        <f t="shared" si="298"/>
        <v>0</v>
      </c>
      <c r="EC82" s="14">
        <f t="shared" si="299"/>
        <v>0</v>
      </c>
      <c r="ED82" s="6">
        <f t="shared" si="300"/>
        <v>0</v>
      </c>
      <c r="EE82" s="15">
        <f t="shared" si="301"/>
        <v>0</v>
      </c>
      <c r="EF82" s="16"/>
      <c r="EG82" s="1"/>
      <c r="EH82" s="2"/>
      <c r="EI82" s="2"/>
      <c r="EJ82" s="2"/>
      <c r="EK82" s="2"/>
      <c r="EL82" s="2"/>
      <c r="EM82" s="7">
        <f t="shared" si="302"/>
        <v>0</v>
      </c>
      <c r="EN82" s="14">
        <f t="shared" si="303"/>
        <v>0</v>
      </c>
      <c r="EO82" s="6">
        <f t="shared" si="304"/>
        <v>0</v>
      </c>
      <c r="EP82" s="15">
        <f t="shared" si="305"/>
        <v>0</v>
      </c>
      <c r="EQ82" s="16"/>
      <c r="ER82" s="1"/>
      <c r="ES82" s="2"/>
      <c r="ET82" s="2"/>
      <c r="EU82" s="2"/>
      <c r="EV82" s="2"/>
      <c r="EW82" s="2"/>
      <c r="EX82" s="7">
        <f t="shared" si="306"/>
        <v>0</v>
      </c>
      <c r="EY82" s="14">
        <f t="shared" si="307"/>
        <v>0</v>
      </c>
      <c r="EZ82" s="6">
        <f t="shared" si="308"/>
        <v>0</v>
      </c>
      <c r="FA82" s="15">
        <f t="shared" si="309"/>
        <v>0</v>
      </c>
      <c r="FB82" s="16"/>
      <c r="FC82" s="1"/>
      <c r="FD82" s="2"/>
      <c r="FE82" s="2"/>
      <c r="FF82" s="2"/>
      <c r="FG82" s="2"/>
      <c r="FH82" s="2"/>
      <c r="FI82" s="7">
        <f t="shared" si="310"/>
        <v>0</v>
      </c>
      <c r="FJ82" s="14">
        <f t="shared" si="311"/>
        <v>0</v>
      </c>
      <c r="FK82" s="6">
        <f t="shared" si="312"/>
        <v>0</v>
      </c>
      <c r="FL82" s="15">
        <f t="shared" si="313"/>
        <v>0</v>
      </c>
      <c r="FM82" s="16"/>
      <c r="FN82" s="1"/>
      <c r="FO82" s="2"/>
      <c r="FP82" s="2"/>
      <c r="FQ82" s="2"/>
      <c r="FR82" s="2"/>
      <c r="FS82" s="2"/>
      <c r="FT82" s="7">
        <f t="shared" si="314"/>
        <v>0</v>
      </c>
      <c r="FU82" s="14">
        <f t="shared" si="315"/>
        <v>0</v>
      </c>
      <c r="FV82" s="6">
        <f t="shared" si="316"/>
        <v>0</v>
      </c>
      <c r="FW82" s="15">
        <f t="shared" si="317"/>
        <v>0</v>
      </c>
      <c r="FX82" s="16"/>
      <c r="FY82" s="1"/>
      <c r="FZ82" s="2"/>
      <c r="GA82" s="2"/>
      <c r="GB82" s="2"/>
      <c r="GC82" s="2"/>
      <c r="GD82" s="2"/>
      <c r="GE82" s="7">
        <f t="shared" si="318"/>
        <v>0</v>
      </c>
      <c r="GF82" s="14">
        <f t="shared" si="319"/>
        <v>0</v>
      </c>
      <c r="GG82" s="6">
        <f t="shared" si="320"/>
        <v>0</v>
      </c>
      <c r="GH82" s="15">
        <f t="shared" si="321"/>
        <v>0</v>
      </c>
      <c r="GI82" s="16"/>
      <c r="GJ82" s="1"/>
      <c r="GK82" s="2"/>
      <c r="GL82" s="2"/>
      <c r="GM82" s="2"/>
      <c r="GN82" s="2"/>
      <c r="GO82" s="2"/>
      <c r="GP82" s="7">
        <f t="shared" si="322"/>
        <v>0</v>
      </c>
      <c r="GQ82" s="14">
        <f t="shared" si="323"/>
        <v>0</v>
      </c>
      <c r="GR82" s="6">
        <f t="shared" si="324"/>
        <v>0</v>
      </c>
      <c r="GS82" s="15">
        <f t="shared" si="325"/>
        <v>0</v>
      </c>
      <c r="GT82" s="16"/>
      <c r="GU82" s="1"/>
      <c r="GV82" s="2"/>
      <c r="GW82" s="2"/>
      <c r="GX82" s="2"/>
      <c r="GY82" s="2"/>
      <c r="GZ82" s="2"/>
      <c r="HA82" s="7">
        <f t="shared" si="326"/>
        <v>0</v>
      </c>
      <c r="HB82" s="14">
        <f t="shared" si="327"/>
        <v>0</v>
      </c>
      <c r="HC82" s="6">
        <f t="shared" si="328"/>
        <v>0</v>
      </c>
      <c r="HD82" s="15">
        <f t="shared" si="329"/>
        <v>0</v>
      </c>
      <c r="HE82" s="16"/>
      <c r="HF82" s="1"/>
      <c r="HG82" s="2"/>
      <c r="HH82" s="2"/>
      <c r="HI82" s="2"/>
      <c r="HJ82" s="2"/>
      <c r="HK82" s="2"/>
      <c r="HL82" s="7">
        <f t="shared" si="330"/>
        <v>0</v>
      </c>
      <c r="HM82" s="14">
        <f t="shared" si="331"/>
        <v>0</v>
      </c>
      <c r="HN82" s="6">
        <f t="shared" si="332"/>
        <v>0</v>
      </c>
      <c r="HO82" s="15">
        <f t="shared" si="333"/>
        <v>0</v>
      </c>
      <c r="HP82" s="16"/>
      <c r="HQ82" s="1"/>
      <c r="HR82" s="2"/>
      <c r="HS82" s="2"/>
      <c r="HT82" s="2"/>
      <c r="HU82" s="2"/>
      <c r="HV82" s="2"/>
      <c r="HW82" s="7">
        <f t="shared" si="334"/>
        <v>0</v>
      </c>
      <c r="HX82" s="14">
        <f t="shared" si="335"/>
        <v>0</v>
      </c>
      <c r="HY82" s="6">
        <f t="shared" si="336"/>
        <v>0</v>
      </c>
      <c r="HZ82" s="15">
        <f t="shared" si="337"/>
        <v>0</v>
      </c>
      <c r="IA82" s="16"/>
      <c r="IB82" s="1"/>
      <c r="IC82" s="2"/>
      <c r="ID82" s="2"/>
      <c r="IE82" s="2"/>
      <c r="IF82" s="2"/>
      <c r="IG82" s="2"/>
      <c r="IH82" s="7">
        <f t="shared" si="338"/>
        <v>0</v>
      </c>
      <c r="II82" s="14">
        <f t="shared" si="339"/>
        <v>0</v>
      </c>
      <c r="IJ82" s="6">
        <f t="shared" si="340"/>
        <v>0</v>
      </c>
      <c r="IK82" s="113">
        <f t="shared" si="341"/>
        <v>0</v>
      </c>
      <c r="IL82" s="114"/>
    </row>
    <row r="83" spans="1:246" ht="13.5" hidden="1" thickTop="1">
      <c r="A83" s="90">
        <v>49</v>
      </c>
      <c r="B83" s="91"/>
      <c r="C83" s="91"/>
      <c r="D83" s="92"/>
      <c r="E83" s="92"/>
      <c r="F83" s="92"/>
      <c r="G83" s="93">
        <f t="shared" si="256"/>
      </c>
      <c r="H83" s="93">
        <f>IF(AND($H$2="Y",J83&gt;0,OR(AND(G83=1,G92=10),AND(G83=2,G101=20),AND(G83=3,G110=30),AND(G83=4,G119=40),AND(G83=5,G128=50),AND(G83=6,G137=60),AND(G83=7,G146=70),AND(G83=8,G155=80),AND(G83=9,G164=90),AND(G83=10,G173=100))),VLOOKUP(J83-1,SortLookup!$A$13:$B$16,2,FALSE),"")</f>
      </c>
      <c r="I83" s="94" t="str">
        <f>IF(ISNA(VLOOKUP(E83,SortLookup!$A$1:$B$5,2,FALSE))," ",VLOOKUP(E83,SortLookup!$A$1:$B$5,2,FALSE))</f>
        <v> </v>
      </c>
      <c r="J83" s="94" t="str">
        <f>IF(ISNA(VLOOKUP(F83,SortLookup!$A$7:$B$11,2,FALSE))," ",VLOOKUP(F83,SortLookup!$A$7:$B$11,2,FALSE))</f>
        <v> </v>
      </c>
      <c r="K83" s="95">
        <f t="shared" si="257"/>
        <v>0</v>
      </c>
      <c r="L83" s="96">
        <f t="shared" si="258"/>
        <v>0</v>
      </c>
      <c r="M83" s="97">
        <f t="shared" si="259"/>
        <v>0</v>
      </c>
      <c r="N83" s="98">
        <f t="shared" si="260"/>
        <v>0</v>
      </c>
      <c r="O83" s="97">
        <f t="shared" si="261"/>
        <v>0</v>
      </c>
      <c r="P83" s="99"/>
      <c r="Q83" s="99"/>
      <c r="R83" s="99"/>
      <c r="S83" s="99"/>
      <c r="T83" s="99"/>
      <c r="U83" s="99"/>
      <c r="V83" s="99"/>
      <c r="W83" s="100"/>
      <c r="X83" s="100"/>
      <c r="Y83" s="100"/>
      <c r="Z83" s="100"/>
      <c r="AA83" s="100"/>
      <c r="AB83" s="96">
        <f t="shared" si="262"/>
        <v>0</v>
      </c>
      <c r="AC83" s="98">
        <f t="shared" si="263"/>
        <v>0</v>
      </c>
      <c r="AD83" s="97">
        <f t="shared" si="264"/>
        <v>0</v>
      </c>
      <c r="AE83" s="95">
        <f t="shared" si="265"/>
        <v>0</v>
      </c>
      <c r="AF83" s="99"/>
      <c r="AG83" s="99"/>
      <c r="AH83" s="99"/>
      <c r="AI83" s="99"/>
      <c r="AJ83" s="100"/>
      <c r="AK83" s="100"/>
      <c r="AL83" s="100"/>
      <c r="AM83" s="100"/>
      <c r="AN83" s="100"/>
      <c r="AO83" s="96">
        <f t="shared" si="266"/>
        <v>0</v>
      </c>
      <c r="AP83" s="98">
        <f t="shared" si="267"/>
        <v>0</v>
      </c>
      <c r="AQ83" s="111">
        <f t="shared" si="268"/>
        <v>0</v>
      </c>
      <c r="AR83" s="110">
        <f t="shared" si="269"/>
        <v>0</v>
      </c>
      <c r="AS83" s="99"/>
      <c r="AT83" s="99"/>
      <c r="AU83" s="99"/>
      <c r="AV83" s="100"/>
      <c r="AW83" s="100"/>
      <c r="AX83" s="100"/>
      <c r="AY83" s="100"/>
      <c r="AZ83" s="100"/>
      <c r="BA83" s="96">
        <f t="shared" si="270"/>
        <v>0</v>
      </c>
      <c r="BB83" s="98">
        <f t="shared" si="271"/>
        <v>0</v>
      </c>
      <c r="BC83" s="97">
        <f t="shared" si="272"/>
        <v>0</v>
      </c>
      <c r="BD83" s="95">
        <f t="shared" si="273"/>
        <v>0</v>
      </c>
      <c r="BE83" s="99"/>
      <c r="BF83" s="99"/>
      <c r="BG83" s="99"/>
      <c r="BH83" s="100"/>
      <c r="BI83" s="100"/>
      <c r="BJ83" s="100"/>
      <c r="BK83" s="100"/>
      <c r="BL83" s="100"/>
      <c r="BM83" s="96">
        <f t="shared" si="274"/>
        <v>0</v>
      </c>
      <c r="BN83" s="98">
        <f t="shared" si="275"/>
        <v>0</v>
      </c>
      <c r="BO83" s="97">
        <f t="shared" si="276"/>
        <v>0</v>
      </c>
      <c r="BP83" s="95">
        <f t="shared" si="277"/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278"/>
        <v>0</v>
      </c>
      <c r="BZ83" s="14">
        <f t="shared" si="279"/>
        <v>0</v>
      </c>
      <c r="CA83" s="6">
        <f t="shared" si="280"/>
        <v>0</v>
      </c>
      <c r="CB83" s="15">
        <f t="shared" si="281"/>
        <v>0</v>
      </c>
      <c r="CC83" s="16"/>
      <c r="CD83" s="1"/>
      <c r="CE83" s="2"/>
      <c r="CF83" s="2"/>
      <c r="CG83" s="2"/>
      <c r="CH83" s="2"/>
      <c r="CI83" s="2"/>
      <c r="CJ83" s="7">
        <f t="shared" si="282"/>
        <v>0</v>
      </c>
      <c r="CK83" s="14">
        <f t="shared" si="283"/>
        <v>0</v>
      </c>
      <c r="CL83" s="6">
        <f t="shared" si="284"/>
        <v>0</v>
      </c>
      <c r="CM83" s="15">
        <f t="shared" si="285"/>
        <v>0</v>
      </c>
      <c r="CN83" s="16"/>
      <c r="CO83" s="1"/>
      <c r="CP83" s="2"/>
      <c r="CQ83" s="2"/>
      <c r="CR83" s="2"/>
      <c r="CS83" s="2"/>
      <c r="CT83" s="2"/>
      <c r="CU83" s="7">
        <f t="shared" si="286"/>
        <v>0</v>
      </c>
      <c r="CV83" s="14">
        <f t="shared" si="287"/>
        <v>0</v>
      </c>
      <c r="CW83" s="6">
        <f t="shared" si="288"/>
        <v>0</v>
      </c>
      <c r="CX83" s="15">
        <f t="shared" si="289"/>
        <v>0</v>
      </c>
      <c r="CY83" s="16"/>
      <c r="CZ83" s="1"/>
      <c r="DA83" s="2"/>
      <c r="DB83" s="2"/>
      <c r="DC83" s="2"/>
      <c r="DD83" s="2"/>
      <c r="DE83" s="2"/>
      <c r="DF83" s="7">
        <f t="shared" si="290"/>
        <v>0</v>
      </c>
      <c r="DG83" s="14">
        <f t="shared" si="291"/>
        <v>0</v>
      </c>
      <c r="DH83" s="6">
        <f t="shared" si="292"/>
        <v>0</v>
      </c>
      <c r="DI83" s="15">
        <f t="shared" si="293"/>
        <v>0</v>
      </c>
      <c r="DJ83" s="16"/>
      <c r="DK83" s="1"/>
      <c r="DL83" s="2"/>
      <c r="DM83" s="2"/>
      <c r="DN83" s="2"/>
      <c r="DO83" s="2"/>
      <c r="DP83" s="2"/>
      <c r="DQ83" s="7">
        <f t="shared" si="294"/>
        <v>0</v>
      </c>
      <c r="DR83" s="14">
        <f t="shared" si="295"/>
        <v>0</v>
      </c>
      <c r="DS83" s="6">
        <f t="shared" si="296"/>
        <v>0</v>
      </c>
      <c r="DT83" s="15">
        <f t="shared" si="297"/>
        <v>0</v>
      </c>
      <c r="DU83" s="16"/>
      <c r="DV83" s="1"/>
      <c r="DW83" s="2"/>
      <c r="DX83" s="2"/>
      <c r="DY83" s="2"/>
      <c r="DZ83" s="2"/>
      <c r="EA83" s="2"/>
      <c r="EB83" s="7">
        <f t="shared" si="298"/>
        <v>0</v>
      </c>
      <c r="EC83" s="14">
        <f t="shared" si="299"/>
        <v>0</v>
      </c>
      <c r="ED83" s="6">
        <f t="shared" si="300"/>
        <v>0</v>
      </c>
      <c r="EE83" s="15">
        <f t="shared" si="301"/>
        <v>0</v>
      </c>
      <c r="EF83" s="16"/>
      <c r="EG83" s="1"/>
      <c r="EH83" s="2"/>
      <c r="EI83" s="2"/>
      <c r="EJ83" s="2"/>
      <c r="EK83" s="2"/>
      <c r="EL83" s="2"/>
      <c r="EM83" s="7">
        <f t="shared" si="302"/>
        <v>0</v>
      </c>
      <c r="EN83" s="14">
        <f t="shared" si="303"/>
        <v>0</v>
      </c>
      <c r="EO83" s="6">
        <f t="shared" si="304"/>
        <v>0</v>
      </c>
      <c r="EP83" s="15">
        <f t="shared" si="305"/>
        <v>0</v>
      </c>
      <c r="EQ83" s="16"/>
      <c r="ER83" s="1"/>
      <c r="ES83" s="2"/>
      <c r="ET83" s="2"/>
      <c r="EU83" s="2"/>
      <c r="EV83" s="2"/>
      <c r="EW83" s="2"/>
      <c r="EX83" s="7">
        <f t="shared" si="306"/>
        <v>0</v>
      </c>
      <c r="EY83" s="14">
        <f t="shared" si="307"/>
        <v>0</v>
      </c>
      <c r="EZ83" s="6">
        <f t="shared" si="308"/>
        <v>0</v>
      </c>
      <c r="FA83" s="15">
        <f t="shared" si="309"/>
        <v>0</v>
      </c>
      <c r="FB83" s="16"/>
      <c r="FC83" s="1"/>
      <c r="FD83" s="2"/>
      <c r="FE83" s="2"/>
      <c r="FF83" s="2"/>
      <c r="FG83" s="2"/>
      <c r="FH83" s="2"/>
      <c r="FI83" s="7">
        <f t="shared" si="310"/>
        <v>0</v>
      </c>
      <c r="FJ83" s="14">
        <f t="shared" si="311"/>
        <v>0</v>
      </c>
      <c r="FK83" s="6">
        <f t="shared" si="312"/>
        <v>0</v>
      </c>
      <c r="FL83" s="15">
        <f t="shared" si="313"/>
        <v>0</v>
      </c>
      <c r="FM83" s="16"/>
      <c r="FN83" s="1"/>
      <c r="FO83" s="2"/>
      <c r="FP83" s="2"/>
      <c r="FQ83" s="2"/>
      <c r="FR83" s="2"/>
      <c r="FS83" s="2"/>
      <c r="FT83" s="7">
        <f t="shared" si="314"/>
        <v>0</v>
      </c>
      <c r="FU83" s="14">
        <f t="shared" si="315"/>
        <v>0</v>
      </c>
      <c r="FV83" s="6">
        <f t="shared" si="316"/>
        <v>0</v>
      </c>
      <c r="FW83" s="15">
        <f t="shared" si="317"/>
        <v>0</v>
      </c>
      <c r="FX83" s="16"/>
      <c r="FY83" s="1"/>
      <c r="FZ83" s="2"/>
      <c r="GA83" s="2"/>
      <c r="GB83" s="2"/>
      <c r="GC83" s="2"/>
      <c r="GD83" s="2"/>
      <c r="GE83" s="7">
        <f t="shared" si="318"/>
        <v>0</v>
      </c>
      <c r="GF83" s="14">
        <f t="shared" si="319"/>
        <v>0</v>
      </c>
      <c r="GG83" s="6">
        <f t="shared" si="320"/>
        <v>0</v>
      </c>
      <c r="GH83" s="15">
        <f t="shared" si="321"/>
        <v>0</v>
      </c>
      <c r="GI83" s="16"/>
      <c r="GJ83" s="1"/>
      <c r="GK83" s="2"/>
      <c r="GL83" s="2"/>
      <c r="GM83" s="2"/>
      <c r="GN83" s="2"/>
      <c r="GO83" s="2"/>
      <c r="GP83" s="7">
        <f t="shared" si="322"/>
        <v>0</v>
      </c>
      <c r="GQ83" s="14">
        <f t="shared" si="323"/>
        <v>0</v>
      </c>
      <c r="GR83" s="6">
        <f t="shared" si="324"/>
        <v>0</v>
      </c>
      <c r="GS83" s="15">
        <f t="shared" si="325"/>
        <v>0</v>
      </c>
      <c r="GT83" s="16"/>
      <c r="GU83" s="1"/>
      <c r="GV83" s="2"/>
      <c r="GW83" s="2"/>
      <c r="GX83" s="2"/>
      <c r="GY83" s="2"/>
      <c r="GZ83" s="2"/>
      <c r="HA83" s="7">
        <f t="shared" si="326"/>
        <v>0</v>
      </c>
      <c r="HB83" s="14">
        <f t="shared" si="327"/>
        <v>0</v>
      </c>
      <c r="HC83" s="6">
        <f t="shared" si="328"/>
        <v>0</v>
      </c>
      <c r="HD83" s="15">
        <f t="shared" si="329"/>
        <v>0</v>
      </c>
      <c r="HE83" s="16"/>
      <c r="HF83" s="1"/>
      <c r="HG83" s="2"/>
      <c r="HH83" s="2"/>
      <c r="HI83" s="2"/>
      <c r="HJ83" s="2"/>
      <c r="HK83" s="2"/>
      <c r="HL83" s="7">
        <f t="shared" si="330"/>
        <v>0</v>
      </c>
      <c r="HM83" s="14">
        <f t="shared" si="331"/>
        <v>0</v>
      </c>
      <c r="HN83" s="6">
        <f t="shared" si="332"/>
        <v>0</v>
      </c>
      <c r="HO83" s="15">
        <f t="shared" si="333"/>
        <v>0</v>
      </c>
      <c r="HP83" s="16"/>
      <c r="HQ83" s="1"/>
      <c r="HR83" s="2"/>
      <c r="HS83" s="2"/>
      <c r="HT83" s="2"/>
      <c r="HU83" s="2"/>
      <c r="HV83" s="2"/>
      <c r="HW83" s="7">
        <f t="shared" si="334"/>
        <v>0</v>
      </c>
      <c r="HX83" s="14">
        <f t="shared" si="335"/>
        <v>0</v>
      </c>
      <c r="HY83" s="6">
        <f t="shared" si="336"/>
        <v>0</v>
      </c>
      <c r="HZ83" s="15">
        <f t="shared" si="337"/>
        <v>0</v>
      </c>
      <c r="IA83" s="16"/>
      <c r="IB83" s="1"/>
      <c r="IC83" s="2"/>
      <c r="ID83" s="2"/>
      <c r="IE83" s="2"/>
      <c r="IF83" s="2"/>
      <c r="IG83" s="2"/>
      <c r="IH83" s="7">
        <f t="shared" si="338"/>
        <v>0</v>
      </c>
      <c r="II83" s="14">
        <f t="shared" si="339"/>
        <v>0</v>
      </c>
      <c r="IJ83" s="6">
        <f t="shared" si="340"/>
        <v>0</v>
      </c>
      <c r="IK83" s="113">
        <f t="shared" si="341"/>
        <v>0</v>
      </c>
      <c r="IL83" s="114"/>
    </row>
    <row r="84" spans="1:246" ht="12.75" hidden="1">
      <c r="A84" s="86">
        <v>50</v>
      </c>
      <c r="B84" s="50"/>
      <c r="C84" s="50"/>
      <c r="D84" s="51"/>
      <c r="E84" s="51"/>
      <c r="F84" s="51"/>
      <c r="G84" s="42">
        <f t="shared" si="256"/>
      </c>
      <c r="H84" s="42">
        <f>IF(AND($H$2="Y",J84&gt;0,OR(AND(G84=1,G93=10),AND(G84=2,G102=20),AND(G84=3,G111=30),AND(G84=4,G120=40),AND(G84=5,G129=50),AND(G84=6,G138=60),AND(G84=7,G147=70),AND(G84=8,G156=80),AND(G84=9,G165=90),AND(G84=10,G174=100))),VLOOKUP(J84-1,SortLookup!$A$13:$B$16,2,FALSE),"")</f>
      </c>
      <c r="I84" s="87" t="str">
        <f>IF(ISNA(VLOOKUP(E84,SortLookup!$A$1:$B$5,2,FALSE))," ",VLOOKUP(E84,SortLookup!$A$1:$B$5,2,FALSE))</f>
        <v> </v>
      </c>
      <c r="J84" s="87" t="str">
        <f>IF(ISNA(VLOOKUP(F84,SortLookup!$A$7:$B$11,2,FALSE))," ",VLOOKUP(F84,SortLookup!$A$7:$B$11,2,FALSE))</f>
        <v> </v>
      </c>
      <c r="K84" s="88">
        <f t="shared" si="257"/>
        <v>0</v>
      </c>
      <c r="L84" s="89">
        <f t="shared" si="258"/>
        <v>0</v>
      </c>
      <c r="M84" s="45">
        <f t="shared" si="259"/>
        <v>0</v>
      </c>
      <c r="N84" s="62">
        <f t="shared" si="260"/>
        <v>0</v>
      </c>
      <c r="O84" s="45">
        <f t="shared" si="261"/>
        <v>0</v>
      </c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89">
        <f t="shared" si="262"/>
        <v>0</v>
      </c>
      <c r="AC84" s="62">
        <f t="shared" si="263"/>
        <v>0</v>
      </c>
      <c r="AD84" s="45">
        <f t="shared" si="264"/>
        <v>0</v>
      </c>
      <c r="AE84" s="88">
        <f t="shared" si="265"/>
        <v>0</v>
      </c>
      <c r="AF84" s="70"/>
      <c r="AG84" s="70"/>
      <c r="AH84" s="70"/>
      <c r="AI84" s="70"/>
      <c r="AJ84" s="71"/>
      <c r="AK84" s="71"/>
      <c r="AL84" s="71"/>
      <c r="AM84" s="71"/>
      <c r="AN84" s="71"/>
      <c r="AO84" s="89">
        <f t="shared" si="266"/>
        <v>0</v>
      </c>
      <c r="AP84" s="62">
        <f t="shared" si="267"/>
        <v>0</v>
      </c>
      <c r="AQ84" s="79">
        <f t="shared" si="268"/>
        <v>0</v>
      </c>
      <c r="AR84" s="108">
        <f t="shared" si="269"/>
        <v>0</v>
      </c>
      <c r="AS84" s="70"/>
      <c r="AT84" s="70"/>
      <c r="AU84" s="70"/>
      <c r="AV84" s="71"/>
      <c r="AW84" s="71"/>
      <c r="AX84" s="71"/>
      <c r="AY84" s="71"/>
      <c r="AZ84" s="71"/>
      <c r="BA84" s="89">
        <f t="shared" si="270"/>
        <v>0</v>
      </c>
      <c r="BB84" s="62">
        <f t="shared" si="271"/>
        <v>0</v>
      </c>
      <c r="BC84" s="45">
        <f t="shared" si="272"/>
        <v>0</v>
      </c>
      <c r="BD84" s="88">
        <f t="shared" si="273"/>
        <v>0</v>
      </c>
      <c r="BE84" s="70"/>
      <c r="BF84" s="70"/>
      <c r="BG84" s="70"/>
      <c r="BH84" s="71"/>
      <c r="BI84" s="71"/>
      <c r="BJ84" s="71"/>
      <c r="BK84" s="71"/>
      <c r="BL84" s="71"/>
      <c r="BM84" s="89">
        <f t="shared" si="274"/>
        <v>0</v>
      </c>
      <c r="BN84" s="62">
        <f t="shared" si="275"/>
        <v>0</v>
      </c>
      <c r="BO84" s="45">
        <f t="shared" si="276"/>
        <v>0</v>
      </c>
      <c r="BP84" s="88">
        <f t="shared" si="277"/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278"/>
        <v>0</v>
      </c>
      <c r="BZ84" s="14">
        <f t="shared" si="279"/>
        <v>0</v>
      </c>
      <c r="CA84" s="6">
        <f t="shared" si="280"/>
        <v>0</v>
      </c>
      <c r="CB84" s="15">
        <f t="shared" si="281"/>
        <v>0</v>
      </c>
      <c r="CC84" s="16"/>
      <c r="CD84" s="1"/>
      <c r="CE84" s="2"/>
      <c r="CF84" s="2"/>
      <c r="CG84" s="2"/>
      <c r="CH84" s="2"/>
      <c r="CI84" s="2"/>
      <c r="CJ84" s="7">
        <f t="shared" si="282"/>
        <v>0</v>
      </c>
      <c r="CK84" s="14">
        <f t="shared" si="283"/>
        <v>0</v>
      </c>
      <c r="CL84" s="6">
        <f t="shared" si="284"/>
        <v>0</v>
      </c>
      <c r="CM84" s="15">
        <f t="shared" si="285"/>
        <v>0</v>
      </c>
      <c r="CN84" s="16"/>
      <c r="CO84" s="1"/>
      <c r="CP84" s="2"/>
      <c r="CQ84" s="2"/>
      <c r="CR84" s="2"/>
      <c r="CS84" s="2"/>
      <c r="CT84" s="2"/>
      <c r="CU84" s="7">
        <f t="shared" si="286"/>
        <v>0</v>
      </c>
      <c r="CV84" s="14">
        <f t="shared" si="287"/>
        <v>0</v>
      </c>
      <c r="CW84" s="6">
        <f t="shared" si="288"/>
        <v>0</v>
      </c>
      <c r="CX84" s="15">
        <f t="shared" si="289"/>
        <v>0</v>
      </c>
      <c r="CY84" s="16"/>
      <c r="CZ84" s="1"/>
      <c r="DA84" s="2"/>
      <c r="DB84" s="2"/>
      <c r="DC84" s="2"/>
      <c r="DD84" s="2"/>
      <c r="DE84" s="2"/>
      <c r="DF84" s="7">
        <f t="shared" si="290"/>
        <v>0</v>
      </c>
      <c r="DG84" s="14">
        <f t="shared" si="291"/>
        <v>0</v>
      </c>
      <c r="DH84" s="6">
        <f t="shared" si="292"/>
        <v>0</v>
      </c>
      <c r="DI84" s="15">
        <f t="shared" si="293"/>
        <v>0</v>
      </c>
      <c r="DJ84" s="16"/>
      <c r="DK84" s="1"/>
      <c r="DL84" s="2"/>
      <c r="DM84" s="2"/>
      <c r="DN84" s="2"/>
      <c r="DO84" s="2"/>
      <c r="DP84" s="2"/>
      <c r="DQ84" s="7">
        <f t="shared" si="294"/>
        <v>0</v>
      </c>
      <c r="DR84" s="14">
        <f t="shared" si="295"/>
        <v>0</v>
      </c>
      <c r="DS84" s="6">
        <f t="shared" si="296"/>
        <v>0</v>
      </c>
      <c r="DT84" s="15">
        <f t="shared" si="297"/>
        <v>0</v>
      </c>
      <c r="DU84" s="16"/>
      <c r="DV84" s="1"/>
      <c r="DW84" s="2"/>
      <c r="DX84" s="2"/>
      <c r="DY84" s="2"/>
      <c r="DZ84" s="2"/>
      <c r="EA84" s="2"/>
      <c r="EB84" s="7">
        <f t="shared" si="298"/>
        <v>0</v>
      </c>
      <c r="EC84" s="14">
        <f t="shared" si="299"/>
        <v>0</v>
      </c>
      <c r="ED84" s="6">
        <f t="shared" si="300"/>
        <v>0</v>
      </c>
      <c r="EE84" s="15">
        <f t="shared" si="301"/>
        <v>0</v>
      </c>
      <c r="EF84" s="16"/>
      <c r="EG84" s="1"/>
      <c r="EH84" s="2"/>
      <c r="EI84" s="2"/>
      <c r="EJ84" s="2"/>
      <c r="EK84" s="2"/>
      <c r="EL84" s="2"/>
      <c r="EM84" s="7">
        <f t="shared" si="302"/>
        <v>0</v>
      </c>
      <c r="EN84" s="14">
        <f t="shared" si="303"/>
        <v>0</v>
      </c>
      <c r="EO84" s="6">
        <f t="shared" si="304"/>
        <v>0</v>
      </c>
      <c r="EP84" s="15">
        <f t="shared" si="305"/>
        <v>0</v>
      </c>
      <c r="EQ84" s="16"/>
      <c r="ER84" s="1"/>
      <c r="ES84" s="2"/>
      <c r="ET84" s="2"/>
      <c r="EU84" s="2"/>
      <c r="EV84" s="2"/>
      <c r="EW84" s="2"/>
      <c r="EX84" s="7">
        <f t="shared" si="306"/>
        <v>0</v>
      </c>
      <c r="EY84" s="14">
        <f t="shared" si="307"/>
        <v>0</v>
      </c>
      <c r="EZ84" s="6">
        <f t="shared" si="308"/>
        <v>0</v>
      </c>
      <c r="FA84" s="15">
        <f t="shared" si="309"/>
        <v>0</v>
      </c>
      <c r="FB84" s="16"/>
      <c r="FC84" s="1"/>
      <c r="FD84" s="2"/>
      <c r="FE84" s="2"/>
      <c r="FF84" s="2"/>
      <c r="FG84" s="2"/>
      <c r="FH84" s="2"/>
      <c r="FI84" s="7">
        <f t="shared" si="310"/>
        <v>0</v>
      </c>
      <c r="FJ84" s="14">
        <f t="shared" si="311"/>
        <v>0</v>
      </c>
      <c r="FK84" s="6">
        <f t="shared" si="312"/>
        <v>0</v>
      </c>
      <c r="FL84" s="15">
        <f t="shared" si="313"/>
        <v>0</v>
      </c>
      <c r="FM84" s="16"/>
      <c r="FN84" s="1"/>
      <c r="FO84" s="2"/>
      <c r="FP84" s="2"/>
      <c r="FQ84" s="2"/>
      <c r="FR84" s="2"/>
      <c r="FS84" s="2"/>
      <c r="FT84" s="7">
        <f t="shared" si="314"/>
        <v>0</v>
      </c>
      <c r="FU84" s="14">
        <f t="shared" si="315"/>
        <v>0</v>
      </c>
      <c r="FV84" s="6">
        <f t="shared" si="316"/>
        <v>0</v>
      </c>
      <c r="FW84" s="15">
        <f t="shared" si="317"/>
        <v>0</v>
      </c>
      <c r="FX84" s="16"/>
      <c r="FY84" s="1"/>
      <c r="FZ84" s="2"/>
      <c r="GA84" s="2"/>
      <c r="GB84" s="2"/>
      <c r="GC84" s="2"/>
      <c r="GD84" s="2"/>
      <c r="GE84" s="7">
        <f t="shared" si="318"/>
        <v>0</v>
      </c>
      <c r="GF84" s="14">
        <f t="shared" si="319"/>
        <v>0</v>
      </c>
      <c r="GG84" s="6">
        <f t="shared" si="320"/>
        <v>0</v>
      </c>
      <c r="GH84" s="15">
        <f t="shared" si="321"/>
        <v>0</v>
      </c>
      <c r="GI84" s="16"/>
      <c r="GJ84" s="1"/>
      <c r="GK84" s="2"/>
      <c r="GL84" s="2"/>
      <c r="GM84" s="2"/>
      <c r="GN84" s="2"/>
      <c r="GO84" s="2"/>
      <c r="GP84" s="7">
        <f t="shared" si="322"/>
        <v>0</v>
      </c>
      <c r="GQ84" s="14">
        <f t="shared" si="323"/>
        <v>0</v>
      </c>
      <c r="GR84" s="6">
        <f t="shared" si="324"/>
        <v>0</v>
      </c>
      <c r="GS84" s="15">
        <f t="shared" si="325"/>
        <v>0</v>
      </c>
      <c r="GT84" s="16"/>
      <c r="GU84" s="1"/>
      <c r="GV84" s="2"/>
      <c r="GW84" s="2"/>
      <c r="GX84" s="2"/>
      <c r="GY84" s="2"/>
      <c r="GZ84" s="2"/>
      <c r="HA84" s="7">
        <f t="shared" si="326"/>
        <v>0</v>
      </c>
      <c r="HB84" s="14">
        <f t="shared" si="327"/>
        <v>0</v>
      </c>
      <c r="HC84" s="6">
        <f t="shared" si="328"/>
        <v>0</v>
      </c>
      <c r="HD84" s="15">
        <f t="shared" si="329"/>
        <v>0</v>
      </c>
      <c r="HE84" s="16"/>
      <c r="HF84" s="1"/>
      <c r="HG84" s="2"/>
      <c r="HH84" s="2"/>
      <c r="HI84" s="2"/>
      <c r="HJ84" s="2"/>
      <c r="HK84" s="2"/>
      <c r="HL84" s="7">
        <f t="shared" si="330"/>
        <v>0</v>
      </c>
      <c r="HM84" s="14">
        <f t="shared" si="331"/>
        <v>0</v>
      </c>
      <c r="HN84" s="6">
        <f t="shared" si="332"/>
        <v>0</v>
      </c>
      <c r="HO84" s="15">
        <f t="shared" si="333"/>
        <v>0</v>
      </c>
      <c r="HP84" s="16"/>
      <c r="HQ84" s="1"/>
      <c r="HR84" s="2"/>
      <c r="HS84" s="2"/>
      <c r="HT84" s="2"/>
      <c r="HU84" s="2"/>
      <c r="HV84" s="2"/>
      <c r="HW84" s="7">
        <f t="shared" si="334"/>
        <v>0</v>
      </c>
      <c r="HX84" s="14">
        <f t="shared" si="335"/>
        <v>0</v>
      </c>
      <c r="HY84" s="6">
        <f t="shared" si="336"/>
        <v>0</v>
      </c>
      <c r="HZ84" s="15">
        <f t="shared" si="337"/>
        <v>0</v>
      </c>
      <c r="IA84" s="16"/>
      <c r="IB84" s="1"/>
      <c r="IC84" s="2"/>
      <c r="ID84" s="2"/>
      <c r="IE84" s="2"/>
      <c r="IF84" s="2"/>
      <c r="IG84" s="2"/>
      <c r="IH84" s="7">
        <f t="shared" si="338"/>
        <v>0</v>
      </c>
      <c r="II84" s="14">
        <f t="shared" si="339"/>
        <v>0</v>
      </c>
      <c r="IJ84" s="6">
        <f t="shared" si="340"/>
        <v>0</v>
      </c>
      <c r="IK84" s="113">
        <f t="shared" si="341"/>
        <v>0</v>
      </c>
      <c r="IL84" s="114"/>
    </row>
    <row r="85" spans="1:246" ht="12.75" hidden="1">
      <c r="A85" s="84">
        <v>51</v>
      </c>
      <c r="P85" s="4">
        <v>0</v>
      </c>
      <c r="AF85" s="85"/>
      <c r="AG85" s="4"/>
      <c r="AH85" s="4"/>
      <c r="AJ85" s="4"/>
      <c r="AK85" s="4"/>
      <c r="AL85" s="4"/>
      <c r="AM85" s="4"/>
      <c r="AN85" s="4"/>
      <c r="AQ85" s="112"/>
      <c r="AR85" s="4"/>
      <c r="BE85" s="4"/>
      <c r="BF85" s="4"/>
      <c r="BH85" s="4"/>
      <c r="BI85" s="4"/>
      <c r="BJ85" s="4"/>
      <c r="BK85" s="4"/>
      <c r="BL85" s="4"/>
      <c r="BO85" s="4"/>
      <c r="BP85" s="4"/>
      <c r="IL85" s="114"/>
    </row>
    <row r="86" spans="1:246" ht="12.75" hidden="1">
      <c r="A86" s="52">
        <v>52</v>
      </c>
      <c r="AQ86" s="112"/>
      <c r="IL86" s="114"/>
    </row>
    <row r="87" spans="1:246" ht="13.5" hidden="1" thickBot="1">
      <c r="A87" s="124">
        <v>53</v>
      </c>
      <c r="AQ87" s="112"/>
      <c r="IL87" s="114"/>
    </row>
    <row r="88" spans="1:68" s="4" customFormat="1" ht="13.5" thickTop="1">
      <c r="A88" s="153"/>
      <c r="B88" s="123"/>
      <c r="C88" s="123"/>
      <c r="D88" s="123"/>
      <c r="E88" s="123"/>
      <c r="F88" s="123"/>
      <c r="G88" s="154"/>
      <c r="H88" s="154"/>
      <c r="I88" s="154"/>
      <c r="J88" s="154"/>
      <c r="K88" s="154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</row>
    <row r="89" spans="1:11" s="4" customFormat="1" ht="12.75" hidden="1">
      <c r="A89" s="5"/>
      <c r="B89" s="4" t="s">
        <v>91</v>
      </c>
      <c r="G89" s="13"/>
      <c r="H89" s="13"/>
      <c r="I89" s="13"/>
      <c r="J89" s="13"/>
      <c r="K89" s="13"/>
    </row>
    <row r="90" spans="1:11" s="4" customFormat="1" ht="12.75">
      <c r="A90" s="5"/>
      <c r="B90" s="4" t="s">
        <v>90</v>
      </c>
      <c r="G90" s="13"/>
      <c r="H90" s="13"/>
      <c r="I90" s="13"/>
      <c r="J90" s="13"/>
      <c r="K90" s="13"/>
    </row>
    <row r="91" spans="2:31" ht="12.75">
      <c r="B91" s="4" t="s">
        <v>136</v>
      </c>
      <c r="AE91" s="4"/>
    </row>
    <row r="92" spans="2:31" ht="12.75">
      <c r="B92" s="4" t="s">
        <v>134</v>
      </c>
      <c r="AE92" s="4"/>
    </row>
    <row r="93" ht="12.75">
      <c r="AE93" s="4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4" max="67" man="1"/>
  </rowBreaks>
  <colBreaks count="11" manualBreakCount="11">
    <brk id="15" max="92" man="1"/>
    <brk id="31" max="92" man="1"/>
    <brk id="44" max="92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86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51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5.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2010-03-14T22:29:45Z</cp:lastPrinted>
  <dcterms:created xsi:type="dcterms:W3CDTF">2001-08-02T04:21:03Z</dcterms:created>
  <dcterms:modified xsi:type="dcterms:W3CDTF">2010-05-10T21:01:55Z</dcterms:modified>
  <cp:category/>
  <cp:version/>
  <cp:contentType/>
  <cp:contentStatus/>
</cp:coreProperties>
</file>