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7\"/>
    </mc:Choice>
  </mc:AlternateContent>
  <bookViews>
    <workbookView xWindow="0" yWindow="0" windowWidth="19200" windowHeight="6360" tabRatio="386"/>
  </bookViews>
  <sheets>
    <sheet name="ScoreSheet" sheetId="1" r:id="rId1"/>
    <sheet name="NewClassLookup" sheetId="4" r:id="rId2"/>
    <sheet name="Sheet2" sheetId="2" state="hidden" r:id="rId3"/>
    <sheet name="Sheet3" sheetId="3" state="hidden" r:id="rId4"/>
  </sheets>
  <definedNames>
    <definedName name="_xlnm.Print_Area" localSheetId="0">ScoreSheet!$A$1:$Z$81</definedName>
  </definedNames>
  <calcPr calcId="152511" fullPrecision="0"/>
  <customWorkbookViews>
    <customWorkbookView name=" James D. Morgan - Personal View" guid="{C0E4CA4E-C3C0-462F-9B07-BA72CC1779A3}" mergeInterval="0" personalView="1" maximized="1" windowWidth="1085" windowHeight="730" tabRatio="92" activeSheetId="1"/>
  </customWorkbookViews>
  <webPublishing targetScreenSize="1024x768" codePage="1252"/>
</workbook>
</file>

<file path=xl/calcChain.xml><?xml version="1.0" encoding="utf-8"?>
<calcChain xmlns="http://schemas.openxmlformats.org/spreadsheetml/2006/main">
  <c r="Y45" i="1" l="1"/>
  <c r="T45" i="1"/>
  <c r="N45" i="1"/>
  <c r="G45" i="1" s="1"/>
  <c r="N9" i="1" l="1"/>
  <c r="T9" i="1"/>
  <c r="Y9" i="1"/>
  <c r="N24" i="1"/>
  <c r="T24" i="1"/>
  <c r="Y24" i="1"/>
  <c r="N53" i="1"/>
  <c r="T53" i="1"/>
  <c r="Y53" i="1"/>
  <c r="N41" i="1"/>
  <c r="T41" i="1"/>
  <c r="Y41" i="1"/>
  <c r="N18" i="1"/>
  <c r="T18" i="1"/>
  <c r="Y18" i="1"/>
  <c r="N33" i="1"/>
  <c r="T33" i="1"/>
  <c r="Y33" i="1"/>
  <c r="N20" i="1"/>
  <c r="T20" i="1"/>
  <c r="Y20" i="1"/>
  <c r="N49" i="1"/>
  <c r="T49" i="1"/>
  <c r="Y49" i="1"/>
  <c r="N62" i="1"/>
  <c r="T62" i="1"/>
  <c r="Y62" i="1"/>
  <c r="N58" i="1"/>
  <c r="T58" i="1"/>
  <c r="Y58" i="1"/>
  <c r="N56" i="1"/>
  <c r="T56" i="1"/>
  <c r="Y56" i="1"/>
  <c r="N47" i="1"/>
  <c r="T47" i="1"/>
  <c r="Y47" i="1"/>
  <c r="H28" i="1"/>
  <c r="G47" i="1" l="1"/>
  <c r="G24" i="1"/>
  <c r="G9" i="1"/>
  <c r="G56" i="1"/>
  <c r="G58" i="1"/>
  <c r="G62" i="1"/>
  <c r="G49" i="1"/>
  <c r="G20" i="1"/>
  <c r="G33" i="1"/>
  <c r="G18" i="1"/>
  <c r="G41" i="1"/>
  <c r="G53" i="1"/>
  <c r="Y46" i="1"/>
  <c r="Y7" i="1"/>
  <c r="Y35" i="1"/>
  <c r="Y59" i="1"/>
  <c r="Y54" i="1"/>
  <c r="Y15" i="1"/>
  <c r="Y50" i="1"/>
  <c r="Y61" i="1"/>
  <c r="Y32" i="1"/>
  <c r="Y48" i="1"/>
  <c r="Y57" i="1"/>
  <c r="Y66" i="1"/>
  <c r="Y10" i="1"/>
  <c r="Y16" i="1"/>
  <c r="Y29" i="1"/>
  <c r="Y28" i="1"/>
  <c r="Y27" i="1"/>
  <c r="Y5" i="1"/>
  <c r="Y23" i="1"/>
  <c r="Y12" i="1"/>
  <c r="Y22" i="1"/>
  <c r="Y42" i="1"/>
  <c r="Y3" i="1"/>
  <c r="Y52" i="1"/>
  <c r="Y63" i="1"/>
  <c r="Y26" i="1"/>
  <c r="Y25" i="1"/>
  <c r="Y43" i="1"/>
  <c r="Y65" i="1"/>
  <c r="Y39" i="1"/>
  <c r="Y37" i="1"/>
  <c r="Y13" i="1"/>
  <c r="Y40" i="1"/>
  <c r="Y11" i="1"/>
  <c r="Y14" i="1"/>
  <c r="Y51" i="1"/>
  <c r="Y67" i="1"/>
  <c r="Y64" i="1"/>
  <c r="Y6" i="1"/>
  <c r="Y4" i="1"/>
  <c r="Y17" i="1"/>
  <c r="Y30" i="1"/>
  <c r="Y68" i="1"/>
  <c r="Y21" i="1"/>
  <c r="Y60" i="1"/>
  <c r="Y55" i="1"/>
  <c r="Y44" i="1"/>
  <c r="T46" i="1"/>
  <c r="T7" i="1"/>
  <c r="T35" i="1"/>
  <c r="T59" i="1"/>
  <c r="T54" i="1"/>
  <c r="T15" i="1"/>
  <c r="T50" i="1"/>
  <c r="T61" i="1"/>
  <c r="T32" i="1"/>
  <c r="T48" i="1"/>
  <c r="T57" i="1"/>
  <c r="T66" i="1"/>
  <c r="T10" i="1"/>
  <c r="T16" i="1"/>
  <c r="T29" i="1"/>
  <c r="T28" i="1"/>
  <c r="T27" i="1"/>
  <c r="T5" i="1"/>
  <c r="T23" i="1"/>
  <c r="T12" i="1"/>
  <c r="T22" i="1"/>
  <c r="T42" i="1"/>
  <c r="T3" i="1"/>
  <c r="T52" i="1"/>
  <c r="T63" i="1"/>
  <c r="T26" i="1"/>
  <c r="T25" i="1"/>
  <c r="T43" i="1"/>
  <c r="T65" i="1"/>
  <c r="T39" i="1"/>
  <c r="T37" i="1"/>
  <c r="T13" i="1"/>
  <c r="T40" i="1"/>
  <c r="T11" i="1"/>
  <c r="T14" i="1"/>
  <c r="T51" i="1"/>
  <c r="T67" i="1"/>
  <c r="T64" i="1"/>
  <c r="T6" i="1"/>
  <c r="T4" i="1"/>
  <c r="T17" i="1"/>
  <c r="T30" i="1"/>
  <c r="T68" i="1"/>
  <c r="T21" i="1"/>
  <c r="T60" i="1"/>
  <c r="T55" i="1"/>
  <c r="T44" i="1"/>
  <c r="N46" i="1"/>
  <c r="N7" i="1"/>
  <c r="N35" i="1"/>
  <c r="N59" i="1"/>
  <c r="N54" i="1"/>
  <c r="N15" i="1"/>
  <c r="N50" i="1"/>
  <c r="N61" i="1"/>
  <c r="N32" i="1"/>
  <c r="N48" i="1"/>
  <c r="N57" i="1"/>
  <c r="N66" i="1"/>
  <c r="N10" i="1"/>
  <c r="N16" i="1"/>
  <c r="N29" i="1"/>
  <c r="N28" i="1"/>
  <c r="N27" i="1"/>
  <c r="N5" i="1"/>
  <c r="N23" i="1"/>
  <c r="N12" i="1"/>
  <c r="N22" i="1"/>
  <c r="N42" i="1"/>
  <c r="N3" i="1"/>
  <c r="N52" i="1"/>
  <c r="N63" i="1"/>
  <c r="N26" i="1"/>
  <c r="N25" i="1"/>
  <c r="N43" i="1"/>
  <c r="N65" i="1"/>
  <c r="N39" i="1"/>
  <c r="N37" i="1"/>
  <c r="N13" i="1"/>
  <c r="N40" i="1"/>
  <c r="N11" i="1"/>
  <c r="N14" i="1"/>
  <c r="N51" i="1"/>
  <c r="N67" i="1"/>
  <c r="N64" i="1"/>
  <c r="N6" i="1"/>
  <c r="N4" i="1"/>
  <c r="N17" i="1"/>
  <c r="N30" i="1"/>
  <c r="N68" i="1"/>
  <c r="N21" i="1"/>
  <c r="N60" i="1"/>
  <c r="N55" i="1"/>
  <c r="N44" i="1"/>
  <c r="H24" i="1"/>
  <c r="H49" i="1"/>
  <c r="H56" i="1"/>
  <c r="H58" i="1"/>
  <c r="H62" i="1"/>
  <c r="H18" i="1"/>
  <c r="H53" i="1"/>
  <c r="H9" i="1"/>
  <c r="H47" i="1"/>
  <c r="H41" i="1"/>
  <c r="H20" i="1"/>
  <c r="G68" i="1" l="1"/>
  <c r="G6" i="1"/>
  <c r="G14" i="1"/>
  <c r="G39" i="1"/>
  <c r="G25" i="1"/>
  <c r="G23" i="1"/>
  <c r="G29" i="1"/>
  <c r="G61" i="1"/>
  <c r="G59" i="1"/>
  <c r="G26" i="1"/>
  <c r="G42" i="1"/>
  <c r="G5" i="1"/>
  <c r="G55" i="1"/>
  <c r="G67" i="1"/>
  <c r="G63" i="1"/>
  <c r="G54" i="1"/>
  <c r="G46" i="1"/>
  <c r="G13" i="1"/>
  <c r="G16" i="1"/>
  <c r="G10" i="1"/>
  <c r="G3" i="1"/>
  <c r="G12" i="1"/>
  <c r="G44" i="1"/>
  <c r="G30" i="1"/>
  <c r="G64" i="1"/>
  <c r="G11" i="1"/>
  <c r="G66" i="1"/>
  <c r="G52" i="1"/>
  <c r="G22" i="1"/>
  <c r="G43" i="1"/>
  <c r="G60" i="1"/>
  <c r="G21" i="1"/>
  <c r="G40" i="1"/>
  <c r="G48" i="1"/>
  <c r="G50" i="1"/>
  <c r="G17" i="1"/>
  <c r="G37" i="1"/>
  <c r="G4" i="1"/>
  <c r="G51" i="1"/>
  <c r="G65" i="1"/>
  <c r="G28" i="1"/>
  <c r="G32" i="1"/>
  <c r="G15" i="1"/>
  <c r="G7" i="1"/>
  <c r="G57" i="1"/>
  <c r="G35" i="1"/>
  <c r="G27" i="1"/>
  <c r="H17" i="1"/>
  <c r="H25" i="1"/>
  <c r="H52" i="1"/>
  <c r="H60" i="1"/>
  <c r="H61" i="1"/>
  <c r="H6" i="1"/>
  <c r="H46" i="1"/>
  <c r="H40" i="1"/>
  <c r="H43" i="1"/>
  <c r="H21" i="1"/>
  <c r="H54" i="1"/>
  <c r="H50" i="1"/>
  <c r="H48" i="1"/>
  <c r="H10" i="1"/>
  <c r="H29" i="1"/>
  <c r="H11" i="1"/>
  <c r="H15" i="1"/>
  <c r="H57" i="1"/>
  <c r="H3" i="1"/>
  <c r="H67" i="1"/>
  <c r="H30" i="1"/>
  <c r="H7" i="1"/>
  <c r="H22" i="1"/>
  <c r="H23" i="1"/>
  <c r="H42" i="1"/>
  <c r="H27" i="1"/>
  <c r="H51" i="1"/>
  <c r="H37" i="1"/>
  <c r="H26" i="1"/>
  <c r="H16" i="1"/>
  <c r="H59" i="1"/>
  <c r="H39" i="1"/>
  <c r="H5" i="1"/>
  <c r="H55" i="1"/>
  <c r="H14" i="1"/>
  <c r="H64" i="1"/>
  <c r="H13" i="1"/>
  <c r="H65" i="1"/>
  <c r="H68" i="1"/>
  <c r="H12" i="1"/>
  <c r="H66" i="1"/>
  <c r="H44" i="1"/>
  <c r="H4" i="1"/>
  <c r="H63" i="1"/>
</calcChain>
</file>

<file path=xl/sharedStrings.xml><?xml version="1.0" encoding="utf-8"?>
<sst xmlns="http://schemas.openxmlformats.org/spreadsheetml/2006/main" count="339" uniqueCount="171">
  <si>
    <t>Stage 1</t>
  </si>
  <si>
    <t>Div</t>
  </si>
  <si>
    <t>Stage 2</t>
  </si>
  <si>
    <t>Stage 3</t>
  </si>
  <si>
    <t>CDP</t>
  </si>
  <si>
    <t>ESP</t>
  </si>
  <si>
    <t>(Equipment Divisions Must be in alphabetic order)</t>
  </si>
  <si>
    <t>SSP</t>
  </si>
  <si>
    <t>MA</t>
  </si>
  <si>
    <t>CDP Division Class scores</t>
  </si>
  <si>
    <t>EX</t>
  </si>
  <si>
    <t>(Best score you can shoot without making Master Class)</t>
  </si>
  <si>
    <t>SS</t>
  </si>
  <si>
    <t>MM</t>
  </si>
  <si>
    <t>NV</t>
  </si>
  <si>
    <t>(Best score you can shoot without making MM class)</t>
  </si>
  <si>
    <t>ESP Division Class scores</t>
  </si>
  <si>
    <t>SSP Division Class scores</t>
  </si>
  <si>
    <t>This is the data lookup table used to determine the shooters' new classification shown in column G of the main scoring spreadsheet.</t>
  </si>
  <si>
    <t>It is arranged slightly differently than the official IDPA classification chart, due to requirements of the Excel VLOOKUP-in-range function.</t>
  </si>
  <si>
    <t>Specifically, this table is arranged from the shortest time to the longest time, top-to-bottom.</t>
  </si>
  <si>
    <t>Therefore, the times shown to the left of each class are the FASTEST time you can get, and still stay in that class, without being promoted to the next higher class.</t>
  </si>
  <si>
    <t>Sorry for the confusion, but this is just how Excel VLookup works!</t>
  </si>
  <si>
    <t>Name, (Last, First)</t>
  </si>
  <si>
    <t>IDPA #</t>
  </si>
  <si>
    <t>Prev Class</t>
  </si>
  <si>
    <t>Total Match Score</t>
  </si>
  <si>
    <t>New Class</t>
  </si>
  <si>
    <t>Str 1 Raw Time</t>
  </si>
  <si>
    <t>Str 2 Raw Time</t>
  </si>
  <si>
    <t>Str 3 Raw Time</t>
  </si>
  <si>
    <t>Pts Dn</t>
  </si>
  <si>
    <t>PE</t>
  </si>
  <si>
    <t>Total Stage Score</t>
  </si>
  <si>
    <t>Str 2 Raw  Time</t>
  </si>
  <si>
    <t>BUG</t>
  </si>
  <si>
    <t>CCP</t>
  </si>
  <si>
    <t>REV</t>
  </si>
  <si>
    <t>REV Division Class scores</t>
  </si>
  <si>
    <t>BUG Division Class scores</t>
  </si>
  <si>
    <t>CCP Division Class scores</t>
  </si>
  <si>
    <t>NewClassLookup!A8:B12</t>
  </si>
  <si>
    <t>NewClassLookup!A14:B18</t>
  </si>
  <si>
    <t>NewClassLookup!A20:B24</t>
  </si>
  <si>
    <t>NewClassLookup!A26:B30</t>
  </si>
  <si>
    <t>NewClassLookup!A32:B36</t>
  </si>
  <si>
    <t>NewClassLookup!A38:B42</t>
  </si>
  <si>
    <t>Classification score table lookup by Division - 2017 Rules.</t>
  </si>
  <si>
    <t>L C
a r
b e
o d
r i
  t</t>
  </si>
  <si>
    <t>Range Member Labor Credit Sum: 1-Member, 2-Setup, 4-SO, 8-CoF, 16-New Shooter</t>
  </si>
  <si>
    <t>*  - Division not indicated, shooter must complete their scoresheet</t>
  </si>
  <si>
    <t>** - Class not indicated, shooter must complete their scoresheet</t>
  </si>
  <si>
    <t>&amp; - Contact Info@FRIDPA.com concerning status of Range Membership</t>
  </si>
  <si>
    <t>ICS - Improperly Completed Scoresheet, shooter must verify their recorded scores</t>
  </si>
  <si>
    <t>TNR - Time Not Recorded</t>
  </si>
  <si>
    <t>DNF - Did Not Finish</t>
  </si>
  <si>
    <t xml:space="preserve">DQ - Disqualified </t>
  </si>
  <si>
    <t>Place</t>
  </si>
  <si>
    <t>Pikes Peak
Classifier
March 19, 2017</t>
  </si>
  <si>
    <t>William J</t>
  </si>
  <si>
    <t>A244641</t>
  </si>
  <si>
    <t>UN</t>
  </si>
  <si>
    <t>3</t>
  </si>
  <si>
    <t>Branna S</t>
  </si>
  <si>
    <t>A977926</t>
  </si>
  <si>
    <t>Mark S</t>
  </si>
  <si>
    <t>A200842</t>
  </si>
  <si>
    <t>Aaron P</t>
  </si>
  <si>
    <t>A27720</t>
  </si>
  <si>
    <t>Daniel L</t>
  </si>
  <si>
    <t>A451484</t>
  </si>
  <si>
    <t>Will H</t>
  </si>
  <si>
    <t>A38041</t>
  </si>
  <si>
    <t>OUT</t>
  </si>
  <si>
    <t>*** - IDPA Membership ID not entered, shooter must complete their scoresheet</t>
  </si>
  <si>
    <t>Lacy C ** ***</t>
  </si>
  <si>
    <t>Bruce H</t>
  </si>
  <si>
    <t>A53326</t>
  </si>
  <si>
    <t>Chuck G</t>
  </si>
  <si>
    <t>A139302</t>
  </si>
  <si>
    <t>Scott P ** ***</t>
  </si>
  <si>
    <t>Duxton M</t>
  </si>
  <si>
    <t>A40864</t>
  </si>
  <si>
    <t>David L</t>
  </si>
  <si>
    <t>A804827</t>
  </si>
  <si>
    <t>Ron C</t>
  </si>
  <si>
    <t>A472868</t>
  </si>
  <si>
    <t>Michael L ***</t>
  </si>
  <si>
    <t>Douglas K ***</t>
  </si>
  <si>
    <t>Jerry Di</t>
  </si>
  <si>
    <t>A222584</t>
  </si>
  <si>
    <t>A329949</t>
  </si>
  <si>
    <t>Benjamin S **</t>
  </si>
  <si>
    <t>Rich A</t>
  </si>
  <si>
    <t>A49963</t>
  </si>
  <si>
    <t>Bob C</t>
  </si>
  <si>
    <t>A986833</t>
  </si>
  <si>
    <t>A344959</t>
  </si>
  <si>
    <t>Pam R **</t>
  </si>
  <si>
    <t>Dean B</t>
  </si>
  <si>
    <t>A49832</t>
  </si>
  <si>
    <t>Owen M</t>
  </si>
  <si>
    <t>A380734</t>
  </si>
  <si>
    <t>Richard R</t>
  </si>
  <si>
    <t>A699266</t>
  </si>
  <si>
    <t>Chris B</t>
  </si>
  <si>
    <t>A947007</t>
  </si>
  <si>
    <t>Rusty H</t>
  </si>
  <si>
    <t>A502679</t>
  </si>
  <si>
    <t>Ken B</t>
  </si>
  <si>
    <t>A469530</t>
  </si>
  <si>
    <t>Bonnie R</t>
  </si>
  <si>
    <t>A07089</t>
  </si>
  <si>
    <t>Erik H</t>
  </si>
  <si>
    <t>A242890</t>
  </si>
  <si>
    <t>Jordan R</t>
  </si>
  <si>
    <t>A388387</t>
  </si>
  <si>
    <t>James M</t>
  </si>
  <si>
    <t>A844189</t>
  </si>
  <si>
    <t>William M</t>
  </si>
  <si>
    <t>A936923</t>
  </si>
  <si>
    <t>Robert G **  ***</t>
  </si>
  <si>
    <t>Mike M * **</t>
  </si>
  <si>
    <t>A774616</t>
  </si>
  <si>
    <t>Scott W</t>
  </si>
  <si>
    <t>A32328</t>
  </si>
  <si>
    <t>PCC</t>
  </si>
  <si>
    <t>A692948</t>
  </si>
  <si>
    <t>Roger B</t>
  </si>
  <si>
    <t>A150739</t>
  </si>
  <si>
    <t>Mick M</t>
  </si>
  <si>
    <t>A18642</t>
  </si>
  <si>
    <t>Kelly B</t>
  </si>
  <si>
    <t>A647772</t>
  </si>
  <si>
    <t>A27659</t>
  </si>
  <si>
    <t>Donald M **</t>
  </si>
  <si>
    <t>Michelle C</t>
  </si>
  <si>
    <t>A617286</t>
  </si>
  <si>
    <t>Dennis C</t>
  </si>
  <si>
    <t>A657608</t>
  </si>
  <si>
    <t>David B ***</t>
  </si>
  <si>
    <t>Ed L</t>
  </si>
  <si>
    <t>A455367</t>
  </si>
  <si>
    <t>Tim T</t>
  </si>
  <si>
    <t>Applied</t>
  </si>
  <si>
    <t>James L</t>
  </si>
  <si>
    <t>A723634</t>
  </si>
  <si>
    <t>Robert L</t>
  </si>
  <si>
    <t>A38402</t>
  </si>
  <si>
    <t>Bryan Ha ***</t>
  </si>
  <si>
    <t>Bryan He ***</t>
  </si>
  <si>
    <t>Henry L</t>
  </si>
  <si>
    <t>A52437</t>
  </si>
  <si>
    <t>Bruce B * ** ***</t>
  </si>
  <si>
    <t>Regis F</t>
  </si>
  <si>
    <t>A27192</t>
  </si>
  <si>
    <t>A253547</t>
  </si>
  <si>
    <t>Rick P **</t>
  </si>
  <si>
    <t>Doug H</t>
  </si>
  <si>
    <t>A832393</t>
  </si>
  <si>
    <t>William B ** ***</t>
  </si>
  <si>
    <t>Louis M</t>
  </si>
  <si>
    <t>A306823</t>
  </si>
  <si>
    <t>Kyle C</t>
  </si>
  <si>
    <t>A52729</t>
  </si>
  <si>
    <t>Cameron W</t>
  </si>
  <si>
    <t>A992994</t>
  </si>
  <si>
    <t xml:space="preserve">Joe H </t>
  </si>
  <si>
    <t>A158201</t>
  </si>
  <si>
    <t>Judy W</t>
  </si>
  <si>
    <t>Mike M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</si>
</sst>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right"/>
    </xf>
    <xf numFmtId="49" fontId="0" fillId="0" borderId="0" xfId="0" applyNumberFormat="1" applyProtection="1"/>
    <xf numFmtId="49" fontId="2" fillId="0" borderId="0" xfId="0" applyNumberFormat="1" applyFont="1" applyProtection="1"/>
    <xf numFmtId="2" fontId="0" fillId="0" borderId="0" xfId="0" applyNumberFormat="1" applyProtection="1"/>
    <xf numFmtId="49" fontId="0" fillId="0" borderId="0" xfId="0" applyNumberFormat="1" applyBorder="1" applyProtection="1"/>
    <xf numFmtId="0" fontId="0" fillId="0" borderId="0" xfId="0" applyProtection="1"/>
    <xf numFmtId="0" fontId="0" fillId="0" borderId="0" xfId="0" applyBorder="1" applyProtection="1"/>
    <xf numFmtId="2" fontId="2" fillId="0" borderId="6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10" xfId="0" applyNumberFormat="1" applyBorder="1" applyAlignment="1" applyProtection="1">
      <alignment horizontal="center" vertical="center"/>
    </xf>
    <xf numFmtId="2" fontId="2" fillId="0" borderId="8" xfId="0" applyNumberFormat="1" applyFont="1" applyBorder="1" applyAlignment="1" applyProtection="1">
      <alignment horizontal="right" vertical="center"/>
    </xf>
    <xf numFmtId="0" fontId="0" fillId="0" borderId="9" xfId="0" applyNumberFormat="1" applyBorder="1" applyAlignment="1" applyProtection="1">
      <alignment horizontal="center" vertical="center"/>
    </xf>
    <xf numFmtId="0" fontId="0" fillId="0" borderId="0" xfId="0" applyAlignment="1">
      <alignment horizontal="right"/>
    </xf>
    <xf numFmtId="49" fontId="3" fillId="0" borderId="0" xfId="0" applyNumberFormat="1" applyFont="1" applyAlignment="1" applyProtection="1">
      <alignment horizontal="right"/>
    </xf>
    <xf numFmtId="49" fontId="3" fillId="0" borderId="0" xfId="0" applyNumberFormat="1" applyFont="1" applyProtection="1"/>
    <xf numFmtId="49" fontId="4" fillId="0" borderId="0" xfId="0" applyNumberFormat="1" applyFont="1" applyProtection="1"/>
    <xf numFmtId="2" fontId="3" fillId="0" borderId="0" xfId="0" applyNumberFormat="1" applyFont="1" applyAlignment="1" applyProtection="1">
      <alignment horizontal="right"/>
    </xf>
    <xf numFmtId="2" fontId="0" fillId="0" borderId="0" xfId="0" applyNumberFormat="1" applyAlignment="1" applyProtection="1">
      <alignment horizontal="right"/>
    </xf>
    <xf numFmtId="49" fontId="0" fillId="0" borderId="0" xfId="0" applyNumberFormat="1" applyAlignment="1" applyProtection="1"/>
    <xf numFmtId="0" fontId="0" fillId="0" borderId="0" xfId="0" applyAlignment="1"/>
    <xf numFmtId="49" fontId="4" fillId="0" borderId="0" xfId="0" applyNumberFormat="1" applyFont="1" applyAlignment="1" applyProtection="1"/>
    <xf numFmtId="2" fontId="2" fillId="0" borderId="7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0" borderId="0" xfId="0" applyFill="1" applyBorder="1"/>
    <xf numFmtId="49" fontId="2" fillId="2" borderId="1" xfId="0" applyNumberFormat="1" applyFont="1" applyFill="1" applyBorder="1" applyAlignment="1" applyProtection="1">
      <alignment horizontal="center" wrapText="1"/>
    </xf>
    <xf numFmtId="49" fontId="2" fillId="2" borderId="3" xfId="0" applyNumberFormat="1" applyFont="1" applyFill="1" applyBorder="1" applyAlignment="1" applyProtection="1">
      <alignment horizontal="center" wrapText="1"/>
    </xf>
    <xf numFmtId="49" fontId="2" fillId="2" borderId="2" xfId="0" applyNumberFormat="1" applyFont="1" applyFill="1" applyBorder="1" applyAlignment="1" applyProtection="1">
      <alignment horizontal="center" wrapText="1"/>
    </xf>
    <xf numFmtId="49" fontId="2" fillId="2" borderId="5" xfId="0" applyNumberFormat="1" applyFont="1" applyFill="1" applyBorder="1" applyAlignment="1" applyProtection="1">
      <alignment horizontal="center" wrapText="1"/>
    </xf>
    <xf numFmtId="49" fontId="2" fillId="2" borderId="4" xfId="0" applyNumberFormat="1" applyFont="1" applyFill="1" applyBorder="1" applyAlignment="1" applyProtection="1">
      <alignment horizontal="center" wrapText="1"/>
    </xf>
    <xf numFmtId="0" fontId="0" fillId="2" borderId="20" xfId="0" applyFill="1" applyBorder="1" applyProtection="1"/>
    <xf numFmtId="49" fontId="0" fillId="2" borderId="23" xfId="0" applyNumberFormat="1" applyFill="1" applyBorder="1" applyProtection="1"/>
    <xf numFmtId="49" fontId="2" fillId="2" borderId="1" xfId="0" applyNumberFormat="1" applyFont="1" applyFill="1" applyBorder="1" applyAlignment="1" applyProtection="1">
      <alignment wrapText="1"/>
    </xf>
    <xf numFmtId="0" fontId="0" fillId="0" borderId="0" xfId="0" applyBorder="1" applyAlignment="1"/>
    <xf numFmtId="49" fontId="3" fillId="0" borderId="19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/>
    <xf numFmtId="0" fontId="0" fillId="0" borderId="21" xfId="0" applyBorder="1" applyProtection="1"/>
    <xf numFmtId="49" fontId="0" fillId="0" borderId="21" xfId="0" applyNumberFormat="1" applyBorder="1" applyProtection="1"/>
    <xf numFmtId="49" fontId="4" fillId="2" borderId="4" xfId="0" applyNumberFormat="1" applyFont="1" applyFill="1" applyBorder="1" applyAlignment="1" applyProtection="1">
      <alignment horizontal="center" wrapText="1"/>
    </xf>
    <xf numFmtId="49" fontId="4" fillId="2" borderId="5" xfId="0" applyNumberFormat="1" applyFont="1" applyFill="1" applyBorder="1" applyAlignment="1" applyProtection="1">
      <alignment horizontal="center" wrapText="1"/>
    </xf>
    <xf numFmtId="1" fontId="0" fillId="0" borderId="22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 locked="0"/>
    </xf>
    <xf numFmtId="2" fontId="2" fillId="0" borderId="25" xfId="0" applyNumberFormat="1" applyFont="1" applyBorder="1" applyAlignment="1" applyProtection="1">
      <alignment horizontal="right" vertical="center"/>
    </xf>
    <xf numFmtId="0" fontId="0" fillId="2" borderId="7" xfId="0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19" xfId="0" applyNumberFormat="1" applyFon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right" vertical="center"/>
    </xf>
    <xf numFmtId="0" fontId="0" fillId="2" borderId="10" xfId="0" applyNumberFormat="1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2" fillId="2" borderId="6" xfId="0" applyNumberFormat="1" applyFont="1" applyFill="1" applyBorder="1" applyAlignment="1" applyProtection="1">
      <alignment horizontal="right" vertical="center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/>
    </xf>
    <xf numFmtId="49" fontId="5" fillId="2" borderId="20" xfId="0" applyNumberFormat="1" applyFont="1" applyFill="1" applyBorder="1" applyAlignment="1" applyProtection="1">
      <alignment horizontal="center" wrapText="1"/>
    </xf>
    <xf numFmtId="49" fontId="5" fillId="2" borderId="21" xfId="0" applyNumberFormat="1" applyFont="1" applyFill="1" applyBorder="1" applyAlignment="1" applyProtection="1">
      <alignment horizontal="center" wrapText="1"/>
    </xf>
    <xf numFmtId="49" fontId="5" fillId="2" borderId="23" xfId="0" applyNumberFormat="1" applyFont="1" applyFill="1" applyBorder="1" applyAlignment="1" applyProtection="1">
      <alignment horizontal="center" wrapText="1"/>
    </xf>
    <xf numFmtId="49" fontId="0" fillId="0" borderId="12" xfId="0" applyNumberForma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49" fontId="0" fillId="0" borderId="15" xfId="0" applyNumberFormat="1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49" fontId="0" fillId="0" borderId="18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9" xfId="0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tabSelected="1" workbookViewId="0">
      <pane xSplit="7" ySplit="2" topLeftCell="H27" activePane="bottomRight" state="frozenSplit"/>
      <selection pane="topRight" activeCell="G1" sqref="G1"/>
      <selection pane="bottomLeft" activeCell="A3" sqref="A3"/>
      <selection pane="bottomRight" activeCell="B45" sqref="B45"/>
    </sheetView>
  </sheetViews>
  <sheetFormatPr defaultColWidth="7" defaultRowHeight="13.2" x14ac:dyDescent="0.25"/>
  <cols>
    <col min="1" max="1" width="7.44140625" style="4" customWidth="1"/>
    <col min="2" max="2" width="22.5546875" style="3" bestFit="1" customWidth="1"/>
    <col min="3" max="3" width="7.44140625" style="44" bestFit="1" customWidth="1"/>
    <col min="4" max="4" width="4.88671875" style="3" customWidth="1"/>
    <col min="5" max="5" width="5.6640625" style="3" customWidth="1"/>
    <col min="6" max="6" width="4" style="3" bestFit="1" customWidth="1"/>
    <col min="7" max="7" width="8.5546875" style="11" bestFit="1" customWidth="1"/>
    <col min="8" max="8" width="5.6640625" style="9" customWidth="1"/>
    <col min="9" max="11" width="5.5546875" style="3" customWidth="1"/>
    <col min="12" max="12" width="3.88671875" style="3" customWidth="1"/>
    <col min="13" max="13" width="2.33203125" style="3" customWidth="1"/>
    <col min="14" max="14" width="6.5546875" style="3" bestFit="1" customWidth="1"/>
    <col min="15" max="17" width="5.5546875" style="3" customWidth="1"/>
    <col min="18" max="18" width="3.88671875" style="3" customWidth="1"/>
    <col min="19" max="19" width="2.33203125" style="3" customWidth="1"/>
    <col min="20" max="20" width="6.5546875" style="3" customWidth="1"/>
    <col min="21" max="22" width="5.5546875" style="3" customWidth="1"/>
    <col min="23" max="23" width="3.88671875" style="3" customWidth="1"/>
    <col min="24" max="24" width="2.33203125" style="3" customWidth="1"/>
    <col min="25" max="25" width="6.5546875" style="3" customWidth="1"/>
    <col min="26" max="16384" width="7" style="3"/>
  </cols>
  <sheetData>
    <row r="1" spans="1:29" customFormat="1" ht="71.400000000000006" customHeight="1" thickTop="1" x14ac:dyDescent="0.4">
      <c r="A1" s="71" t="s">
        <v>58</v>
      </c>
      <c r="B1" s="72"/>
      <c r="C1" s="72"/>
      <c r="D1" s="72"/>
      <c r="E1" s="72"/>
      <c r="F1" s="73"/>
      <c r="G1" s="41"/>
      <c r="H1" s="42"/>
      <c r="I1" s="70" t="s">
        <v>0</v>
      </c>
      <c r="J1" s="70"/>
      <c r="K1" s="70"/>
      <c r="L1" s="70"/>
      <c r="M1" s="70"/>
      <c r="N1" s="70"/>
      <c r="O1" s="70" t="s">
        <v>2</v>
      </c>
      <c r="P1" s="70"/>
      <c r="Q1" s="70"/>
      <c r="R1" s="70"/>
      <c r="S1" s="70"/>
      <c r="T1" s="70"/>
      <c r="U1" s="70" t="s">
        <v>3</v>
      </c>
      <c r="V1" s="70"/>
      <c r="W1" s="70"/>
      <c r="X1" s="70"/>
      <c r="Y1" s="70"/>
    </row>
    <row r="2" spans="1:29" customFormat="1" ht="79.8" thickBot="1" x14ac:dyDescent="0.3">
      <c r="A2" s="52" t="s">
        <v>57</v>
      </c>
      <c r="B2" s="36" t="s">
        <v>23</v>
      </c>
      <c r="C2" s="43" t="s">
        <v>24</v>
      </c>
      <c r="D2" s="36" t="s">
        <v>1</v>
      </c>
      <c r="E2" s="36" t="s">
        <v>25</v>
      </c>
      <c r="F2" s="51" t="s">
        <v>48</v>
      </c>
      <c r="G2" s="37" t="s">
        <v>26</v>
      </c>
      <c r="H2" s="38" t="s">
        <v>27</v>
      </c>
      <c r="I2" s="39" t="s">
        <v>28</v>
      </c>
      <c r="J2" s="36" t="s">
        <v>29</v>
      </c>
      <c r="K2" s="36" t="s">
        <v>30</v>
      </c>
      <c r="L2" s="36" t="s">
        <v>31</v>
      </c>
      <c r="M2" s="36" t="s">
        <v>32</v>
      </c>
      <c r="N2" s="40" t="s">
        <v>33</v>
      </c>
      <c r="O2" s="39" t="s">
        <v>28</v>
      </c>
      <c r="P2" s="36" t="s">
        <v>34</v>
      </c>
      <c r="Q2" s="36" t="s">
        <v>30</v>
      </c>
      <c r="R2" s="36" t="s">
        <v>31</v>
      </c>
      <c r="S2" s="36" t="s">
        <v>32</v>
      </c>
      <c r="T2" s="40" t="s">
        <v>33</v>
      </c>
      <c r="U2" s="39" t="s">
        <v>28</v>
      </c>
      <c r="V2" s="36" t="s">
        <v>29</v>
      </c>
      <c r="W2" s="36" t="s">
        <v>31</v>
      </c>
      <c r="X2" s="36" t="s">
        <v>32</v>
      </c>
      <c r="Y2" s="40" t="s">
        <v>33</v>
      </c>
    </row>
    <row r="3" spans="1:29" customFormat="1" ht="13.8" thickTop="1" x14ac:dyDescent="0.25">
      <c r="A3" s="14">
        <v>1</v>
      </c>
      <c r="B3" s="29" t="s">
        <v>65</v>
      </c>
      <c r="C3" s="28" t="s">
        <v>66</v>
      </c>
      <c r="D3" s="28" t="s">
        <v>36</v>
      </c>
      <c r="E3" s="32" t="s">
        <v>12</v>
      </c>
      <c r="F3" s="30"/>
      <c r="G3" s="16">
        <f>N3+T3+Y3</f>
        <v>114.42</v>
      </c>
      <c r="H3" s="17" t="str">
        <f ca="1">IF(AND(I3&gt;0,J3&gt;0,K3&gt;0,O3&gt;0,P3&gt;0,Q3&gt;0,U3&gt;0,V3&gt;0,NOT(D3=0)),(VLOOKUP(G3,INDIRECT(VLOOKUP(D3,NewClassLookup!$A$1:$B$6,2,FALSE)),2,TRUE)),"-")</f>
        <v>SS</v>
      </c>
      <c r="I3" s="13">
        <v>11.11</v>
      </c>
      <c r="J3" s="1">
        <v>5.45</v>
      </c>
      <c r="K3" s="1">
        <v>6.16</v>
      </c>
      <c r="L3" s="2">
        <v>5</v>
      </c>
      <c r="M3" s="53">
        <v>0</v>
      </c>
      <c r="N3" s="12">
        <f>I3+J3+K3+L3+(M3*3)</f>
        <v>27.72</v>
      </c>
      <c r="O3" s="13">
        <v>11.53</v>
      </c>
      <c r="P3" s="1">
        <v>4.51</v>
      </c>
      <c r="Q3" s="1">
        <v>5.3</v>
      </c>
      <c r="R3" s="2">
        <v>9</v>
      </c>
      <c r="S3" s="53">
        <v>0</v>
      </c>
      <c r="T3" s="12">
        <f>O3+P3+Q3+R3+(S3*3)</f>
        <v>30.34</v>
      </c>
      <c r="U3" s="13">
        <v>18.2</v>
      </c>
      <c r="V3" s="1">
        <v>18.16</v>
      </c>
      <c r="W3" s="2">
        <v>20</v>
      </c>
      <c r="X3" s="54">
        <v>0</v>
      </c>
      <c r="Y3" s="12">
        <f>U3+V3+W3+(X3*3)</f>
        <v>56.36</v>
      </c>
      <c r="Z3" s="3"/>
      <c r="AA3" s="3"/>
      <c r="AB3" s="3"/>
      <c r="AC3" s="3"/>
    </row>
    <row r="4" spans="1:29" x14ac:dyDescent="0.25">
      <c r="A4" s="14">
        <v>2</v>
      </c>
      <c r="B4" s="29" t="s">
        <v>138</v>
      </c>
      <c r="C4" s="30" t="s">
        <v>139</v>
      </c>
      <c r="D4" s="28" t="s">
        <v>36</v>
      </c>
      <c r="E4" s="33" t="s">
        <v>12</v>
      </c>
      <c r="F4" s="30"/>
      <c r="G4" s="27">
        <f>N4+T4+Y4</f>
        <v>137.96</v>
      </c>
      <c r="H4" s="15" t="str">
        <f ca="1">IF(AND(I4&gt;0,J4&gt;0,K4&gt;0,O4&gt;0,P4&gt;0,Q4&gt;0,U4&gt;0,V4&gt;0,NOT(D4=0)),(VLOOKUP(G4,INDIRECT(VLOOKUP(D4,NewClassLookup!$A$1:$B$6,2,FALSE)),2,TRUE)),"-")</f>
        <v>SS</v>
      </c>
      <c r="I4" s="1">
        <v>18.84</v>
      </c>
      <c r="J4" s="1">
        <v>7.06</v>
      </c>
      <c r="K4" s="1">
        <v>7.64</v>
      </c>
      <c r="L4" s="2">
        <v>5</v>
      </c>
      <c r="M4" s="54">
        <v>0</v>
      </c>
      <c r="N4" s="12">
        <f>I4+J4+K4+L4+(M4*3)</f>
        <v>38.54</v>
      </c>
      <c r="O4" s="13">
        <v>13.54</v>
      </c>
      <c r="P4" s="1">
        <v>5.9</v>
      </c>
      <c r="Q4" s="1">
        <v>5.49</v>
      </c>
      <c r="R4" s="2">
        <v>4</v>
      </c>
      <c r="S4" s="54">
        <v>0</v>
      </c>
      <c r="T4" s="12">
        <f>O4+P4+Q4+R4+(S4*3)</f>
        <v>28.93</v>
      </c>
      <c r="U4" s="13">
        <v>22.69</v>
      </c>
      <c r="V4" s="1">
        <v>24.8</v>
      </c>
      <c r="W4" s="2">
        <v>23</v>
      </c>
      <c r="X4" s="54">
        <v>0</v>
      </c>
      <c r="Y4" s="12">
        <f>U4+V4+W4+(X4*3)</f>
        <v>70.489999999999995</v>
      </c>
    </row>
    <row r="5" spans="1:29" x14ac:dyDescent="0.25">
      <c r="A5" s="14">
        <v>3</v>
      </c>
      <c r="B5" s="29" t="s">
        <v>92</v>
      </c>
      <c r="C5" s="28" t="s">
        <v>91</v>
      </c>
      <c r="D5" s="28" t="s">
        <v>36</v>
      </c>
      <c r="E5" s="45" t="s">
        <v>73</v>
      </c>
      <c r="F5" s="30"/>
      <c r="G5" s="27">
        <f>N5+T5+Y5</f>
        <v>169.63</v>
      </c>
      <c r="H5" s="15" t="str">
        <f ca="1">IF(AND(I5&gt;0,J5&gt;0,K5&gt;0,O5&gt;0,P5&gt;0,Q5&gt;0,U5&gt;0,V5&gt;0,NOT(D5=0)),(VLOOKUP(G5,INDIRECT(VLOOKUP(D5,NewClassLookup!$A$1:$B$6,2,FALSE)),2,TRUE)),"-")</f>
        <v>MM</v>
      </c>
      <c r="I5" s="1">
        <v>15.28</v>
      </c>
      <c r="J5" s="1">
        <v>7.89</v>
      </c>
      <c r="K5" s="1">
        <v>7.31</v>
      </c>
      <c r="L5" s="2">
        <v>4</v>
      </c>
      <c r="M5" s="54">
        <v>0</v>
      </c>
      <c r="N5" s="12">
        <f>I5+J5+K5+L5+(M5*3)</f>
        <v>34.479999999999997</v>
      </c>
      <c r="O5" s="13">
        <v>12.33</v>
      </c>
      <c r="P5" s="1">
        <v>6.3</v>
      </c>
      <c r="Q5" s="1">
        <v>4.4800000000000004</v>
      </c>
      <c r="R5" s="2">
        <v>30</v>
      </c>
      <c r="S5" s="54">
        <v>1</v>
      </c>
      <c r="T5" s="12">
        <f>O5+P5+Q5+R5+(S5*3)</f>
        <v>56.11</v>
      </c>
      <c r="U5" s="13">
        <v>21.09</v>
      </c>
      <c r="V5" s="1">
        <v>16.95</v>
      </c>
      <c r="W5" s="2">
        <v>41</v>
      </c>
      <c r="X5" s="54">
        <v>0</v>
      </c>
      <c r="Y5" s="12">
        <f>U5+V5+W5+(X5*3)</f>
        <v>79.040000000000006</v>
      </c>
    </row>
    <row r="6" spans="1:29" x14ac:dyDescent="0.25">
      <c r="A6" s="14">
        <v>4</v>
      </c>
      <c r="B6" s="29" t="s">
        <v>136</v>
      </c>
      <c r="C6" s="30" t="s">
        <v>137</v>
      </c>
      <c r="D6" s="28" t="s">
        <v>36</v>
      </c>
      <c r="E6" s="33" t="s">
        <v>13</v>
      </c>
      <c r="F6" s="30" t="s">
        <v>62</v>
      </c>
      <c r="G6" s="27">
        <f>N6+T6+Y6</f>
        <v>212.92</v>
      </c>
      <c r="H6" s="15" t="str">
        <f ca="1">IF(AND(I6&gt;0,J6&gt;0,K6&gt;0,O6&gt;0,P6&gt;0,Q6&gt;0,U6&gt;0,V6&gt;0,NOT(D6=0)),(VLOOKUP(G6,INDIRECT(VLOOKUP(D6,NewClassLookup!$A$1:$B$6,2,FALSE)),2,TRUE)),"-")</f>
        <v>MM</v>
      </c>
      <c r="I6" s="1">
        <v>19.489999999999998</v>
      </c>
      <c r="J6" s="1">
        <v>9.06</v>
      </c>
      <c r="K6" s="1">
        <v>11.38</v>
      </c>
      <c r="L6" s="2">
        <v>7</v>
      </c>
      <c r="M6" s="54">
        <v>0</v>
      </c>
      <c r="N6" s="12">
        <f>I6+J6+K6+L6+(M6*3)</f>
        <v>46.93</v>
      </c>
      <c r="O6" s="13">
        <v>16.010000000000002</v>
      </c>
      <c r="P6" s="1">
        <v>6.13</v>
      </c>
      <c r="Q6" s="1">
        <v>6.38</v>
      </c>
      <c r="R6" s="2">
        <v>8</v>
      </c>
      <c r="S6" s="54">
        <v>0</v>
      </c>
      <c r="T6" s="12">
        <f>O6+P6+Q6+R6+(S6*3)</f>
        <v>36.520000000000003</v>
      </c>
      <c r="U6" s="13">
        <v>20.190000000000001</v>
      </c>
      <c r="V6" s="1">
        <v>22.28</v>
      </c>
      <c r="W6" s="2">
        <v>87</v>
      </c>
      <c r="X6" s="54">
        <v>0</v>
      </c>
      <c r="Y6" s="12">
        <f>U6+V6+W6+(X6*3)</f>
        <v>129.47</v>
      </c>
    </row>
    <row r="7" spans="1:29" x14ac:dyDescent="0.25">
      <c r="A7" s="14">
        <v>5</v>
      </c>
      <c r="B7" s="29" t="s">
        <v>63</v>
      </c>
      <c r="C7" s="28" t="s">
        <v>64</v>
      </c>
      <c r="D7" s="28" t="s">
        <v>36</v>
      </c>
      <c r="E7" s="45" t="s">
        <v>61</v>
      </c>
      <c r="F7" s="30"/>
      <c r="G7" s="27">
        <f>N7+T7+Y7</f>
        <v>259.66000000000003</v>
      </c>
      <c r="H7" s="15" t="str">
        <f ca="1">IF(AND(I7&gt;0,J7&gt;0,K7&gt;0,O7&gt;0,P7&gt;0,Q7&gt;0,U7&gt;0,V7&gt;0,NOT(D7=0)),(VLOOKUP(G7,INDIRECT(VLOOKUP(D7,NewClassLookup!$A$1:$B$6,2,FALSE)),2,TRUE)),"-")</f>
        <v>NV</v>
      </c>
      <c r="I7" s="1">
        <v>19.170000000000002</v>
      </c>
      <c r="J7" s="1">
        <v>8.93</v>
      </c>
      <c r="K7" s="1">
        <v>8.69</v>
      </c>
      <c r="L7" s="2">
        <v>27</v>
      </c>
      <c r="M7" s="54">
        <v>0</v>
      </c>
      <c r="N7" s="12">
        <f>I7+J7+K7+L7+(M7*3)</f>
        <v>63.79</v>
      </c>
      <c r="O7" s="13">
        <v>19.73</v>
      </c>
      <c r="P7" s="1">
        <v>6.51</v>
      </c>
      <c r="Q7" s="1">
        <v>6.04</v>
      </c>
      <c r="R7" s="2">
        <v>24</v>
      </c>
      <c r="S7" s="54">
        <v>0</v>
      </c>
      <c r="T7" s="12">
        <f>O7+P7+Q7+R7+(S7*3)</f>
        <v>56.28</v>
      </c>
      <c r="U7" s="13">
        <v>25.96</v>
      </c>
      <c r="V7" s="1">
        <v>22.63</v>
      </c>
      <c r="W7" s="2">
        <v>91</v>
      </c>
      <c r="X7" s="54">
        <v>0</v>
      </c>
      <c r="Y7" s="12">
        <f>U7+V7+W7+(X7*3)</f>
        <v>139.59</v>
      </c>
    </row>
    <row r="8" spans="1:29" ht="3" customHeight="1" x14ac:dyDescent="0.25">
      <c r="A8" s="57"/>
      <c r="B8" s="58"/>
      <c r="C8" s="59"/>
      <c r="D8" s="59"/>
      <c r="E8" s="60"/>
      <c r="F8" s="61"/>
      <c r="G8" s="62"/>
      <c r="H8" s="63"/>
      <c r="I8" s="64"/>
      <c r="J8" s="64"/>
      <c r="K8" s="64"/>
      <c r="L8" s="65"/>
      <c r="M8" s="66"/>
      <c r="N8" s="67"/>
      <c r="O8" s="68"/>
      <c r="P8" s="64"/>
      <c r="Q8" s="64"/>
      <c r="R8" s="65"/>
      <c r="S8" s="66"/>
      <c r="T8" s="67"/>
      <c r="U8" s="68"/>
      <c r="V8" s="64"/>
      <c r="W8" s="65"/>
      <c r="X8" s="66"/>
      <c r="Y8" s="67"/>
    </row>
    <row r="9" spans="1:29" x14ac:dyDescent="0.25">
      <c r="A9" s="14">
        <v>1</v>
      </c>
      <c r="B9" s="29" t="s">
        <v>163</v>
      </c>
      <c r="C9" s="30" t="s">
        <v>164</v>
      </c>
      <c r="D9" s="28" t="s">
        <v>4</v>
      </c>
      <c r="E9" s="33" t="s">
        <v>12</v>
      </c>
      <c r="F9" s="30" t="s">
        <v>62</v>
      </c>
      <c r="G9" s="27">
        <f t="shared" ref="G9:G18" si="0">N9+T9+Y9</f>
        <v>123.95</v>
      </c>
      <c r="H9" s="15" t="str">
        <f ca="1">IF(AND(I9&gt;0,J9&gt;0,K9&gt;0,O9&gt;0,P9&gt;0,Q9&gt;0,U9&gt;0,V9&gt;0,NOT(D9=0)),(VLOOKUP(G9,INDIRECT(VLOOKUP(D9,NewClassLookup!$A$1:$B$6,2,FALSE)),2,TRUE)),"-")</f>
        <v>SS</v>
      </c>
      <c r="I9" s="1">
        <v>12.84</v>
      </c>
      <c r="J9" s="1">
        <v>6.66</v>
      </c>
      <c r="K9" s="1">
        <v>7.65</v>
      </c>
      <c r="L9" s="2">
        <v>2</v>
      </c>
      <c r="M9" s="54">
        <v>0</v>
      </c>
      <c r="N9" s="12">
        <f t="shared" ref="N9:N18" si="1">I9+J9+K9+L9+(M9*3)</f>
        <v>29.15</v>
      </c>
      <c r="O9" s="13">
        <v>13.36</v>
      </c>
      <c r="P9" s="1">
        <v>4.2699999999999996</v>
      </c>
      <c r="Q9" s="1">
        <v>4.37</v>
      </c>
      <c r="R9" s="2">
        <v>11</v>
      </c>
      <c r="S9" s="54">
        <v>0</v>
      </c>
      <c r="T9" s="12">
        <f t="shared" ref="T9:T18" si="2">O9+P9+Q9+R9+(S9*3)</f>
        <v>33</v>
      </c>
      <c r="U9" s="13">
        <v>23.33</v>
      </c>
      <c r="V9" s="1">
        <v>22.47</v>
      </c>
      <c r="W9" s="2">
        <v>16</v>
      </c>
      <c r="X9" s="54">
        <v>0</v>
      </c>
      <c r="Y9" s="12">
        <f t="shared" ref="Y9:Y18" si="3">U9+V9+W9+(X9*3)</f>
        <v>61.8</v>
      </c>
    </row>
    <row r="10" spans="1:29" x14ac:dyDescent="0.25">
      <c r="A10" s="14">
        <v>2</v>
      </c>
      <c r="B10" s="29" t="s">
        <v>101</v>
      </c>
      <c r="C10" s="28" t="s">
        <v>102</v>
      </c>
      <c r="D10" s="28" t="s">
        <v>4</v>
      </c>
      <c r="E10" s="45" t="s">
        <v>12</v>
      </c>
      <c r="F10" s="30"/>
      <c r="G10" s="27">
        <f t="shared" si="0"/>
        <v>132.11000000000001</v>
      </c>
      <c r="H10" s="15" t="str">
        <f ca="1">IF(AND(I10&gt;0,J10&gt;0,K10&gt;0,O10&gt;0,P10&gt;0,Q10&gt;0,U10&gt;0,V10&gt;0,NOT(D10=0)),(VLOOKUP(G10,INDIRECT(VLOOKUP(D10,NewClassLookup!$A$1:$B$6,2,FALSE)),2,TRUE)),"-")</f>
        <v>SS</v>
      </c>
      <c r="I10" s="1">
        <v>16.28</v>
      </c>
      <c r="J10" s="1">
        <v>7.66</v>
      </c>
      <c r="K10" s="1">
        <v>12.04</v>
      </c>
      <c r="L10" s="2">
        <v>6</v>
      </c>
      <c r="M10" s="54">
        <v>0</v>
      </c>
      <c r="N10" s="12">
        <f t="shared" si="1"/>
        <v>41.98</v>
      </c>
      <c r="O10" s="13">
        <v>13.97</v>
      </c>
      <c r="P10" s="1">
        <v>6.19</v>
      </c>
      <c r="Q10" s="1">
        <v>6.11</v>
      </c>
      <c r="R10" s="2">
        <v>2</v>
      </c>
      <c r="S10" s="54">
        <v>0</v>
      </c>
      <c r="T10" s="12">
        <f t="shared" si="2"/>
        <v>28.27</v>
      </c>
      <c r="U10" s="13">
        <v>22.73</v>
      </c>
      <c r="V10" s="1">
        <v>21.13</v>
      </c>
      <c r="W10" s="2">
        <v>18</v>
      </c>
      <c r="X10" s="54">
        <v>0</v>
      </c>
      <c r="Y10" s="12">
        <f t="shared" si="3"/>
        <v>61.86</v>
      </c>
    </row>
    <row r="11" spans="1:29" x14ac:dyDescent="0.25">
      <c r="A11" s="14">
        <v>3</v>
      </c>
      <c r="B11" s="29" t="s">
        <v>99</v>
      </c>
      <c r="C11" s="28" t="s">
        <v>100</v>
      </c>
      <c r="D11" s="28" t="s">
        <v>4</v>
      </c>
      <c r="E11" s="45" t="s">
        <v>10</v>
      </c>
      <c r="F11" s="30"/>
      <c r="G11" s="27">
        <f t="shared" si="0"/>
        <v>138.86000000000001</v>
      </c>
      <c r="H11" s="15" t="str">
        <f ca="1">IF(AND(I11&gt;0,J11&gt;0,K11&gt;0,O11&gt;0,P11&gt;0,Q11&gt;0,U11&gt;0,V11&gt;0,NOT(D11=0)),(VLOOKUP(G11,INDIRECT(VLOOKUP(D11,NewClassLookup!$A$1:$B$6,2,FALSE)),2,TRUE)),"-")</f>
        <v>SS</v>
      </c>
      <c r="I11" s="1">
        <v>13.23</v>
      </c>
      <c r="J11" s="1">
        <v>6.35</v>
      </c>
      <c r="K11" s="1">
        <v>6.68</v>
      </c>
      <c r="L11" s="2">
        <v>16</v>
      </c>
      <c r="M11" s="54">
        <v>0</v>
      </c>
      <c r="N11" s="12">
        <f t="shared" si="1"/>
        <v>42.26</v>
      </c>
      <c r="O11" s="13">
        <v>10.48</v>
      </c>
      <c r="P11" s="1">
        <v>4.9800000000000004</v>
      </c>
      <c r="Q11" s="1">
        <v>4.0199999999999996</v>
      </c>
      <c r="R11" s="2">
        <v>9</v>
      </c>
      <c r="S11" s="54">
        <v>0</v>
      </c>
      <c r="T11" s="12">
        <f t="shared" si="2"/>
        <v>28.48</v>
      </c>
      <c r="U11" s="13">
        <v>15.34</v>
      </c>
      <c r="V11" s="1">
        <v>14.78</v>
      </c>
      <c r="W11" s="2">
        <v>38</v>
      </c>
      <c r="X11" s="54">
        <v>0</v>
      </c>
      <c r="Y11" s="12">
        <f t="shared" si="3"/>
        <v>68.12</v>
      </c>
    </row>
    <row r="12" spans="1:29" x14ac:dyDescent="0.25">
      <c r="A12" s="14">
        <v>4</v>
      </c>
      <c r="B12" s="29" t="s">
        <v>103</v>
      </c>
      <c r="C12" s="28" t="s">
        <v>104</v>
      </c>
      <c r="D12" s="28" t="s">
        <v>4</v>
      </c>
      <c r="E12" s="45" t="s">
        <v>13</v>
      </c>
      <c r="F12" s="30"/>
      <c r="G12" s="27">
        <f t="shared" si="0"/>
        <v>151.6</v>
      </c>
      <c r="H12" s="15" t="str">
        <f ca="1">IF(AND(I12&gt;0,J12&gt;0,K12&gt;0,O12&gt;0,P12&gt;0,Q12&gt;0,U12&gt;0,V12&gt;0,NOT(D12=0)),(VLOOKUP(G12,INDIRECT(VLOOKUP(D12,NewClassLookup!$A$1:$B$6,2,FALSE)),2,TRUE)),"-")</f>
        <v>MM</v>
      </c>
      <c r="I12" s="1">
        <v>15.94</v>
      </c>
      <c r="J12" s="1">
        <v>8.0299999999999994</v>
      </c>
      <c r="K12" s="1">
        <v>8.26</v>
      </c>
      <c r="L12" s="2">
        <v>12</v>
      </c>
      <c r="M12" s="54">
        <v>0</v>
      </c>
      <c r="N12" s="12">
        <f t="shared" si="1"/>
        <v>44.23</v>
      </c>
      <c r="O12" s="13">
        <v>14.69</v>
      </c>
      <c r="P12" s="1">
        <v>6.13</v>
      </c>
      <c r="Q12" s="1">
        <v>5.34</v>
      </c>
      <c r="R12" s="2">
        <v>7</v>
      </c>
      <c r="S12" s="54">
        <v>0</v>
      </c>
      <c r="T12" s="12">
        <f t="shared" si="2"/>
        <v>33.159999999999997</v>
      </c>
      <c r="U12" s="13">
        <v>20.46</v>
      </c>
      <c r="V12" s="1">
        <v>17.75</v>
      </c>
      <c r="W12" s="2">
        <v>36</v>
      </c>
      <c r="X12" s="54">
        <v>0</v>
      </c>
      <c r="Y12" s="12">
        <f t="shared" si="3"/>
        <v>74.209999999999994</v>
      </c>
    </row>
    <row r="13" spans="1:29" x14ac:dyDescent="0.25">
      <c r="A13" s="14">
        <v>5</v>
      </c>
      <c r="B13" s="29" t="s">
        <v>87</v>
      </c>
      <c r="C13" s="28"/>
      <c r="D13" s="28" t="s">
        <v>4</v>
      </c>
      <c r="E13" s="45" t="s">
        <v>61</v>
      </c>
      <c r="F13" s="28"/>
      <c r="G13" s="27">
        <f t="shared" si="0"/>
        <v>154.66</v>
      </c>
      <c r="H13" s="15" t="str">
        <f ca="1">IF(AND(I13&gt;0,J13&gt;0,K13&gt;0,O13&gt;0,P13&gt;0,Q13&gt;0,U13&gt;0,V13&gt;0,NOT(D13=0)),(VLOOKUP(G13,INDIRECT(VLOOKUP(D13,NewClassLookup!$A$1:$B$6,2,FALSE)),2,TRUE)),"-")</f>
        <v>MM</v>
      </c>
      <c r="I13" s="1">
        <v>17.12</v>
      </c>
      <c r="J13" s="1">
        <v>9.14</v>
      </c>
      <c r="K13" s="1">
        <v>7.87</v>
      </c>
      <c r="L13" s="2">
        <v>15</v>
      </c>
      <c r="M13" s="54">
        <v>0</v>
      </c>
      <c r="N13" s="12">
        <f t="shared" si="1"/>
        <v>49.13</v>
      </c>
      <c r="O13" s="13">
        <v>19.46</v>
      </c>
      <c r="P13" s="1">
        <v>5.0199999999999996</v>
      </c>
      <c r="Q13" s="1">
        <v>6.04</v>
      </c>
      <c r="R13" s="2">
        <v>4</v>
      </c>
      <c r="S13" s="54">
        <v>0</v>
      </c>
      <c r="T13" s="12">
        <f t="shared" si="2"/>
        <v>34.520000000000003</v>
      </c>
      <c r="U13" s="13">
        <v>18.850000000000001</v>
      </c>
      <c r="V13" s="1">
        <v>22.16</v>
      </c>
      <c r="W13" s="2">
        <v>30</v>
      </c>
      <c r="X13" s="54">
        <v>0</v>
      </c>
      <c r="Y13" s="12">
        <f t="shared" si="3"/>
        <v>71.010000000000005</v>
      </c>
    </row>
    <row r="14" spans="1:29" x14ac:dyDescent="0.25">
      <c r="A14" s="14">
        <v>6</v>
      </c>
      <c r="B14" s="29" t="s">
        <v>130</v>
      </c>
      <c r="C14" s="30" t="s">
        <v>131</v>
      </c>
      <c r="D14" s="28" t="s">
        <v>4</v>
      </c>
      <c r="E14" s="33" t="s">
        <v>13</v>
      </c>
      <c r="F14" s="30"/>
      <c r="G14" s="27">
        <f t="shared" si="0"/>
        <v>165.85</v>
      </c>
      <c r="H14" s="15" t="str">
        <f ca="1">IF(AND(I14&gt;0,J14&gt;0,K14&gt;0,O14&gt;0,P14&gt;0,Q14&gt;0,U14&gt;0,V14&gt;0,NOT(D14=0)),(VLOOKUP(G14,INDIRECT(VLOOKUP(D14,NewClassLookup!$A$1:$B$6,2,FALSE)),2,TRUE)),"-")</f>
        <v>MM</v>
      </c>
      <c r="I14" s="1">
        <v>16.77</v>
      </c>
      <c r="J14" s="1">
        <v>7.38</v>
      </c>
      <c r="K14" s="1">
        <v>8.4700000000000006</v>
      </c>
      <c r="L14" s="2">
        <v>5</v>
      </c>
      <c r="M14" s="54">
        <v>0</v>
      </c>
      <c r="N14" s="12">
        <f t="shared" si="1"/>
        <v>37.619999999999997</v>
      </c>
      <c r="O14" s="13">
        <v>14.93</v>
      </c>
      <c r="P14" s="1">
        <v>6.8</v>
      </c>
      <c r="Q14" s="1">
        <v>5.85</v>
      </c>
      <c r="R14" s="2">
        <v>13</v>
      </c>
      <c r="S14" s="54">
        <v>0</v>
      </c>
      <c r="T14" s="12">
        <f t="shared" si="2"/>
        <v>40.58</v>
      </c>
      <c r="U14" s="13">
        <v>22.38</v>
      </c>
      <c r="V14" s="1">
        <v>21.27</v>
      </c>
      <c r="W14" s="2">
        <v>41</v>
      </c>
      <c r="X14" s="54">
        <v>1</v>
      </c>
      <c r="Y14" s="12">
        <f t="shared" si="3"/>
        <v>87.65</v>
      </c>
    </row>
    <row r="15" spans="1:29" x14ac:dyDescent="0.25">
      <c r="A15" s="14">
        <v>7</v>
      </c>
      <c r="B15" s="29" t="s">
        <v>71</v>
      </c>
      <c r="C15" s="28" t="s">
        <v>72</v>
      </c>
      <c r="D15" s="28" t="s">
        <v>4</v>
      </c>
      <c r="E15" s="45" t="s">
        <v>13</v>
      </c>
      <c r="F15" s="28" t="s">
        <v>62</v>
      </c>
      <c r="G15" s="27">
        <f t="shared" si="0"/>
        <v>172.9</v>
      </c>
      <c r="H15" s="15" t="str">
        <f ca="1">IF(AND(I15&gt;0,J15&gt;0,K15&gt;0,O15&gt;0,P15&gt;0,Q15&gt;0,U15&gt;0,V15&gt;0,NOT(D15=0)),(VLOOKUP(G15,INDIRECT(VLOOKUP(D15,NewClassLookup!$A$1:$B$6,2,FALSE)),2,TRUE)),"-")</f>
        <v>MM</v>
      </c>
      <c r="I15" s="1">
        <v>13.99</v>
      </c>
      <c r="J15" s="1">
        <v>7.99</v>
      </c>
      <c r="K15" s="1">
        <v>7.5</v>
      </c>
      <c r="L15" s="2">
        <v>21</v>
      </c>
      <c r="M15" s="54">
        <v>0</v>
      </c>
      <c r="N15" s="12">
        <f t="shared" si="1"/>
        <v>50.48</v>
      </c>
      <c r="O15" s="13">
        <v>15.11</v>
      </c>
      <c r="P15" s="1">
        <v>6.88</v>
      </c>
      <c r="Q15" s="1">
        <v>6.6</v>
      </c>
      <c r="R15" s="2">
        <v>8</v>
      </c>
      <c r="S15" s="54">
        <v>0</v>
      </c>
      <c r="T15" s="12">
        <f t="shared" si="2"/>
        <v>36.590000000000003</v>
      </c>
      <c r="U15" s="13">
        <v>20.09</v>
      </c>
      <c r="V15" s="1">
        <v>20.74</v>
      </c>
      <c r="W15" s="2">
        <v>45</v>
      </c>
      <c r="X15" s="54">
        <v>0</v>
      </c>
      <c r="Y15" s="12">
        <f t="shared" si="3"/>
        <v>85.83</v>
      </c>
    </row>
    <row r="16" spans="1:29" x14ac:dyDescent="0.25">
      <c r="A16" s="14">
        <v>8</v>
      </c>
      <c r="B16" s="29" t="s">
        <v>117</v>
      </c>
      <c r="C16" s="28" t="s">
        <v>118</v>
      </c>
      <c r="D16" s="28" t="s">
        <v>4</v>
      </c>
      <c r="E16" s="45" t="s">
        <v>61</v>
      </c>
      <c r="F16" s="30"/>
      <c r="G16" s="27">
        <f t="shared" si="0"/>
        <v>175.29</v>
      </c>
      <c r="H16" s="15" t="str">
        <f ca="1">IF(AND(I16&gt;0,J16&gt;0,K16&gt;0,O16&gt;0,P16&gt;0,Q16&gt;0,U16&gt;0,V16&gt;0,NOT(D16=0)),(VLOOKUP(G16,INDIRECT(VLOOKUP(D16,NewClassLookup!$A$1:$B$6,2,FALSE)),2,TRUE)),"-")</f>
        <v>MM</v>
      </c>
      <c r="I16" s="1">
        <v>20.36</v>
      </c>
      <c r="J16" s="1">
        <v>10.01</v>
      </c>
      <c r="K16" s="1">
        <v>9.67</v>
      </c>
      <c r="L16" s="2">
        <v>19</v>
      </c>
      <c r="M16" s="54">
        <v>0</v>
      </c>
      <c r="N16" s="12">
        <f t="shared" si="1"/>
        <v>59.04</v>
      </c>
      <c r="O16" s="13">
        <v>24.11</v>
      </c>
      <c r="P16" s="1">
        <v>10.94</v>
      </c>
      <c r="Q16" s="1">
        <v>6.7</v>
      </c>
      <c r="R16" s="2">
        <v>2</v>
      </c>
      <c r="S16" s="54">
        <v>0</v>
      </c>
      <c r="T16" s="12">
        <f t="shared" si="2"/>
        <v>43.75</v>
      </c>
      <c r="U16" s="13">
        <v>27.34</v>
      </c>
      <c r="V16" s="1">
        <v>28.16</v>
      </c>
      <c r="W16" s="2">
        <v>17</v>
      </c>
      <c r="X16" s="54">
        <v>0</v>
      </c>
      <c r="Y16" s="12">
        <f t="shared" si="3"/>
        <v>72.5</v>
      </c>
    </row>
    <row r="17" spans="1:25" x14ac:dyDescent="0.25">
      <c r="A17" s="14">
        <v>9</v>
      </c>
      <c r="B17" s="29" t="s">
        <v>140</v>
      </c>
      <c r="C17" s="30"/>
      <c r="D17" s="28" t="s">
        <v>4</v>
      </c>
      <c r="E17" s="33" t="s">
        <v>14</v>
      </c>
      <c r="F17" s="30" t="s">
        <v>62</v>
      </c>
      <c r="G17" s="27">
        <f t="shared" si="0"/>
        <v>197.33</v>
      </c>
      <c r="H17" s="15" t="str">
        <f ca="1">IF(AND(I17&gt;0,J17&gt;0,K17&gt;0,O17&gt;0,P17&gt;0,Q17&gt;0,U17&gt;0,V17&gt;0,NOT(D17=0)),(VLOOKUP(G17,INDIRECT(VLOOKUP(D17,NewClassLookup!$A$1:$B$6,2,FALSE)),2,TRUE)),"-")</f>
        <v>MM</v>
      </c>
      <c r="I17" s="1">
        <v>27.84</v>
      </c>
      <c r="J17" s="1">
        <v>11.23</v>
      </c>
      <c r="K17" s="1">
        <v>9.1199999999999992</v>
      </c>
      <c r="L17" s="2">
        <v>9</v>
      </c>
      <c r="M17" s="54">
        <v>0</v>
      </c>
      <c r="N17" s="12">
        <f t="shared" si="1"/>
        <v>57.19</v>
      </c>
      <c r="O17" s="13">
        <v>23.2</v>
      </c>
      <c r="P17" s="1">
        <v>8.2899999999999991</v>
      </c>
      <c r="Q17" s="1">
        <v>8.4499999999999993</v>
      </c>
      <c r="R17" s="2">
        <v>5</v>
      </c>
      <c r="S17" s="54">
        <v>0</v>
      </c>
      <c r="T17" s="12">
        <f t="shared" si="2"/>
        <v>44.94</v>
      </c>
      <c r="U17" s="13">
        <v>35.49</v>
      </c>
      <c r="V17" s="1">
        <v>29.71</v>
      </c>
      <c r="W17" s="2">
        <v>30</v>
      </c>
      <c r="X17" s="54">
        <v>0</v>
      </c>
      <c r="Y17" s="12">
        <f t="shared" si="3"/>
        <v>95.2</v>
      </c>
    </row>
    <row r="18" spans="1:25" x14ac:dyDescent="0.25">
      <c r="A18" s="14">
        <v>10</v>
      </c>
      <c r="B18" s="29" t="s">
        <v>151</v>
      </c>
      <c r="C18" s="30" t="s">
        <v>152</v>
      </c>
      <c r="D18" s="28" t="s">
        <v>4</v>
      </c>
      <c r="E18" s="33" t="s">
        <v>13</v>
      </c>
      <c r="F18" s="30"/>
      <c r="G18" s="27">
        <f t="shared" si="0"/>
        <v>198.26</v>
      </c>
      <c r="H18" s="15" t="str">
        <f ca="1">IF(AND(I18&gt;0,J18&gt;0,K18&gt;0,O18&gt;0,P18&gt;0,Q18&gt;0,U18&gt;0,V18&gt;0,NOT(D18=0)),(VLOOKUP(G18,INDIRECT(VLOOKUP(D18,NewClassLookup!$A$1:$B$6,2,FALSE)),2,TRUE)),"-")</f>
        <v>MM</v>
      </c>
      <c r="I18" s="1">
        <v>19.07</v>
      </c>
      <c r="J18" s="1">
        <v>8.39</v>
      </c>
      <c r="K18" s="1">
        <v>13.42</v>
      </c>
      <c r="L18" s="2">
        <v>26</v>
      </c>
      <c r="M18" s="54">
        <v>0</v>
      </c>
      <c r="N18" s="12">
        <f t="shared" si="1"/>
        <v>66.88</v>
      </c>
      <c r="O18" s="13">
        <v>21.48</v>
      </c>
      <c r="P18" s="1">
        <v>6.92</v>
      </c>
      <c r="Q18" s="1">
        <v>6.55</v>
      </c>
      <c r="R18" s="2">
        <v>9</v>
      </c>
      <c r="S18" s="54">
        <v>0</v>
      </c>
      <c r="T18" s="12">
        <f t="shared" si="2"/>
        <v>43.95</v>
      </c>
      <c r="U18" s="13">
        <v>26.64</v>
      </c>
      <c r="V18" s="1">
        <v>22.79</v>
      </c>
      <c r="W18" s="2">
        <v>38</v>
      </c>
      <c r="X18" s="54">
        <v>0</v>
      </c>
      <c r="Y18" s="12">
        <f t="shared" si="3"/>
        <v>87.43</v>
      </c>
    </row>
    <row r="19" spans="1:25" ht="3" customHeight="1" x14ac:dyDescent="0.25">
      <c r="A19" s="57"/>
      <c r="B19" s="58"/>
      <c r="C19" s="61"/>
      <c r="D19" s="59"/>
      <c r="E19" s="69"/>
      <c r="F19" s="61"/>
      <c r="G19" s="62"/>
      <c r="H19" s="63"/>
      <c r="I19" s="64"/>
      <c r="J19" s="64"/>
      <c r="K19" s="64"/>
      <c r="L19" s="65"/>
      <c r="M19" s="66"/>
      <c r="N19" s="67"/>
      <c r="O19" s="68"/>
      <c r="P19" s="64"/>
      <c r="Q19" s="64"/>
      <c r="R19" s="65"/>
      <c r="S19" s="66"/>
      <c r="T19" s="67"/>
      <c r="U19" s="68"/>
      <c r="V19" s="64"/>
      <c r="W19" s="65"/>
      <c r="X19" s="66"/>
      <c r="Y19" s="67"/>
    </row>
    <row r="20" spans="1:25" x14ac:dyDescent="0.25">
      <c r="A20" s="14">
        <v>1</v>
      </c>
      <c r="B20" s="29" t="s">
        <v>154</v>
      </c>
      <c r="C20" s="30" t="s">
        <v>155</v>
      </c>
      <c r="D20" s="28" t="s">
        <v>5</v>
      </c>
      <c r="E20" s="33" t="s">
        <v>13</v>
      </c>
      <c r="F20" s="30" t="s">
        <v>62</v>
      </c>
      <c r="G20" s="27">
        <f t="shared" ref="G20:G30" si="4">N20+T20+Y20</f>
        <v>126.17</v>
      </c>
      <c r="H20" s="15" t="str">
        <f ca="1">IF(AND(I20&gt;0,J20&gt;0,K20&gt;0,O20&gt;0,P20&gt;0,Q20&gt;0,U20&gt;0,V20&gt;0,NOT(D20=0)),(VLOOKUP(G20,INDIRECT(VLOOKUP(D20,NewClassLookup!$A$1:$B$6,2,FALSE)),2,TRUE)),"-")</f>
        <v>SS</v>
      </c>
      <c r="I20" s="1">
        <v>11.39</v>
      </c>
      <c r="J20" s="1">
        <v>6.92</v>
      </c>
      <c r="K20" s="1">
        <v>7.3</v>
      </c>
      <c r="L20" s="2">
        <v>13</v>
      </c>
      <c r="M20" s="54">
        <v>0</v>
      </c>
      <c r="N20" s="12">
        <f t="shared" ref="N20:N30" si="5">I20+J20+K20+L20+(M20*3)</f>
        <v>38.61</v>
      </c>
      <c r="O20" s="13">
        <v>13.54</v>
      </c>
      <c r="P20" s="1">
        <v>6.26</v>
      </c>
      <c r="Q20" s="1">
        <v>5.21</v>
      </c>
      <c r="R20" s="2">
        <v>4</v>
      </c>
      <c r="S20" s="54">
        <v>0</v>
      </c>
      <c r="T20" s="12">
        <f t="shared" ref="T20:T30" si="6">O20+P20+Q20+R20+(S20*3)</f>
        <v>29.01</v>
      </c>
      <c r="U20" s="13">
        <v>20.55</v>
      </c>
      <c r="V20" s="1">
        <v>21</v>
      </c>
      <c r="W20" s="2">
        <v>17</v>
      </c>
      <c r="X20" s="54">
        <v>0</v>
      </c>
      <c r="Y20" s="12">
        <f t="shared" ref="Y20:Y30" si="7">U20+V20+W20+(X20*3)</f>
        <v>58.55</v>
      </c>
    </row>
    <row r="21" spans="1:25" x14ac:dyDescent="0.25">
      <c r="A21" s="14">
        <v>2</v>
      </c>
      <c r="B21" s="29" t="s">
        <v>145</v>
      </c>
      <c r="C21" s="30" t="s">
        <v>146</v>
      </c>
      <c r="D21" s="28" t="s">
        <v>5</v>
      </c>
      <c r="E21" s="33" t="s">
        <v>12</v>
      </c>
      <c r="F21" s="30"/>
      <c r="G21" s="27">
        <f t="shared" si="4"/>
        <v>127.83</v>
      </c>
      <c r="H21" s="15" t="str">
        <f ca="1">IF(AND(I21&gt;0,J21&gt;0,K21&gt;0,O21&gt;0,P21&gt;0,Q21&gt;0,U21&gt;0,V21&gt;0,NOT(D21=0)),(VLOOKUP(G21,INDIRECT(VLOOKUP(D21,NewClassLookup!$A$1:$B$6,2,FALSE)),2,TRUE)),"-")</f>
        <v>SS</v>
      </c>
      <c r="I21" s="1">
        <v>13.21</v>
      </c>
      <c r="J21" s="1">
        <v>5.56</v>
      </c>
      <c r="K21" s="1">
        <v>7.26</v>
      </c>
      <c r="L21" s="2">
        <v>14</v>
      </c>
      <c r="M21" s="54">
        <v>0</v>
      </c>
      <c r="N21" s="12">
        <f t="shared" si="5"/>
        <v>40.03</v>
      </c>
      <c r="O21" s="13">
        <v>11.54</v>
      </c>
      <c r="P21" s="1">
        <v>5.23</v>
      </c>
      <c r="Q21" s="1">
        <v>4.1900000000000004</v>
      </c>
      <c r="R21" s="2">
        <v>7</v>
      </c>
      <c r="S21" s="54">
        <v>0</v>
      </c>
      <c r="T21" s="12">
        <f t="shared" si="6"/>
        <v>27.96</v>
      </c>
      <c r="U21" s="13">
        <v>13.8</v>
      </c>
      <c r="V21" s="1">
        <v>14.04</v>
      </c>
      <c r="W21" s="2">
        <v>32</v>
      </c>
      <c r="X21" s="54">
        <v>0</v>
      </c>
      <c r="Y21" s="12">
        <f t="shared" si="7"/>
        <v>59.84</v>
      </c>
    </row>
    <row r="22" spans="1:25" x14ac:dyDescent="0.25">
      <c r="A22" s="14">
        <v>3</v>
      </c>
      <c r="B22" s="29" t="s">
        <v>105</v>
      </c>
      <c r="C22" s="28" t="s">
        <v>106</v>
      </c>
      <c r="D22" s="28" t="s">
        <v>5</v>
      </c>
      <c r="E22" s="45" t="s">
        <v>13</v>
      </c>
      <c r="F22" s="28"/>
      <c r="G22" s="27">
        <f t="shared" si="4"/>
        <v>135.41</v>
      </c>
      <c r="H22" s="15" t="str">
        <f ca="1">IF(AND(I22&gt;0,J22&gt;0,K22&gt;0,O22&gt;0,P22&gt;0,Q22&gt;0,U22&gt;0,V22&gt;0,NOT(D22=0)),(VLOOKUP(G22,INDIRECT(VLOOKUP(D22,NewClassLookup!$A$1:$B$6,2,FALSE)),2,TRUE)),"-")</f>
        <v>SS</v>
      </c>
      <c r="I22" s="1">
        <v>15.97</v>
      </c>
      <c r="J22" s="1">
        <v>6.88</v>
      </c>
      <c r="K22" s="1">
        <v>6.89</v>
      </c>
      <c r="L22" s="2">
        <v>6</v>
      </c>
      <c r="M22" s="54">
        <v>0</v>
      </c>
      <c r="N22" s="12">
        <f t="shared" si="5"/>
        <v>35.74</v>
      </c>
      <c r="O22" s="13">
        <v>16.16</v>
      </c>
      <c r="P22" s="1">
        <v>6.73</v>
      </c>
      <c r="Q22" s="1">
        <v>6.45</v>
      </c>
      <c r="R22" s="2">
        <v>6</v>
      </c>
      <c r="S22" s="54">
        <v>0</v>
      </c>
      <c r="T22" s="12">
        <f t="shared" si="6"/>
        <v>35.340000000000003</v>
      </c>
      <c r="U22" s="13">
        <v>24.58</v>
      </c>
      <c r="V22" s="1">
        <v>24.75</v>
      </c>
      <c r="W22" s="2">
        <v>15</v>
      </c>
      <c r="X22" s="54">
        <v>0</v>
      </c>
      <c r="Y22" s="12">
        <f t="shared" si="7"/>
        <v>64.33</v>
      </c>
    </row>
    <row r="23" spans="1:25" x14ac:dyDescent="0.25">
      <c r="A23" s="14">
        <v>4</v>
      </c>
      <c r="B23" s="29" t="s">
        <v>115</v>
      </c>
      <c r="C23" s="28" t="s">
        <v>116</v>
      </c>
      <c r="D23" s="28" t="s">
        <v>5</v>
      </c>
      <c r="E23" s="45" t="s">
        <v>13</v>
      </c>
      <c r="F23" s="28"/>
      <c r="G23" s="27">
        <f t="shared" si="4"/>
        <v>139.83000000000001</v>
      </c>
      <c r="H23" s="15" t="str">
        <f ca="1">IF(AND(I23&gt;0,J23&gt;0,K23&gt;0,O23&gt;0,P23&gt;0,Q23&gt;0,U23&gt;0,V23&gt;0,NOT(D23=0)),(VLOOKUP(G23,INDIRECT(VLOOKUP(D23,NewClassLookup!$A$1:$B$6,2,FALSE)),2,TRUE)),"-")</f>
        <v>SS</v>
      </c>
      <c r="I23" s="1">
        <v>16.03</v>
      </c>
      <c r="J23" s="1">
        <v>5.63</v>
      </c>
      <c r="K23" s="1">
        <v>4.82</v>
      </c>
      <c r="L23" s="2">
        <v>14</v>
      </c>
      <c r="M23" s="54">
        <v>0</v>
      </c>
      <c r="N23" s="12">
        <f t="shared" si="5"/>
        <v>40.479999999999997</v>
      </c>
      <c r="O23" s="13">
        <v>9.6199999999999992</v>
      </c>
      <c r="P23" s="1">
        <v>4.51</v>
      </c>
      <c r="Q23" s="1">
        <v>3.97</v>
      </c>
      <c r="R23" s="2">
        <v>6</v>
      </c>
      <c r="S23" s="54">
        <v>0</v>
      </c>
      <c r="T23" s="12">
        <f t="shared" si="6"/>
        <v>24.1</v>
      </c>
      <c r="U23" s="13">
        <v>16.59</v>
      </c>
      <c r="V23" s="1">
        <v>19.66</v>
      </c>
      <c r="W23" s="2">
        <v>39</v>
      </c>
      <c r="X23" s="54">
        <v>0</v>
      </c>
      <c r="Y23" s="12">
        <f t="shared" si="7"/>
        <v>75.25</v>
      </c>
    </row>
    <row r="24" spans="1:25" x14ac:dyDescent="0.25">
      <c r="A24" s="14">
        <v>5</v>
      </c>
      <c r="B24" s="29" t="s">
        <v>165</v>
      </c>
      <c r="C24" s="30" t="s">
        <v>166</v>
      </c>
      <c r="D24" s="28" t="s">
        <v>5</v>
      </c>
      <c r="E24" s="33" t="s">
        <v>13</v>
      </c>
      <c r="F24" s="30"/>
      <c r="G24" s="27">
        <f t="shared" si="4"/>
        <v>142.27000000000001</v>
      </c>
      <c r="H24" s="15" t="str">
        <f ca="1">IF(AND(I24&gt;0,J24&gt;0,K24&gt;0,O24&gt;0,P24&gt;0,Q24&gt;0,U24&gt;0,V24&gt;0,NOT(D24=0)),(VLOOKUP(G24,INDIRECT(VLOOKUP(D24,NewClassLookup!$A$1:$B$6,2,FALSE)),2,TRUE)),"-")</f>
        <v>MM</v>
      </c>
      <c r="I24" s="1">
        <v>15.6</v>
      </c>
      <c r="J24" s="1">
        <v>8.09</v>
      </c>
      <c r="K24" s="1">
        <v>8.4499999999999993</v>
      </c>
      <c r="L24" s="2">
        <v>15</v>
      </c>
      <c r="M24" s="54">
        <v>0</v>
      </c>
      <c r="N24" s="12">
        <f t="shared" si="5"/>
        <v>47.14</v>
      </c>
      <c r="O24" s="13">
        <v>15.53</v>
      </c>
      <c r="P24" s="1">
        <v>5.28</v>
      </c>
      <c r="Q24" s="1">
        <v>6.39</v>
      </c>
      <c r="R24" s="2">
        <v>8</v>
      </c>
      <c r="S24" s="54">
        <v>0</v>
      </c>
      <c r="T24" s="12">
        <f t="shared" si="6"/>
        <v>35.200000000000003</v>
      </c>
      <c r="U24" s="13">
        <v>22.04</v>
      </c>
      <c r="V24" s="1">
        <v>21.89</v>
      </c>
      <c r="W24" s="2">
        <v>16</v>
      </c>
      <c r="X24" s="54">
        <v>0</v>
      </c>
      <c r="Y24" s="12">
        <f t="shared" si="7"/>
        <v>59.93</v>
      </c>
    </row>
    <row r="25" spans="1:25" x14ac:dyDescent="0.25">
      <c r="A25" s="14">
        <v>6</v>
      </c>
      <c r="B25" s="29" t="s">
        <v>81</v>
      </c>
      <c r="C25" s="28" t="s">
        <v>82</v>
      </c>
      <c r="D25" s="28" t="s">
        <v>5</v>
      </c>
      <c r="E25" s="45" t="s">
        <v>13</v>
      </c>
      <c r="F25" s="28"/>
      <c r="G25" s="27">
        <f t="shared" si="4"/>
        <v>146.35</v>
      </c>
      <c r="H25" s="15" t="str">
        <f ca="1">IF(AND(I25&gt;0,J25&gt;0,K25&gt;0,O25&gt;0,P25&gt;0,Q25&gt;0,U25&gt;0,V25&gt;0,NOT(D25=0)),(VLOOKUP(G25,INDIRECT(VLOOKUP(D25,NewClassLookup!$A$1:$B$6,2,FALSE)),2,TRUE)),"-")</f>
        <v>MM</v>
      </c>
      <c r="I25" s="1">
        <v>15.31</v>
      </c>
      <c r="J25" s="1">
        <v>6.47</v>
      </c>
      <c r="K25" s="1">
        <v>7.47</v>
      </c>
      <c r="L25" s="2">
        <v>23</v>
      </c>
      <c r="M25" s="54">
        <v>0</v>
      </c>
      <c r="N25" s="12">
        <f t="shared" si="5"/>
        <v>52.25</v>
      </c>
      <c r="O25" s="13">
        <v>14.36</v>
      </c>
      <c r="P25" s="1">
        <v>7.43</v>
      </c>
      <c r="Q25" s="1">
        <v>5.97</v>
      </c>
      <c r="R25" s="2">
        <v>7</v>
      </c>
      <c r="S25" s="54">
        <v>0</v>
      </c>
      <c r="T25" s="12">
        <f t="shared" si="6"/>
        <v>34.76</v>
      </c>
      <c r="U25" s="13">
        <v>22.71</v>
      </c>
      <c r="V25" s="1">
        <v>19.63</v>
      </c>
      <c r="W25" s="2">
        <v>17</v>
      </c>
      <c r="X25" s="54">
        <v>0</v>
      </c>
      <c r="Y25" s="12">
        <f t="shared" si="7"/>
        <v>59.34</v>
      </c>
    </row>
    <row r="26" spans="1:25" x14ac:dyDescent="0.25">
      <c r="A26" s="14">
        <v>7</v>
      </c>
      <c r="B26" s="29" t="s">
        <v>88</v>
      </c>
      <c r="C26" s="28"/>
      <c r="D26" s="28" t="s">
        <v>5</v>
      </c>
      <c r="E26" s="45" t="s">
        <v>61</v>
      </c>
      <c r="F26" s="30"/>
      <c r="G26" s="27">
        <f t="shared" si="4"/>
        <v>160.69999999999999</v>
      </c>
      <c r="H26" s="15" t="str">
        <f ca="1">IF(AND(I26&gt;0,J26&gt;0,K26&gt;0,O26&gt;0,P26&gt;0,Q26&gt;0,U26&gt;0,V26&gt;0,NOT(D26=0)),(VLOOKUP(G26,INDIRECT(VLOOKUP(D26,NewClassLookup!$A$1:$B$6,2,FALSE)),2,TRUE)),"-")</f>
        <v>MM</v>
      </c>
      <c r="I26" s="1">
        <v>19.260000000000002</v>
      </c>
      <c r="J26" s="1">
        <v>8.4</v>
      </c>
      <c r="K26" s="1">
        <v>7.97</v>
      </c>
      <c r="L26" s="2">
        <v>18</v>
      </c>
      <c r="M26" s="54">
        <v>0</v>
      </c>
      <c r="N26" s="12">
        <f t="shared" si="5"/>
        <v>53.63</v>
      </c>
      <c r="O26" s="13">
        <v>12.62</v>
      </c>
      <c r="P26" s="1">
        <v>6.17</v>
      </c>
      <c r="Q26" s="1">
        <v>5</v>
      </c>
      <c r="R26" s="2">
        <v>5</v>
      </c>
      <c r="S26" s="54">
        <v>0</v>
      </c>
      <c r="T26" s="12">
        <f t="shared" si="6"/>
        <v>28.79</v>
      </c>
      <c r="U26" s="13">
        <v>31.87</v>
      </c>
      <c r="V26" s="1">
        <v>19.41</v>
      </c>
      <c r="W26" s="2">
        <v>27</v>
      </c>
      <c r="X26" s="54">
        <v>0</v>
      </c>
      <c r="Y26" s="12">
        <f t="shared" si="7"/>
        <v>78.28</v>
      </c>
    </row>
    <row r="27" spans="1:25" x14ac:dyDescent="0.25">
      <c r="A27" s="14">
        <v>8</v>
      </c>
      <c r="B27" s="29" t="s">
        <v>98</v>
      </c>
      <c r="C27" s="28" t="s">
        <v>97</v>
      </c>
      <c r="D27" s="28" t="s">
        <v>5</v>
      </c>
      <c r="E27" s="45" t="s">
        <v>73</v>
      </c>
      <c r="F27" s="30" t="s">
        <v>62</v>
      </c>
      <c r="G27" s="27">
        <f t="shared" si="4"/>
        <v>165.56</v>
      </c>
      <c r="H27" s="15" t="str">
        <f ca="1">IF(AND(I27&gt;0,J27&gt;0,K27&gt;0,O27&gt;0,P27&gt;0,Q27&gt;0,U27&gt;0,V27&gt;0,NOT(D27=0)),(VLOOKUP(G27,INDIRECT(VLOOKUP(D27,NewClassLookup!$A$1:$B$6,2,FALSE)),2,TRUE)),"-")</f>
        <v>MM</v>
      </c>
      <c r="I27" s="1">
        <v>21.7</v>
      </c>
      <c r="J27" s="1">
        <v>8.7899999999999991</v>
      </c>
      <c r="K27" s="1">
        <v>8.69</v>
      </c>
      <c r="L27" s="2">
        <v>13</v>
      </c>
      <c r="M27" s="54">
        <v>0</v>
      </c>
      <c r="N27" s="12">
        <f t="shared" si="5"/>
        <v>52.18</v>
      </c>
      <c r="O27" s="13">
        <v>17.03</v>
      </c>
      <c r="P27" s="1">
        <v>8.8699999999999992</v>
      </c>
      <c r="Q27" s="1">
        <v>7.24</v>
      </c>
      <c r="R27" s="2">
        <v>8</v>
      </c>
      <c r="S27" s="54">
        <v>0</v>
      </c>
      <c r="T27" s="12">
        <f t="shared" si="6"/>
        <v>41.14</v>
      </c>
      <c r="U27" s="13">
        <v>25.16</v>
      </c>
      <c r="V27" s="1">
        <v>27.08</v>
      </c>
      <c r="W27" s="2">
        <v>20</v>
      </c>
      <c r="X27" s="54">
        <v>0</v>
      </c>
      <c r="Y27" s="12">
        <f t="shared" si="7"/>
        <v>72.239999999999995</v>
      </c>
    </row>
    <row r="28" spans="1:25" x14ac:dyDescent="0.25">
      <c r="A28" s="14">
        <v>9</v>
      </c>
      <c r="B28" s="29" t="s">
        <v>169</v>
      </c>
      <c r="C28" s="28" t="s">
        <v>127</v>
      </c>
      <c r="D28" s="28" t="s">
        <v>5</v>
      </c>
      <c r="E28" s="45" t="s">
        <v>13</v>
      </c>
      <c r="F28" s="30" t="s">
        <v>62</v>
      </c>
      <c r="G28" s="27">
        <f t="shared" si="4"/>
        <v>178.39</v>
      </c>
      <c r="H28" s="15" t="str">
        <f ca="1">IF(AND(I28&gt;0,J28&gt;0,K28&gt;0,O28&gt;0,P28&gt;0,Q28&gt;0,U28&gt;0,V28&gt;0,NOT(D28=0)),(VLOOKUP(G28,INDIRECT(VLOOKUP(D28,NewClassLookup!$A$1:$B$6,2,FALSE)),2,TRUE)),"-")</f>
        <v>MM</v>
      </c>
      <c r="I28" s="1">
        <v>13.33</v>
      </c>
      <c r="J28" s="1">
        <v>10.94</v>
      </c>
      <c r="K28" s="1">
        <v>7.38</v>
      </c>
      <c r="L28" s="2">
        <v>24</v>
      </c>
      <c r="M28" s="54">
        <v>0</v>
      </c>
      <c r="N28" s="12">
        <f t="shared" si="5"/>
        <v>55.65</v>
      </c>
      <c r="O28" s="13">
        <v>12.42</v>
      </c>
      <c r="P28" s="1">
        <v>5.36</v>
      </c>
      <c r="Q28" s="1">
        <v>5.13</v>
      </c>
      <c r="R28" s="2">
        <v>13</v>
      </c>
      <c r="S28" s="54">
        <v>0</v>
      </c>
      <c r="T28" s="12">
        <f t="shared" si="6"/>
        <v>35.909999999999997</v>
      </c>
      <c r="U28" s="13">
        <v>25.11</v>
      </c>
      <c r="V28" s="1">
        <v>26.72</v>
      </c>
      <c r="W28" s="2">
        <v>35</v>
      </c>
      <c r="X28" s="54">
        <v>0</v>
      </c>
      <c r="Y28" s="12">
        <f t="shared" si="7"/>
        <v>86.83</v>
      </c>
    </row>
    <row r="29" spans="1:25" x14ac:dyDescent="0.25">
      <c r="A29" s="14">
        <v>10</v>
      </c>
      <c r="B29" s="29" t="s">
        <v>95</v>
      </c>
      <c r="C29" s="28" t="s">
        <v>96</v>
      </c>
      <c r="D29" s="28" t="s">
        <v>5</v>
      </c>
      <c r="E29" s="45" t="s">
        <v>13</v>
      </c>
      <c r="F29" s="28" t="s">
        <v>62</v>
      </c>
      <c r="G29" s="27">
        <f t="shared" si="4"/>
        <v>183.67</v>
      </c>
      <c r="H29" s="15" t="str">
        <f ca="1">IF(AND(I29&gt;0,J29&gt;0,K29&gt;0,O29&gt;0,P29&gt;0,Q29&gt;0,U29&gt;0,V29&gt;0,NOT(D29=0)),(VLOOKUP(G29,INDIRECT(VLOOKUP(D29,NewClassLookup!$A$1:$B$6,2,FALSE)),2,TRUE)),"-")</f>
        <v>MM</v>
      </c>
      <c r="I29" s="1">
        <v>18.39</v>
      </c>
      <c r="J29" s="1">
        <v>8.1999999999999993</v>
      </c>
      <c r="K29" s="1">
        <v>8.41</v>
      </c>
      <c r="L29" s="2">
        <v>21</v>
      </c>
      <c r="M29" s="54">
        <v>0</v>
      </c>
      <c r="N29" s="12">
        <f t="shared" si="5"/>
        <v>56</v>
      </c>
      <c r="O29" s="13">
        <v>15.15</v>
      </c>
      <c r="P29" s="1">
        <v>5.52</v>
      </c>
      <c r="Q29" s="1">
        <v>4.7</v>
      </c>
      <c r="R29" s="2">
        <v>19</v>
      </c>
      <c r="S29" s="54">
        <v>0</v>
      </c>
      <c r="T29" s="12">
        <f t="shared" si="6"/>
        <v>44.37</v>
      </c>
      <c r="U29" s="13">
        <v>26.77</v>
      </c>
      <c r="V29" s="1">
        <v>24.53</v>
      </c>
      <c r="W29" s="2">
        <v>32</v>
      </c>
      <c r="X29" s="54">
        <v>0</v>
      </c>
      <c r="Y29" s="12">
        <f t="shared" si="7"/>
        <v>83.3</v>
      </c>
    </row>
    <row r="30" spans="1:25" x14ac:dyDescent="0.25">
      <c r="A30" s="14">
        <v>11</v>
      </c>
      <c r="B30" s="29" t="s">
        <v>141</v>
      </c>
      <c r="C30" s="30" t="s">
        <v>142</v>
      </c>
      <c r="D30" s="28" t="s">
        <v>5</v>
      </c>
      <c r="E30" s="33" t="s">
        <v>13</v>
      </c>
      <c r="F30" s="30"/>
      <c r="G30" s="27">
        <f t="shared" si="4"/>
        <v>216</v>
      </c>
      <c r="H30" s="15" t="str">
        <f ca="1">IF(AND(I30&gt;0,J30&gt;0,K30&gt;0,O30&gt;0,P30&gt;0,Q30&gt;0,U30&gt;0,V30&gt;0,NOT(D30=0)),(VLOOKUP(G30,INDIRECT(VLOOKUP(D30,NewClassLookup!$A$1:$B$6,2,FALSE)),2,TRUE)),"-")</f>
        <v>MM</v>
      </c>
      <c r="I30" s="1">
        <v>22.34</v>
      </c>
      <c r="J30" s="1">
        <v>9.3800000000000008</v>
      </c>
      <c r="K30" s="1">
        <v>9.19</v>
      </c>
      <c r="L30" s="2">
        <v>28</v>
      </c>
      <c r="M30" s="54">
        <v>0</v>
      </c>
      <c r="N30" s="12">
        <f t="shared" si="5"/>
        <v>68.91</v>
      </c>
      <c r="O30" s="13">
        <v>18.41</v>
      </c>
      <c r="P30" s="1">
        <v>8.84</v>
      </c>
      <c r="Q30" s="1">
        <v>6.78</v>
      </c>
      <c r="R30" s="2">
        <v>14</v>
      </c>
      <c r="S30" s="54">
        <v>0</v>
      </c>
      <c r="T30" s="12">
        <f t="shared" si="6"/>
        <v>48.03</v>
      </c>
      <c r="U30" s="13">
        <v>28.91</v>
      </c>
      <c r="V30" s="1">
        <v>31.15</v>
      </c>
      <c r="W30" s="2">
        <v>36</v>
      </c>
      <c r="X30" s="54">
        <v>1</v>
      </c>
      <c r="Y30" s="12">
        <f t="shared" si="7"/>
        <v>99.06</v>
      </c>
    </row>
    <row r="31" spans="1:25" ht="3" customHeight="1" x14ac:dyDescent="0.25">
      <c r="A31" s="57"/>
      <c r="B31" s="58"/>
      <c r="C31" s="61"/>
      <c r="D31" s="59"/>
      <c r="E31" s="69"/>
      <c r="F31" s="61"/>
      <c r="G31" s="62"/>
      <c r="H31" s="63"/>
      <c r="I31" s="64"/>
      <c r="J31" s="64"/>
      <c r="K31" s="64"/>
      <c r="L31" s="65"/>
      <c r="M31" s="66"/>
      <c r="N31" s="67"/>
      <c r="O31" s="68"/>
      <c r="P31" s="64"/>
      <c r="Q31" s="64"/>
      <c r="R31" s="65"/>
      <c r="S31" s="66"/>
      <c r="T31" s="67"/>
      <c r="U31" s="68"/>
      <c r="V31" s="64"/>
      <c r="W31" s="65"/>
      <c r="X31" s="66"/>
      <c r="Y31" s="67"/>
    </row>
    <row r="32" spans="1:25" x14ac:dyDescent="0.25">
      <c r="A32" s="14">
        <v>1</v>
      </c>
      <c r="B32" s="29" t="s">
        <v>122</v>
      </c>
      <c r="C32" s="28" t="s">
        <v>123</v>
      </c>
      <c r="D32" s="28" t="s">
        <v>7</v>
      </c>
      <c r="E32" s="45" t="s">
        <v>73</v>
      </c>
      <c r="F32" s="30"/>
      <c r="G32" s="27">
        <f>N32+T32+Y32</f>
        <v>127.32</v>
      </c>
      <c r="H32" s="15"/>
      <c r="I32" s="1">
        <v>13.09</v>
      </c>
      <c r="J32" s="1">
        <v>6.9</v>
      </c>
      <c r="K32" s="1">
        <v>5.97</v>
      </c>
      <c r="L32" s="2">
        <v>8</v>
      </c>
      <c r="M32" s="54">
        <v>0</v>
      </c>
      <c r="N32" s="12">
        <f>I32+J32+K32+L32+(M32*3)</f>
        <v>33.96</v>
      </c>
      <c r="O32" s="13">
        <v>18.39</v>
      </c>
      <c r="P32" s="1">
        <v>5.98</v>
      </c>
      <c r="Q32" s="1">
        <v>6.91</v>
      </c>
      <c r="R32" s="2">
        <v>6</v>
      </c>
      <c r="S32" s="54">
        <v>0</v>
      </c>
      <c r="T32" s="12">
        <f>O32+P32+Q32+R32+(S32*3)</f>
        <v>37.28</v>
      </c>
      <c r="U32" s="13">
        <v>12.64</v>
      </c>
      <c r="V32" s="1">
        <v>23.44</v>
      </c>
      <c r="W32" s="2">
        <v>20</v>
      </c>
      <c r="X32" s="54">
        <v>0</v>
      </c>
      <c r="Y32" s="12">
        <f>U32+V32+W32+(X32*3)</f>
        <v>56.08</v>
      </c>
    </row>
    <row r="33" spans="1:29" x14ac:dyDescent="0.25">
      <c r="A33" s="14">
        <v>2</v>
      </c>
      <c r="B33" s="29" t="s">
        <v>153</v>
      </c>
      <c r="C33" s="30"/>
      <c r="D33" s="28" t="s">
        <v>73</v>
      </c>
      <c r="E33" s="33" t="s">
        <v>73</v>
      </c>
      <c r="F33" s="30"/>
      <c r="G33" s="27">
        <f>N33+T33+Y33</f>
        <v>158.72999999999999</v>
      </c>
      <c r="H33" s="15"/>
      <c r="I33" s="1">
        <v>16.59</v>
      </c>
      <c r="J33" s="1">
        <v>10.69</v>
      </c>
      <c r="K33" s="1">
        <v>9.93</v>
      </c>
      <c r="L33" s="2">
        <v>4</v>
      </c>
      <c r="M33" s="54">
        <v>0</v>
      </c>
      <c r="N33" s="12">
        <f>I33+J33+K33+L33+(M33*3)</f>
        <v>41.21</v>
      </c>
      <c r="O33" s="13">
        <v>15.9</v>
      </c>
      <c r="P33" s="1">
        <v>6.76</v>
      </c>
      <c r="Q33" s="1">
        <v>6.21</v>
      </c>
      <c r="R33" s="2">
        <v>19</v>
      </c>
      <c r="S33" s="54">
        <v>0</v>
      </c>
      <c r="T33" s="12">
        <f>O33+P33+Q33+R33+(S33*3)</f>
        <v>47.87</v>
      </c>
      <c r="U33" s="13">
        <v>22.2</v>
      </c>
      <c r="V33" s="1">
        <v>22.45</v>
      </c>
      <c r="W33" s="2">
        <v>25</v>
      </c>
      <c r="X33" s="54">
        <v>0</v>
      </c>
      <c r="Y33" s="12">
        <f>U33+V33+W33+(X33*3)</f>
        <v>69.650000000000006</v>
      </c>
      <c r="Z33"/>
      <c r="AA33"/>
      <c r="AB33"/>
      <c r="AC33"/>
    </row>
    <row r="34" spans="1:29" ht="3" customHeight="1" x14ac:dyDescent="0.25">
      <c r="A34" s="57"/>
      <c r="B34" s="58"/>
      <c r="C34" s="59"/>
      <c r="D34" s="59"/>
      <c r="E34" s="60"/>
      <c r="F34" s="61"/>
      <c r="G34" s="62"/>
      <c r="H34" s="63"/>
      <c r="I34" s="64"/>
      <c r="J34" s="64"/>
      <c r="K34" s="64"/>
      <c r="L34" s="65"/>
      <c r="M34" s="66"/>
      <c r="N34" s="67"/>
      <c r="O34" s="68"/>
      <c r="P34" s="64"/>
      <c r="Q34" s="64"/>
      <c r="R34" s="65"/>
      <c r="S34" s="66"/>
      <c r="T34" s="67"/>
      <c r="U34" s="68"/>
      <c r="V34" s="64"/>
      <c r="W34" s="65"/>
      <c r="X34" s="66"/>
      <c r="Y34" s="67"/>
    </row>
    <row r="35" spans="1:29" x14ac:dyDescent="0.25">
      <c r="A35" s="14">
        <v>1</v>
      </c>
      <c r="B35" s="29" t="s">
        <v>124</v>
      </c>
      <c r="C35" s="28" t="s">
        <v>125</v>
      </c>
      <c r="D35" s="28" t="s">
        <v>126</v>
      </c>
      <c r="E35" s="45" t="s">
        <v>61</v>
      </c>
      <c r="F35" s="30" t="s">
        <v>62</v>
      </c>
      <c r="G35" s="27">
        <f>N35+T35+Y35</f>
        <v>93</v>
      </c>
      <c r="H35" s="15"/>
      <c r="I35" s="1">
        <v>14.36</v>
      </c>
      <c r="J35" s="1">
        <v>3.81</v>
      </c>
      <c r="K35" s="1">
        <v>5.22</v>
      </c>
      <c r="L35" s="2">
        <v>3</v>
      </c>
      <c r="M35" s="54">
        <v>0</v>
      </c>
      <c r="N35" s="12">
        <f>I35+J35+K35+L35+(M35*3)</f>
        <v>26.39</v>
      </c>
      <c r="O35" s="13">
        <v>13.46</v>
      </c>
      <c r="P35" s="1">
        <v>4.5199999999999996</v>
      </c>
      <c r="Q35" s="1">
        <v>3.68</v>
      </c>
      <c r="R35" s="2">
        <v>2</v>
      </c>
      <c r="S35" s="54">
        <v>0</v>
      </c>
      <c r="T35" s="12">
        <f>O35+P35+Q35+R35+(S35*3)</f>
        <v>23.66</v>
      </c>
      <c r="U35" s="13">
        <v>20.329999999999998</v>
      </c>
      <c r="V35" s="1">
        <v>19.62</v>
      </c>
      <c r="W35" s="2">
        <v>3</v>
      </c>
      <c r="X35" s="54">
        <v>0</v>
      </c>
      <c r="Y35" s="12">
        <f>U35+V35+W35+(X35*3)</f>
        <v>42.95</v>
      </c>
    </row>
    <row r="36" spans="1:29" ht="3" customHeight="1" x14ac:dyDescent="0.25">
      <c r="A36" s="57"/>
      <c r="B36" s="58"/>
      <c r="C36" s="59"/>
      <c r="D36" s="59"/>
      <c r="E36" s="60"/>
      <c r="F36" s="61"/>
      <c r="G36" s="62"/>
      <c r="H36" s="63"/>
      <c r="I36" s="64"/>
      <c r="J36" s="64"/>
      <c r="K36" s="64"/>
      <c r="L36" s="65"/>
      <c r="M36" s="66"/>
      <c r="N36" s="67"/>
      <c r="O36" s="68"/>
      <c r="P36" s="64"/>
      <c r="Q36" s="64"/>
      <c r="R36" s="65"/>
      <c r="S36" s="66"/>
      <c r="T36" s="67"/>
      <c r="U36" s="68"/>
      <c r="V36" s="64"/>
      <c r="W36" s="65"/>
      <c r="X36" s="66"/>
      <c r="Y36" s="67"/>
    </row>
    <row r="37" spans="1:29" x14ac:dyDescent="0.25">
      <c r="A37" s="14">
        <v>1</v>
      </c>
      <c r="B37" s="29" t="s">
        <v>83</v>
      </c>
      <c r="C37" s="28" t="s">
        <v>84</v>
      </c>
      <c r="D37" s="28" t="s">
        <v>37</v>
      </c>
      <c r="E37" s="45" t="s">
        <v>13</v>
      </c>
      <c r="F37" s="28"/>
      <c r="G37" s="27">
        <f>N37+T37+Y37</f>
        <v>165.63</v>
      </c>
      <c r="H37" s="15" t="str">
        <f ca="1">IF(AND(I37&gt;0,J37&gt;0,K37&gt;0,O37&gt;0,P37&gt;0,Q37&gt;0,U37&gt;0,V37&gt;0,NOT(D37=0)),(VLOOKUP(G37,INDIRECT(VLOOKUP(D37,NewClassLookup!$A$1:$B$6,2,FALSE)),2,TRUE)),"-")</f>
        <v>MM</v>
      </c>
      <c r="I37" s="1">
        <v>23.66</v>
      </c>
      <c r="J37" s="1">
        <v>8.25</v>
      </c>
      <c r="K37" s="1">
        <v>8.8800000000000008</v>
      </c>
      <c r="L37" s="2">
        <v>11</v>
      </c>
      <c r="M37" s="54">
        <v>0</v>
      </c>
      <c r="N37" s="12">
        <f>I37+J37+K37+L37+(M37*3)</f>
        <v>51.79</v>
      </c>
      <c r="O37" s="13">
        <v>19.12</v>
      </c>
      <c r="P37" s="1">
        <v>8.11</v>
      </c>
      <c r="Q37" s="1">
        <v>6.22</v>
      </c>
      <c r="R37" s="2">
        <v>7</v>
      </c>
      <c r="S37" s="54">
        <v>0</v>
      </c>
      <c r="T37" s="12">
        <f>O37+P37+Q37+R37+(S37*3)</f>
        <v>40.450000000000003</v>
      </c>
      <c r="U37" s="13">
        <v>28.57</v>
      </c>
      <c r="V37" s="1">
        <v>26.82</v>
      </c>
      <c r="W37" s="2">
        <v>18</v>
      </c>
      <c r="X37" s="54">
        <v>0</v>
      </c>
      <c r="Y37" s="12">
        <f>U37+V37+W37+(X37*3)</f>
        <v>73.39</v>
      </c>
    </row>
    <row r="38" spans="1:29" ht="3" customHeight="1" x14ac:dyDescent="0.25">
      <c r="A38" s="57"/>
      <c r="B38" s="58"/>
      <c r="C38" s="59"/>
      <c r="D38" s="59"/>
      <c r="E38" s="60"/>
      <c r="F38" s="59"/>
      <c r="G38" s="62"/>
      <c r="H38" s="63"/>
      <c r="I38" s="64"/>
      <c r="J38" s="64"/>
      <c r="K38" s="64"/>
      <c r="L38" s="65"/>
      <c r="M38" s="66"/>
      <c r="N38" s="67"/>
      <c r="O38" s="68"/>
      <c r="P38" s="64"/>
      <c r="Q38" s="64"/>
      <c r="R38" s="65"/>
      <c r="S38" s="66"/>
      <c r="T38" s="67"/>
      <c r="U38" s="68"/>
      <c r="V38" s="64"/>
      <c r="W38" s="65"/>
      <c r="X38" s="66"/>
      <c r="Y38" s="67"/>
    </row>
    <row r="39" spans="1:29" x14ac:dyDescent="0.25">
      <c r="A39" s="14">
        <v>1</v>
      </c>
      <c r="B39" s="29" t="s">
        <v>89</v>
      </c>
      <c r="C39" s="28" t="s">
        <v>90</v>
      </c>
      <c r="D39" s="28" t="s">
        <v>7</v>
      </c>
      <c r="E39" s="45" t="s">
        <v>13</v>
      </c>
      <c r="F39" s="28" t="s">
        <v>62</v>
      </c>
      <c r="G39" s="27">
        <f>N39+T39+Y39</f>
        <v>100.13</v>
      </c>
      <c r="H39" s="15" t="str">
        <f ca="1">IF(AND(I39&gt;0,J39&gt;0,K39&gt;0,O39&gt;0,P39&gt;0,Q39&gt;0,U39&gt;0,V39&gt;0,NOT(D39=0)),(VLOOKUP(G39,INDIRECT(VLOOKUP(D39,NewClassLookup!$A$1:$B$6,2,FALSE)),2,TRUE)),"-")</f>
        <v>SS</v>
      </c>
      <c r="I39" s="1">
        <v>11.98</v>
      </c>
      <c r="J39" s="1">
        <v>5.73</v>
      </c>
      <c r="K39" s="1">
        <v>5.82</v>
      </c>
      <c r="L39" s="2">
        <v>2</v>
      </c>
      <c r="M39" s="54">
        <v>0</v>
      </c>
      <c r="N39" s="12">
        <f>I39+J39+K39+L39+(M39*3)</f>
        <v>25.53</v>
      </c>
      <c r="O39" s="13">
        <v>12.87</v>
      </c>
      <c r="P39" s="1">
        <v>5.23</v>
      </c>
      <c r="Q39" s="1">
        <v>4.67</v>
      </c>
      <c r="R39" s="2">
        <v>5</v>
      </c>
      <c r="S39" s="54">
        <v>0</v>
      </c>
      <c r="T39" s="12">
        <f>O39+P39+Q39+R39+(S39*3)</f>
        <v>27.77</v>
      </c>
      <c r="U39" s="13">
        <v>22.37</v>
      </c>
      <c r="V39" s="1">
        <v>16.46</v>
      </c>
      <c r="W39" s="2">
        <v>8</v>
      </c>
      <c r="X39" s="54">
        <v>0</v>
      </c>
      <c r="Y39" s="12">
        <f>U39+V39+W39+(X39*3)</f>
        <v>46.83</v>
      </c>
    </row>
    <row r="40" spans="1:29" x14ac:dyDescent="0.25">
      <c r="A40" s="14">
        <v>2</v>
      </c>
      <c r="B40" s="29" t="s">
        <v>119</v>
      </c>
      <c r="C40" s="28" t="s">
        <v>120</v>
      </c>
      <c r="D40" s="28" t="s">
        <v>7</v>
      </c>
      <c r="E40" s="45" t="s">
        <v>61</v>
      </c>
      <c r="F40" s="30"/>
      <c r="G40" s="27">
        <f>N40+T40+Y40</f>
        <v>112.71</v>
      </c>
      <c r="H40" s="15" t="str">
        <f ca="1">IF(AND(I40&gt;0,J40&gt;0,K40&gt;0,O40&gt;0,P40&gt;0,Q40&gt;0,U40&gt;0,V40&gt;0,NOT(D40=0)),(VLOOKUP(G40,INDIRECT(VLOOKUP(D40,NewClassLookup!$A$1:$B$6,2,FALSE)),2,TRUE)),"-")</f>
        <v>SS</v>
      </c>
      <c r="I40" s="1">
        <v>14.72</v>
      </c>
      <c r="J40" s="1">
        <v>6.94</v>
      </c>
      <c r="K40" s="1">
        <v>7.83</v>
      </c>
      <c r="L40" s="2">
        <v>5</v>
      </c>
      <c r="M40" s="54">
        <v>0</v>
      </c>
      <c r="N40" s="12">
        <f>I40+J40+K40+L40+(M40*3)</f>
        <v>34.49</v>
      </c>
      <c r="O40" s="13">
        <v>13.31</v>
      </c>
      <c r="P40" s="1">
        <v>5.05</v>
      </c>
      <c r="Q40" s="1">
        <v>5.64</v>
      </c>
      <c r="R40" s="2">
        <v>7</v>
      </c>
      <c r="S40" s="54">
        <v>0</v>
      </c>
      <c r="T40" s="12">
        <f>O40+P40+Q40+R40+(S40*3)</f>
        <v>31</v>
      </c>
      <c r="U40" s="13">
        <v>17.96</v>
      </c>
      <c r="V40" s="1">
        <v>16.260000000000002</v>
      </c>
      <c r="W40" s="2">
        <v>13</v>
      </c>
      <c r="X40" s="54">
        <v>0</v>
      </c>
      <c r="Y40" s="12">
        <f>U40+V40+W40+(X40*3)</f>
        <v>47.22</v>
      </c>
    </row>
    <row r="41" spans="1:29" x14ac:dyDescent="0.25">
      <c r="A41" s="14">
        <v>3</v>
      </c>
      <c r="B41" s="29" t="s">
        <v>150</v>
      </c>
      <c r="C41" s="30"/>
      <c r="D41" s="28" t="s">
        <v>7</v>
      </c>
      <c r="E41" s="33" t="s">
        <v>61</v>
      </c>
      <c r="F41" s="30"/>
      <c r="G41" s="27">
        <f>N41+T41+Y41</f>
        <v>117.8</v>
      </c>
      <c r="H41" s="15" t="str">
        <f ca="1">IF(AND(I41&gt;0,J41&gt;0,K41&gt;0,O41&gt;0,P41&gt;0,Q41&gt;0,U41&gt;0,V41&gt;0,NOT(D41=0)),(VLOOKUP(G41,INDIRECT(VLOOKUP(D41,NewClassLookup!$A$1:$B$6,2,FALSE)),2,TRUE)),"-")</f>
        <v>SS</v>
      </c>
      <c r="I41" s="1">
        <v>11.53</v>
      </c>
      <c r="J41" s="1">
        <v>6.25</v>
      </c>
      <c r="K41" s="1">
        <v>5.94</v>
      </c>
      <c r="L41" s="2">
        <v>9</v>
      </c>
      <c r="M41" s="54">
        <v>0</v>
      </c>
      <c r="N41" s="12">
        <f>I41+J41+K41+L41+(M41*3)</f>
        <v>32.72</v>
      </c>
      <c r="O41" s="13">
        <v>13.56</v>
      </c>
      <c r="P41" s="1">
        <v>4.8</v>
      </c>
      <c r="Q41" s="1">
        <v>4.32</v>
      </c>
      <c r="R41" s="2">
        <v>8</v>
      </c>
      <c r="S41" s="54">
        <v>0</v>
      </c>
      <c r="T41" s="12">
        <f>O41+P41+Q41+R41+(S41*3)</f>
        <v>30.68</v>
      </c>
      <c r="U41" s="13">
        <v>19.239999999999998</v>
      </c>
      <c r="V41" s="1">
        <v>18.16</v>
      </c>
      <c r="W41" s="2">
        <v>17</v>
      </c>
      <c r="X41" s="54">
        <v>0</v>
      </c>
      <c r="Y41" s="12">
        <f>U41+V41+W41+(X41*3)</f>
        <v>54.4</v>
      </c>
    </row>
    <row r="42" spans="1:29" x14ac:dyDescent="0.25">
      <c r="A42" s="14">
        <v>4</v>
      </c>
      <c r="B42" s="29" t="s">
        <v>149</v>
      </c>
      <c r="C42" s="28"/>
      <c r="D42" s="28" t="s">
        <v>7</v>
      </c>
      <c r="E42" s="45" t="s">
        <v>61</v>
      </c>
      <c r="F42" s="30"/>
      <c r="G42" s="27">
        <f>N42+T42+Y42</f>
        <v>119.75</v>
      </c>
      <c r="H42" s="15" t="str">
        <f ca="1">IF(AND(I42&gt;0,J42&gt;0,K42&gt;0,O42&gt;0,P42&gt;0,Q42&gt;0,U42&gt;0,V42&gt;0,NOT(D42=0)),(VLOOKUP(G42,INDIRECT(VLOOKUP(D42,NewClassLookup!$A$1:$B$6,2,FALSE)),2,TRUE)),"-")</f>
        <v>SS</v>
      </c>
      <c r="I42" s="1">
        <v>13.81</v>
      </c>
      <c r="J42" s="1">
        <v>6.88</v>
      </c>
      <c r="K42" s="1">
        <v>7.02</v>
      </c>
      <c r="L42" s="2">
        <v>2</v>
      </c>
      <c r="M42" s="54">
        <v>0</v>
      </c>
      <c r="N42" s="12">
        <f>I42+J42+K42+L42+(M42*3)</f>
        <v>29.71</v>
      </c>
      <c r="O42" s="13">
        <v>11.9</v>
      </c>
      <c r="P42" s="1">
        <v>5.45</v>
      </c>
      <c r="Q42" s="1">
        <v>5.71</v>
      </c>
      <c r="R42" s="2">
        <v>3</v>
      </c>
      <c r="S42" s="54">
        <v>0</v>
      </c>
      <c r="T42" s="12">
        <f>O42+P42+Q42+R42+(S42*3)</f>
        <v>26.06</v>
      </c>
      <c r="U42" s="13">
        <v>24.66</v>
      </c>
      <c r="V42" s="1">
        <v>27.32</v>
      </c>
      <c r="W42" s="2">
        <v>12</v>
      </c>
      <c r="X42" s="54">
        <v>0</v>
      </c>
      <c r="Y42" s="12">
        <f>U42+V42+W42+(X42*3)</f>
        <v>63.98</v>
      </c>
    </row>
    <row r="43" spans="1:29" x14ac:dyDescent="0.25">
      <c r="A43" s="14">
        <v>5</v>
      </c>
      <c r="B43" s="29" t="s">
        <v>80</v>
      </c>
      <c r="C43" s="28"/>
      <c r="D43" s="28" t="s">
        <v>7</v>
      </c>
      <c r="E43" s="45" t="s">
        <v>73</v>
      </c>
      <c r="F43" s="30"/>
      <c r="G43" s="27">
        <f>N43+T43+Y43</f>
        <v>124.99</v>
      </c>
      <c r="H43" s="15" t="str">
        <f ca="1">IF(AND(I43&gt;0,J43&gt;0,K43&gt;0,O43&gt;0,P43&gt;0,Q43&gt;0,U43&gt;0,V43&gt;0,NOT(D43=0)),(VLOOKUP(G43,INDIRECT(VLOOKUP(D43,NewClassLookup!$A$1:$B$6,2,FALSE)),2,TRUE)),"-")</f>
        <v>SS</v>
      </c>
      <c r="I43" s="1">
        <v>16.02</v>
      </c>
      <c r="J43" s="1">
        <v>8</v>
      </c>
      <c r="K43" s="1">
        <v>6.7</v>
      </c>
      <c r="L43" s="2">
        <v>6</v>
      </c>
      <c r="M43" s="54">
        <v>0</v>
      </c>
      <c r="N43" s="12">
        <f>I43+J43+K43+L43+(M43*3)</f>
        <v>36.72</v>
      </c>
      <c r="O43" s="13">
        <v>12.81</v>
      </c>
      <c r="P43" s="1">
        <v>6.05</v>
      </c>
      <c r="Q43" s="1">
        <v>7.21</v>
      </c>
      <c r="R43" s="2">
        <v>0</v>
      </c>
      <c r="S43" s="54">
        <v>0</v>
      </c>
      <c r="T43" s="12">
        <f>O43+P43+Q43+R43+(S43*3)</f>
        <v>26.07</v>
      </c>
      <c r="U43" s="13">
        <v>19.97</v>
      </c>
      <c r="V43" s="1">
        <v>21.23</v>
      </c>
      <c r="W43" s="2">
        <v>21</v>
      </c>
      <c r="X43" s="54">
        <v>0</v>
      </c>
      <c r="Y43" s="12">
        <f>U43+V43+W43+(X43*3)</f>
        <v>62.2</v>
      </c>
    </row>
    <row r="44" spans="1:29" x14ac:dyDescent="0.25">
      <c r="A44" s="14">
        <v>6</v>
      </c>
      <c r="B44" s="29" t="s">
        <v>111</v>
      </c>
      <c r="C44" s="28" t="s">
        <v>112</v>
      </c>
      <c r="D44" s="28" t="s">
        <v>7</v>
      </c>
      <c r="E44" s="45" t="s">
        <v>13</v>
      </c>
      <c r="F44" s="28"/>
      <c r="G44" s="27">
        <f>N44+T44+Y44</f>
        <v>126.63</v>
      </c>
      <c r="H44" s="15" t="str">
        <f ca="1">IF(AND(I44&gt;0,J44&gt;0,K44&gt;0,O44&gt;0,P44&gt;0,Q44&gt;0,U44&gt;0,V44&gt;0,NOT(D44=0)),(VLOOKUP(G44,INDIRECT(VLOOKUP(D44,NewClassLookup!$A$1:$B$6,2,FALSE)),2,TRUE)),"-")</f>
        <v>SS</v>
      </c>
      <c r="I44" s="1">
        <v>15.67</v>
      </c>
      <c r="J44" s="1">
        <v>7.68</v>
      </c>
      <c r="K44" s="1">
        <v>10.039999999999999</v>
      </c>
      <c r="L44" s="2">
        <v>4</v>
      </c>
      <c r="M44" s="54">
        <v>0</v>
      </c>
      <c r="N44" s="12">
        <f>I44+J44+K44+L44+(M44*3)</f>
        <v>37.39</v>
      </c>
      <c r="O44" s="13">
        <v>14.17</v>
      </c>
      <c r="P44" s="1">
        <v>6.75</v>
      </c>
      <c r="Q44" s="1">
        <v>6.89</v>
      </c>
      <c r="R44" s="2">
        <v>0</v>
      </c>
      <c r="S44" s="54">
        <v>0</v>
      </c>
      <c r="T44" s="12">
        <f>O44+P44+Q44+R44+(S44*3)</f>
        <v>27.81</v>
      </c>
      <c r="U44" s="13">
        <v>25.61</v>
      </c>
      <c r="V44" s="1">
        <v>22.82</v>
      </c>
      <c r="W44" s="2">
        <v>13</v>
      </c>
      <c r="X44" s="54">
        <v>0</v>
      </c>
      <c r="Y44" s="12">
        <f>U44+V44+W44+(X44*3)</f>
        <v>61.43</v>
      </c>
    </row>
    <row r="45" spans="1:29" x14ac:dyDescent="0.25">
      <c r="A45" s="14">
        <v>7</v>
      </c>
      <c r="B45" s="29" t="s">
        <v>170</v>
      </c>
      <c r="C45" s="28" t="s">
        <v>123</v>
      </c>
      <c r="D45" s="28" t="s">
        <v>7</v>
      </c>
      <c r="E45" s="45" t="s">
        <v>73</v>
      </c>
      <c r="F45" s="30"/>
      <c r="G45" s="27">
        <f>N45+T45+Y45</f>
        <v>127.32</v>
      </c>
      <c r="H45" s="15"/>
      <c r="I45" s="1">
        <v>13.09</v>
      </c>
      <c r="J45" s="1">
        <v>6.9</v>
      </c>
      <c r="K45" s="1">
        <v>5.97</v>
      </c>
      <c r="L45" s="2">
        <v>8</v>
      </c>
      <c r="M45" s="54">
        <v>0</v>
      </c>
      <c r="N45" s="12">
        <f>I45+J45+K45+L45+(M45*3)</f>
        <v>33.96</v>
      </c>
      <c r="O45" s="13">
        <v>18.39</v>
      </c>
      <c r="P45" s="1">
        <v>5.98</v>
      </c>
      <c r="Q45" s="1">
        <v>6.91</v>
      </c>
      <c r="R45" s="2">
        <v>6</v>
      </c>
      <c r="S45" s="54">
        <v>0</v>
      </c>
      <c r="T45" s="12">
        <f>O45+P45+Q45+R45+(S45*3)</f>
        <v>37.28</v>
      </c>
      <c r="U45" s="13">
        <v>12.64</v>
      </c>
      <c r="V45" s="1">
        <v>23.44</v>
      </c>
      <c r="W45" s="2">
        <v>20</v>
      </c>
      <c r="X45" s="54">
        <v>0</v>
      </c>
      <c r="Y45" s="12">
        <f>U45+V45+W45+(X45*3)</f>
        <v>56.08</v>
      </c>
    </row>
    <row r="46" spans="1:29" x14ac:dyDescent="0.25">
      <c r="A46" s="14">
        <v>8</v>
      </c>
      <c r="B46" s="29" t="s">
        <v>76</v>
      </c>
      <c r="C46" s="28" t="s">
        <v>77</v>
      </c>
      <c r="D46" s="28" t="s">
        <v>7</v>
      </c>
      <c r="E46" s="45" t="s">
        <v>12</v>
      </c>
      <c r="F46" s="28"/>
      <c r="G46" s="27">
        <f>N46+T46+Y46</f>
        <v>128.97999999999999</v>
      </c>
      <c r="H46" s="15" t="str">
        <f ca="1">IF(AND(I46&gt;0,J46&gt;0,K46&gt;0,O46&gt;0,P46&gt;0,Q46&gt;0,U46&gt;0,V46&gt;0,NOT(D46=0)),(VLOOKUP(G46,INDIRECT(VLOOKUP(D46,NewClassLookup!$A$1:$B$6,2,FALSE)),2,TRUE)),"-")</f>
        <v>SS</v>
      </c>
      <c r="I46" s="1">
        <v>14.07</v>
      </c>
      <c r="J46" s="1">
        <v>6.95</v>
      </c>
      <c r="K46" s="1">
        <v>7.08</v>
      </c>
      <c r="L46" s="2">
        <v>7</v>
      </c>
      <c r="M46" s="54">
        <v>0</v>
      </c>
      <c r="N46" s="12">
        <f>I46+J46+K46+L46+(M46*3)</f>
        <v>35.1</v>
      </c>
      <c r="O46" s="13">
        <v>13.74</v>
      </c>
      <c r="P46" s="1">
        <v>6.49</v>
      </c>
      <c r="Q46" s="1">
        <v>4.74</v>
      </c>
      <c r="R46" s="2">
        <v>6</v>
      </c>
      <c r="S46" s="54">
        <v>0</v>
      </c>
      <c r="T46" s="12">
        <f>O46+P46+Q46+R46+(S46*3)</f>
        <v>30.97</v>
      </c>
      <c r="U46" s="13">
        <v>21.69</v>
      </c>
      <c r="V46" s="1">
        <v>21.22</v>
      </c>
      <c r="W46" s="2">
        <v>20</v>
      </c>
      <c r="X46" s="54">
        <v>0</v>
      </c>
      <c r="Y46" s="12">
        <f>U46+V46+W46+(X46*3)</f>
        <v>62.91</v>
      </c>
    </row>
    <row r="47" spans="1:29" x14ac:dyDescent="0.25">
      <c r="A47" s="14">
        <v>9</v>
      </c>
      <c r="B47" s="29" t="s">
        <v>167</v>
      </c>
      <c r="C47" s="30" t="s">
        <v>168</v>
      </c>
      <c r="D47" s="28" t="s">
        <v>7</v>
      </c>
      <c r="E47" s="33" t="s">
        <v>13</v>
      </c>
      <c r="F47" s="30"/>
      <c r="G47" s="27">
        <f>N47+T47+Y47</f>
        <v>129.19</v>
      </c>
      <c r="H47" s="15" t="str">
        <f ca="1">IF(AND(I47&gt;0,J47&gt;0,K47&gt;0,O47&gt;0,P47&gt;0,Q47&gt;0,U47&gt;0,V47&gt;0,NOT(D47=0)),(VLOOKUP(G47,INDIRECT(VLOOKUP(D47,NewClassLookup!$A$1:$B$6,2,FALSE)),2,TRUE)),"-")</f>
        <v>SS</v>
      </c>
      <c r="I47" s="1">
        <v>16.45</v>
      </c>
      <c r="J47" s="1">
        <v>9.35</v>
      </c>
      <c r="K47" s="1">
        <v>8.82</v>
      </c>
      <c r="L47" s="2">
        <v>4</v>
      </c>
      <c r="M47" s="54">
        <v>0</v>
      </c>
      <c r="N47" s="12">
        <f>I47+J47+K47+L47+(M47*3)</f>
        <v>38.619999999999997</v>
      </c>
      <c r="O47" s="13">
        <v>14.75</v>
      </c>
      <c r="P47" s="1">
        <v>4.9400000000000004</v>
      </c>
      <c r="Q47" s="1">
        <v>5.71</v>
      </c>
      <c r="R47" s="2">
        <v>7</v>
      </c>
      <c r="S47" s="54">
        <v>0</v>
      </c>
      <c r="T47" s="12">
        <f>O47+P47+Q47+R47+(S47*3)</f>
        <v>32.4</v>
      </c>
      <c r="U47" s="13">
        <v>22.83</v>
      </c>
      <c r="V47" s="1">
        <v>23.34</v>
      </c>
      <c r="W47" s="2">
        <v>12</v>
      </c>
      <c r="X47" s="54">
        <v>0</v>
      </c>
      <c r="Y47" s="12">
        <f>U47+V47+W47+(X47*3)</f>
        <v>58.17</v>
      </c>
    </row>
    <row r="48" spans="1:29" x14ac:dyDescent="0.25">
      <c r="A48" s="14">
        <v>10</v>
      </c>
      <c r="B48" s="29" t="s">
        <v>109</v>
      </c>
      <c r="C48" s="28" t="s">
        <v>110</v>
      </c>
      <c r="D48" s="28" t="s">
        <v>7</v>
      </c>
      <c r="E48" s="45" t="s">
        <v>13</v>
      </c>
      <c r="F48" s="28"/>
      <c r="G48" s="27">
        <f>N48+T48+Y48</f>
        <v>132.05000000000001</v>
      </c>
      <c r="H48" s="15" t="str">
        <f ca="1">IF(AND(I48&gt;0,J48&gt;0,K48&gt;0,O48&gt;0,P48&gt;0,Q48&gt;0,U48&gt;0,V48&gt;0,NOT(D48=0)),(VLOOKUP(G48,INDIRECT(VLOOKUP(D48,NewClassLookup!$A$1:$B$6,2,FALSE)),2,TRUE)),"-")</f>
        <v>SS</v>
      </c>
      <c r="I48" s="1">
        <v>14.52</v>
      </c>
      <c r="J48" s="1">
        <v>7.83</v>
      </c>
      <c r="K48" s="1">
        <v>7.38</v>
      </c>
      <c r="L48" s="2">
        <v>7</v>
      </c>
      <c r="M48" s="54">
        <v>0</v>
      </c>
      <c r="N48" s="12">
        <f>I48+J48+K48+L48+(M48*3)</f>
        <v>36.729999999999997</v>
      </c>
      <c r="O48" s="13">
        <v>12.55</v>
      </c>
      <c r="P48" s="1">
        <v>5.73</v>
      </c>
      <c r="Q48" s="1">
        <v>5.88</v>
      </c>
      <c r="R48" s="2">
        <v>7</v>
      </c>
      <c r="S48" s="54">
        <v>0</v>
      </c>
      <c r="T48" s="12">
        <f>O48+P48+Q48+R48+(S48*3)</f>
        <v>31.16</v>
      </c>
      <c r="U48" s="13">
        <v>19.510000000000002</v>
      </c>
      <c r="V48" s="1">
        <v>20.65</v>
      </c>
      <c r="W48" s="2">
        <v>24</v>
      </c>
      <c r="X48" s="54">
        <v>0</v>
      </c>
      <c r="Y48" s="12">
        <f>U48+V48+W48+(X48*3)</f>
        <v>64.16</v>
      </c>
    </row>
    <row r="49" spans="1:25" x14ac:dyDescent="0.25">
      <c r="A49" s="14">
        <v>11</v>
      </c>
      <c r="B49" s="29" t="s">
        <v>157</v>
      </c>
      <c r="C49" s="30" t="s">
        <v>156</v>
      </c>
      <c r="D49" s="28" t="s">
        <v>7</v>
      </c>
      <c r="E49" s="33" t="s">
        <v>73</v>
      </c>
      <c r="F49" s="30"/>
      <c r="G49" s="27">
        <f>N49+T49+Y49</f>
        <v>136.22999999999999</v>
      </c>
      <c r="H49" s="15" t="str">
        <f ca="1">IF(AND(I49&gt;0,J49&gt;0,K49&gt;0,O49&gt;0,P49&gt;0,Q49&gt;0,U49&gt;0,V49&gt;0,NOT(D49=0)),(VLOOKUP(G49,INDIRECT(VLOOKUP(D49,NewClassLookup!$A$1:$B$6,2,FALSE)),2,TRUE)),"-")</f>
        <v>SS</v>
      </c>
      <c r="I49" s="1">
        <v>14.28</v>
      </c>
      <c r="J49" s="1">
        <v>6.41</v>
      </c>
      <c r="K49" s="1">
        <v>6.75</v>
      </c>
      <c r="L49" s="2">
        <v>7</v>
      </c>
      <c r="M49" s="54">
        <v>0</v>
      </c>
      <c r="N49" s="12">
        <f>I49+J49+K49+L49+(M49*3)</f>
        <v>34.44</v>
      </c>
      <c r="O49" s="13">
        <v>9.41</v>
      </c>
      <c r="P49" s="1">
        <v>3.8</v>
      </c>
      <c r="Q49" s="1">
        <v>4.38</v>
      </c>
      <c r="R49" s="2">
        <v>22</v>
      </c>
      <c r="S49" s="54">
        <v>0</v>
      </c>
      <c r="T49" s="12">
        <f>O49+P49+Q49+R49+(S49*3)</f>
        <v>39.590000000000003</v>
      </c>
      <c r="U49" s="13">
        <v>25.29</v>
      </c>
      <c r="V49" s="1">
        <v>23.91</v>
      </c>
      <c r="W49" s="2">
        <v>13</v>
      </c>
      <c r="X49" s="54">
        <v>0</v>
      </c>
      <c r="Y49" s="12">
        <f>U49+V49+W49+(X49*3)</f>
        <v>62.2</v>
      </c>
    </row>
    <row r="50" spans="1:25" x14ac:dyDescent="0.25">
      <c r="A50" s="14">
        <v>12</v>
      </c>
      <c r="B50" s="29" t="s">
        <v>93</v>
      </c>
      <c r="C50" s="28" t="s">
        <v>94</v>
      </c>
      <c r="D50" s="28" t="s">
        <v>7</v>
      </c>
      <c r="E50" s="45" t="s">
        <v>13</v>
      </c>
      <c r="F50" s="30"/>
      <c r="G50" s="27">
        <f>N50+T50+Y50</f>
        <v>136.41</v>
      </c>
      <c r="H50" s="15" t="str">
        <f ca="1">IF(AND(I50&gt;0,J50&gt;0,K50&gt;0,O50&gt;0,P50&gt;0,Q50&gt;0,U50&gt;0,V50&gt;0,NOT(D50=0)),(VLOOKUP(G50,INDIRECT(VLOOKUP(D50,NewClassLookup!$A$1:$B$6,2,FALSE)),2,TRUE)),"-")</f>
        <v>SS</v>
      </c>
      <c r="I50" s="1">
        <v>13.36</v>
      </c>
      <c r="J50" s="1">
        <v>6.54</v>
      </c>
      <c r="K50" s="1">
        <v>6.96</v>
      </c>
      <c r="L50" s="2">
        <v>5</v>
      </c>
      <c r="M50" s="54">
        <v>0</v>
      </c>
      <c r="N50" s="12">
        <f>I50+J50+K50+L50+(M50*3)</f>
        <v>31.86</v>
      </c>
      <c r="O50" s="13">
        <v>18.72</v>
      </c>
      <c r="P50" s="1">
        <v>4.71</v>
      </c>
      <c r="Q50" s="1">
        <v>4.2699999999999996</v>
      </c>
      <c r="R50" s="2">
        <v>15</v>
      </c>
      <c r="S50" s="54">
        <v>0</v>
      </c>
      <c r="T50" s="12">
        <f>O50+P50+Q50+R50+(S50*3)</f>
        <v>42.7</v>
      </c>
      <c r="U50" s="13">
        <v>19.32</v>
      </c>
      <c r="V50" s="1">
        <v>22.53</v>
      </c>
      <c r="W50" s="2">
        <v>20</v>
      </c>
      <c r="X50" s="54">
        <v>0</v>
      </c>
      <c r="Y50" s="12">
        <f>U50+V50+W50+(X50*3)</f>
        <v>61.85</v>
      </c>
    </row>
    <row r="51" spans="1:25" x14ac:dyDescent="0.25">
      <c r="A51" s="14">
        <v>13</v>
      </c>
      <c r="B51" s="29" t="s">
        <v>124</v>
      </c>
      <c r="C51" s="30" t="s">
        <v>125</v>
      </c>
      <c r="D51" s="28" t="s">
        <v>7</v>
      </c>
      <c r="E51" s="33" t="s">
        <v>61</v>
      </c>
      <c r="F51" s="30"/>
      <c r="G51" s="27">
        <f>N51+T51+Y51</f>
        <v>136.88999999999999</v>
      </c>
      <c r="H51" s="15" t="str">
        <f ca="1">IF(AND(I51&gt;0,J51&gt;0,K51&gt;0,O51&gt;0,P51&gt;0,Q51&gt;0,U51&gt;0,V51&gt;0,NOT(D51=0)),(VLOOKUP(G51,INDIRECT(VLOOKUP(D51,NewClassLookup!$A$1:$B$6,2,FALSE)),2,TRUE)),"-")</f>
        <v>SS</v>
      </c>
      <c r="I51" s="1">
        <v>11.04</v>
      </c>
      <c r="J51" s="1">
        <v>5.0199999999999996</v>
      </c>
      <c r="K51" s="1">
        <v>5.84</v>
      </c>
      <c r="L51" s="2">
        <v>10</v>
      </c>
      <c r="M51" s="54">
        <v>0</v>
      </c>
      <c r="N51" s="12">
        <f>I51+J51+K51+L51+(M51*3)</f>
        <v>31.9</v>
      </c>
      <c r="O51" s="13">
        <v>10.81</v>
      </c>
      <c r="P51" s="1">
        <v>4.53</v>
      </c>
      <c r="Q51" s="1">
        <v>3.93</v>
      </c>
      <c r="R51" s="2">
        <v>16</v>
      </c>
      <c r="S51" s="54">
        <v>0</v>
      </c>
      <c r="T51" s="12">
        <f>O51+P51+Q51+R51+(S51*3)</f>
        <v>35.270000000000003</v>
      </c>
      <c r="U51" s="13">
        <v>24.81</v>
      </c>
      <c r="V51" s="1">
        <v>23.91</v>
      </c>
      <c r="W51" s="2">
        <v>21</v>
      </c>
      <c r="X51" s="54">
        <v>0</v>
      </c>
      <c r="Y51" s="12">
        <f>U51+V51+W51+(X51*3)</f>
        <v>69.72</v>
      </c>
    </row>
    <row r="52" spans="1:25" x14ac:dyDescent="0.25">
      <c r="A52" s="14">
        <v>14</v>
      </c>
      <c r="B52" s="29" t="s">
        <v>78</v>
      </c>
      <c r="C52" s="28" t="s">
        <v>79</v>
      </c>
      <c r="D52" s="28" t="s">
        <v>7</v>
      </c>
      <c r="E52" s="45" t="s">
        <v>12</v>
      </c>
      <c r="F52" s="30"/>
      <c r="G52" s="27">
        <f>N52+T52+Y52</f>
        <v>143.07</v>
      </c>
      <c r="H52" s="15" t="str">
        <f ca="1">IF(AND(I52&gt;0,J52&gt;0,K52&gt;0,O52&gt;0,P52&gt;0,Q52&gt;0,U52&gt;0,V52&gt;0,NOT(D52=0)),(VLOOKUP(G52,INDIRECT(VLOOKUP(D52,NewClassLookup!$A$1:$B$6,2,FALSE)),2,TRUE)),"-")</f>
        <v>MM</v>
      </c>
      <c r="I52" s="1">
        <v>17.29</v>
      </c>
      <c r="J52" s="1">
        <v>7.74</v>
      </c>
      <c r="K52" s="1">
        <v>10.220000000000001</v>
      </c>
      <c r="L52" s="2">
        <v>3</v>
      </c>
      <c r="M52" s="54">
        <v>0</v>
      </c>
      <c r="N52" s="12">
        <f>I52+J52+K52+L52+(M52*3)</f>
        <v>38.25</v>
      </c>
      <c r="O52" s="13">
        <v>16.89</v>
      </c>
      <c r="P52" s="1">
        <v>5.91</v>
      </c>
      <c r="Q52" s="1">
        <v>6.36</v>
      </c>
      <c r="R52" s="2">
        <v>1</v>
      </c>
      <c r="S52" s="54">
        <v>0</v>
      </c>
      <c r="T52" s="12">
        <f>O52+P52+Q52+R52+(S52*3)</f>
        <v>30.16</v>
      </c>
      <c r="U52" s="13">
        <v>25.83</v>
      </c>
      <c r="V52" s="1">
        <v>25.83</v>
      </c>
      <c r="W52" s="2">
        <v>23</v>
      </c>
      <c r="X52" s="54">
        <v>0</v>
      </c>
      <c r="Y52" s="12">
        <f>U52+V52+W52+(X52*3)</f>
        <v>74.66</v>
      </c>
    </row>
    <row r="53" spans="1:25" x14ac:dyDescent="0.25">
      <c r="A53" s="14">
        <v>15</v>
      </c>
      <c r="B53" s="29" t="s">
        <v>147</v>
      </c>
      <c r="C53" s="30" t="s">
        <v>148</v>
      </c>
      <c r="D53" s="28" t="s">
        <v>7</v>
      </c>
      <c r="E53" s="33" t="s">
        <v>12</v>
      </c>
      <c r="F53" s="30"/>
      <c r="G53" s="56">
        <f>N53+T53+Y53</f>
        <v>148.66999999999999</v>
      </c>
      <c r="H53" s="15" t="str">
        <f ca="1">IF(AND(I53&gt;0,J53&gt;0,K53&gt;0,O53&gt;0,P53&gt;0,Q53&gt;0,U53&gt;0,V53&gt;0,NOT(D53=0)),(VLOOKUP(G53,INDIRECT(VLOOKUP(D53,NewClassLookup!$A$1:$B$6,2,FALSE)),2,TRUE)),"-")</f>
        <v>MM</v>
      </c>
      <c r="I53" s="1">
        <v>16.440000000000001</v>
      </c>
      <c r="J53" s="1">
        <v>8.1999999999999993</v>
      </c>
      <c r="K53" s="1">
        <v>8</v>
      </c>
      <c r="L53" s="2">
        <v>11</v>
      </c>
      <c r="M53" s="54">
        <v>0</v>
      </c>
      <c r="N53" s="12">
        <f>I53+J53+K53+L53+(M53*3)</f>
        <v>43.64</v>
      </c>
      <c r="O53" s="13">
        <v>15.37</v>
      </c>
      <c r="P53" s="1">
        <v>6.28</v>
      </c>
      <c r="Q53" s="1">
        <v>6.52</v>
      </c>
      <c r="R53" s="2">
        <v>5</v>
      </c>
      <c r="S53" s="54">
        <v>0</v>
      </c>
      <c r="T53" s="12">
        <f>O53+P53+Q53+R53+(S53*3)</f>
        <v>33.17</v>
      </c>
      <c r="U53" s="13">
        <v>26.22</v>
      </c>
      <c r="V53" s="1">
        <v>24.64</v>
      </c>
      <c r="W53" s="2">
        <v>21</v>
      </c>
      <c r="X53" s="54">
        <v>0</v>
      </c>
      <c r="Y53" s="12">
        <f>U53+V53+W53+(X53*3)</f>
        <v>71.86</v>
      </c>
    </row>
    <row r="54" spans="1:25" x14ac:dyDescent="0.25">
      <c r="A54" s="14">
        <v>16</v>
      </c>
      <c r="B54" s="29" t="s">
        <v>69</v>
      </c>
      <c r="C54" s="28" t="s">
        <v>70</v>
      </c>
      <c r="D54" s="28" t="s">
        <v>7</v>
      </c>
      <c r="E54" s="45" t="s">
        <v>12</v>
      </c>
      <c r="F54" s="30"/>
      <c r="G54" s="56">
        <f>N54+T54+Y54</f>
        <v>150.68</v>
      </c>
      <c r="H54" s="15" t="str">
        <f ca="1">IF(AND(I54&gt;0,J54&gt;0,K54&gt;0,O54&gt;0,P54&gt;0,Q54&gt;0,U54&gt;0,V54&gt;0,NOT(D54=0)),(VLOOKUP(G54,INDIRECT(VLOOKUP(D54,NewClassLookup!$A$1:$B$6,2,FALSE)),2,TRUE)),"-")</f>
        <v>MM</v>
      </c>
      <c r="I54" s="1">
        <v>17.62</v>
      </c>
      <c r="J54" s="1">
        <v>9.34</v>
      </c>
      <c r="K54" s="1">
        <v>9.02</v>
      </c>
      <c r="L54" s="2">
        <v>14</v>
      </c>
      <c r="M54" s="54">
        <v>0</v>
      </c>
      <c r="N54" s="12">
        <f>I54+J54+K54+L54+(M54*3)</f>
        <v>49.98</v>
      </c>
      <c r="O54" s="13">
        <v>14.35</v>
      </c>
      <c r="P54" s="1">
        <v>6.35</v>
      </c>
      <c r="Q54" s="1">
        <v>7.07</v>
      </c>
      <c r="R54" s="2">
        <v>10</v>
      </c>
      <c r="S54" s="54">
        <v>0</v>
      </c>
      <c r="T54" s="12">
        <f>O54+P54+Q54+R54+(S54*3)</f>
        <v>37.770000000000003</v>
      </c>
      <c r="U54" s="13">
        <v>20.97</v>
      </c>
      <c r="V54" s="1">
        <v>22.96</v>
      </c>
      <c r="W54" s="2">
        <v>19</v>
      </c>
      <c r="X54" s="54">
        <v>0</v>
      </c>
      <c r="Y54" s="12">
        <f>U54+V54+W54+(X54*3)</f>
        <v>62.93</v>
      </c>
    </row>
    <row r="55" spans="1:25" x14ac:dyDescent="0.25">
      <c r="A55" s="14">
        <v>17</v>
      </c>
      <c r="B55" s="29" t="s">
        <v>85</v>
      </c>
      <c r="C55" s="28" t="s">
        <v>86</v>
      </c>
      <c r="D55" s="28" t="s">
        <v>7</v>
      </c>
      <c r="E55" s="45" t="s">
        <v>12</v>
      </c>
      <c r="F55" s="28"/>
      <c r="G55" s="27">
        <f>N55+T55+Y55</f>
        <v>150.85</v>
      </c>
      <c r="H55" s="15" t="str">
        <f ca="1">IF(AND(I55&gt;0,J55&gt;0,K55&gt;0,O55&gt;0,P55&gt;0,Q55&gt;0,U55&gt;0,V55&gt;0,NOT(D55=0)),(VLOOKUP(G55,INDIRECT(VLOOKUP(D55,NewClassLookup!$A$1:$B$6,2,FALSE)),2,TRUE)),"-")</f>
        <v>MM</v>
      </c>
      <c r="I55" s="1">
        <v>14.98</v>
      </c>
      <c r="J55" s="1">
        <v>7.75</v>
      </c>
      <c r="K55" s="1">
        <v>7.41</v>
      </c>
      <c r="L55" s="2">
        <v>9</v>
      </c>
      <c r="M55" s="54">
        <v>0</v>
      </c>
      <c r="N55" s="12">
        <f>I55+J55+K55+L55+(M55*3)</f>
        <v>39.14</v>
      </c>
      <c r="O55" s="13">
        <v>14.54</v>
      </c>
      <c r="P55" s="1">
        <v>6.13</v>
      </c>
      <c r="Q55" s="1">
        <v>5.18</v>
      </c>
      <c r="R55" s="2">
        <v>14</v>
      </c>
      <c r="S55" s="54">
        <v>0</v>
      </c>
      <c r="T55" s="12">
        <f>O55+P55+Q55+R55+(S55*3)</f>
        <v>39.85</v>
      </c>
      <c r="U55" s="13">
        <v>25.37</v>
      </c>
      <c r="V55" s="1">
        <v>22.49</v>
      </c>
      <c r="W55" s="2">
        <v>24</v>
      </c>
      <c r="X55" s="54">
        <v>0</v>
      </c>
      <c r="Y55" s="12">
        <f>U55+V55+W55+(X55*3)</f>
        <v>71.86</v>
      </c>
    </row>
    <row r="56" spans="1:25" x14ac:dyDescent="0.25">
      <c r="A56" s="14">
        <v>18</v>
      </c>
      <c r="B56" s="29" t="s">
        <v>161</v>
      </c>
      <c r="C56" s="30" t="s">
        <v>162</v>
      </c>
      <c r="D56" s="28" t="s">
        <v>7</v>
      </c>
      <c r="E56" s="33" t="s">
        <v>14</v>
      </c>
      <c r="F56" s="30"/>
      <c r="G56" s="27">
        <f>N56+T56+Y56</f>
        <v>151.57</v>
      </c>
      <c r="H56" s="15" t="str">
        <f ca="1">IF(AND(I56&gt;0,J56&gt;0,K56&gt;0,O56&gt;0,P56&gt;0,Q56&gt;0,U56&gt;0,V56&gt;0,NOT(D56=0)),(VLOOKUP(G56,INDIRECT(VLOOKUP(D56,NewClassLookup!$A$1:$B$6,2,FALSE)),2,TRUE)),"-")</f>
        <v>MM</v>
      </c>
      <c r="I56" s="1">
        <v>18.489999999999998</v>
      </c>
      <c r="J56" s="1">
        <v>8.44</v>
      </c>
      <c r="K56" s="1">
        <v>12.99</v>
      </c>
      <c r="L56" s="2">
        <v>6</v>
      </c>
      <c r="M56" s="54">
        <v>0</v>
      </c>
      <c r="N56" s="12">
        <f>I56+J56+K56+L56+(M56*3)</f>
        <v>45.92</v>
      </c>
      <c r="O56" s="13">
        <v>14.56</v>
      </c>
      <c r="P56" s="1">
        <v>5.07</v>
      </c>
      <c r="Q56" s="1">
        <v>4.51</v>
      </c>
      <c r="R56" s="2">
        <v>17</v>
      </c>
      <c r="S56" s="54">
        <v>0</v>
      </c>
      <c r="T56" s="12">
        <f>O56+P56+Q56+R56+(S56*3)</f>
        <v>41.14</v>
      </c>
      <c r="U56" s="13">
        <v>21.79</v>
      </c>
      <c r="V56" s="1">
        <v>17.72</v>
      </c>
      <c r="W56" s="2">
        <v>25</v>
      </c>
      <c r="X56" s="54">
        <v>0</v>
      </c>
      <c r="Y56" s="12">
        <f>U56+V56+W56+(X56*3)</f>
        <v>64.510000000000005</v>
      </c>
    </row>
    <row r="57" spans="1:25" x14ac:dyDescent="0.25">
      <c r="A57" s="14">
        <v>19</v>
      </c>
      <c r="B57" s="29" t="s">
        <v>67</v>
      </c>
      <c r="C57" s="28" t="s">
        <v>68</v>
      </c>
      <c r="D57" s="28" t="s">
        <v>7</v>
      </c>
      <c r="E57" s="45" t="s">
        <v>13</v>
      </c>
      <c r="F57" s="30" t="s">
        <v>62</v>
      </c>
      <c r="G57" s="27">
        <f>N57+T57+Y57</f>
        <v>155.22999999999999</v>
      </c>
      <c r="H57" s="15" t="str">
        <f ca="1">IF(AND(I57&gt;0,J57&gt;0,K57&gt;0,O57&gt;0,P57&gt;0,Q57&gt;0,U57&gt;0,V57&gt;0,NOT(D57=0)),(VLOOKUP(G57,INDIRECT(VLOOKUP(D57,NewClassLookup!$A$1:$B$6,2,FALSE)),2,TRUE)),"-")</f>
        <v>MM</v>
      </c>
      <c r="I57" s="1">
        <v>16.02</v>
      </c>
      <c r="J57" s="1">
        <v>8.34</v>
      </c>
      <c r="K57" s="1">
        <v>9.7899999999999991</v>
      </c>
      <c r="L57" s="2">
        <v>11</v>
      </c>
      <c r="M57" s="54">
        <v>0</v>
      </c>
      <c r="N57" s="12">
        <f>I57+J57+K57+L57+(M57*3)</f>
        <v>45.15</v>
      </c>
      <c r="O57" s="13">
        <v>13.55</v>
      </c>
      <c r="P57" s="1">
        <v>5.03</v>
      </c>
      <c r="Q57" s="1">
        <v>5.23</v>
      </c>
      <c r="R57" s="2">
        <v>1</v>
      </c>
      <c r="S57" s="54">
        <v>0</v>
      </c>
      <c r="T57" s="12">
        <f>O57+P57+Q57+R57+(S57*3)</f>
        <v>24.81</v>
      </c>
      <c r="U57" s="13">
        <v>29.49</v>
      </c>
      <c r="V57" s="1">
        <v>25.78</v>
      </c>
      <c r="W57" s="2">
        <v>30</v>
      </c>
      <c r="X57" s="54">
        <v>0</v>
      </c>
      <c r="Y57" s="12">
        <f>U57+V57+W57+(X57*3)</f>
        <v>85.27</v>
      </c>
    </row>
    <row r="58" spans="1:25" x14ac:dyDescent="0.25">
      <c r="A58" s="14">
        <v>20</v>
      </c>
      <c r="B58" s="29" t="s">
        <v>160</v>
      </c>
      <c r="C58" s="30"/>
      <c r="D58" s="28" t="s">
        <v>7</v>
      </c>
      <c r="E58" s="33"/>
      <c r="F58" s="30"/>
      <c r="G58" s="27">
        <f>N58+T58+Y58</f>
        <v>164.76</v>
      </c>
      <c r="H58" s="15" t="str">
        <f ca="1">IF(AND(I58&gt;0,J58&gt;0,K58&gt;0,O58&gt;0,P58&gt;0,Q58&gt;0,U58&gt;0,V58&gt;0,NOT(D58=0)),(VLOOKUP(G58,INDIRECT(VLOOKUP(D58,NewClassLookup!$A$1:$B$6,2,FALSE)),2,TRUE)),"-")</f>
        <v>MM</v>
      </c>
      <c r="I58" s="1">
        <v>21.39</v>
      </c>
      <c r="J58" s="1">
        <v>9.27</v>
      </c>
      <c r="K58" s="1">
        <v>13.23</v>
      </c>
      <c r="L58" s="2">
        <v>14</v>
      </c>
      <c r="M58" s="54">
        <v>0</v>
      </c>
      <c r="N58" s="12">
        <f>I58+J58+K58+L58+(M58*3)</f>
        <v>57.89</v>
      </c>
      <c r="O58" s="13">
        <v>17.16</v>
      </c>
      <c r="P58" s="1">
        <v>5.33</v>
      </c>
      <c r="Q58" s="1">
        <v>5.69</v>
      </c>
      <c r="R58" s="2">
        <v>4</v>
      </c>
      <c r="S58" s="54">
        <v>0</v>
      </c>
      <c r="T58" s="12">
        <f>O58+P58+Q58+R58+(S58*3)</f>
        <v>32.18</v>
      </c>
      <c r="U58" s="13">
        <v>24.43</v>
      </c>
      <c r="V58" s="1">
        <v>24.26</v>
      </c>
      <c r="W58" s="2">
        <v>26</v>
      </c>
      <c r="X58" s="54">
        <v>0</v>
      </c>
      <c r="Y58" s="12">
        <f>U58+V58+W58+(X58*3)</f>
        <v>74.69</v>
      </c>
    </row>
    <row r="59" spans="1:25" x14ac:dyDescent="0.25">
      <c r="A59" s="14">
        <v>21</v>
      </c>
      <c r="B59" s="29" t="s">
        <v>128</v>
      </c>
      <c r="C59" s="28" t="s">
        <v>129</v>
      </c>
      <c r="D59" s="28" t="s">
        <v>7</v>
      </c>
      <c r="E59" s="45" t="s">
        <v>8</v>
      </c>
      <c r="F59" s="30"/>
      <c r="G59" s="27">
        <f>N59+T59+Y59</f>
        <v>165.67</v>
      </c>
      <c r="H59" s="15" t="str">
        <f ca="1">IF(AND(I59&gt;0,J59&gt;0,K59&gt;0,O59&gt;0,P59&gt;0,Q59&gt;0,U59&gt;0,V59&gt;0,NOT(D59=0)),(VLOOKUP(G59,INDIRECT(VLOOKUP(D59,NewClassLookup!$A$1:$B$6,2,FALSE)),2,TRUE)),"-")</f>
        <v>MM</v>
      </c>
      <c r="I59" s="1">
        <v>15.74</v>
      </c>
      <c r="J59" s="1">
        <v>9.2200000000000006</v>
      </c>
      <c r="K59" s="1">
        <v>9.1300000000000008</v>
      </c>
      <c r="L59" s="2">
        <v>21</v>
      </c>
      <c r="M59" s="54">
        <v>0</v>
      </c>
      <c r="N59" s="12">
        <f>I59+J59+K59+L59+(M59*3)</f>
        <v>55.09</v>
      </c>
      <c r="O59" s="13">
        <v>17.059999999999999</v>
      </c>
      <c r="P59" s="1">
        <v>6.7</v>
      </c>
      <c r="Q59" s="1">
        <v>9.32</v>
      </c>
      <c r="R59" s="2">
        <v>6</v>
      </c>
      <c r="S59" s="54">
        <v>0</v>
      </c>
      <c r="T59" s="12">
        <f>O59+P59+Q59+R59+(S59*3)</f>
        <v>39.08</v>
      </c>
      <c r="U59" s="13">
        <v>28.47</v>
      </c>
      <c r="V59" s="1">
        <v>26.03</v>
      </c>
      <c r="W59" s="2">
        <v>17</v>
      </c>
      <c r="X59" s="54">
        <v>0</v>
      </c>
      <c r="Y59" s="12">
        <f>U59+V59+W59+(X59*3)</f>
        <v>71.5</v>
      </c>
    </row>
    <row r="60" spans="1:25" x14ac:dyDescent="0.25">
      <c r="A60" s="14">
        <v>22</v>
      </c>
      <c r="B60" s="29" t="s">
        <v>107</v>
      </c>
      <c r="C60" s="28" t="s">
        <v>108</v>
      </c>
      <c r="D60" s="28" t="s">
        <v>7</v>
      </c>
      <c r="E60" s="45" t="s">
        <v>61</v>
      </c>
      <c r="F60" s="30" t="s">
        <v>62</v>
      </c>
      <c r="G60" s="27">
        <f>N60+T60+Y60</f>
        <v>169.71</v>
      </c>
      <c r="H60" s="15" t="str">
        <f ca="1">IF(AND(I60&gt;0,J60&gt;0,K60&gt;0,O60&gt;0,P60&gt;0,Q60&gt;0,U60&gt;0,V60&gt;0,NOT(D60=0)),(VLOOKUP(G60,INDIRECT(VLOOKUP(D60,NewClassLookup!$A$1:$B$6,2,FALSE)),2,TRUE)),"-")</f>
        <v>MM</v>
      </c>
      <c r="I60" s="1">
        <v>19.72</v>
      </c>
      <c r="J60" s="1">
        <v>11.07</v>
      </c>
      <c r="K60" s="1">
        <v>11.3</v>
      </c>
      <c r="L60" s="2">
        <v>6</v>
      </c>
      <c r="M60" s="54">
        <v>0</v>
      </c>
      <c r="N60" s="12">
        <f>I60+J60+K60+L60+(M60*3)</f>
        <v>48.09</v>
      </c>
      <c r="O60" s="13">
        <v>18.600000000000001</v>
      </c>
      <c r="P60" s="1">
        <v>10.24</v>
      </c>
      <c r="Q60" s="1">
        <v>9.9499999999999993</v>
      </c>
      <c r="R60" s="2">
        <v>5</v>
      </c>
      <c r="S60" s="54">
        <v>0</v>
      </c>
      <c r="T60" s="12">
        <f>O60+P60+Q60+R60+(S60*3)</f>
        <v>43.79</v>
      </c>
      <c r="U60" s="13">
        <v>30.06</v>
      </c>
      <c r="V60" s="1">
        <v>31.77</v>
      </c>
      <c r="W60" s="2">
        <v>16</v>
      </c>
      <c r="X60" s="54">
        <v>0</v>
      </c>
      <c r="Y60" s="12">
        <f>U60+V60+W60+(X60*3)</f>
        <v>77.83</v>
      </c>
    </row>
    <row r="61" spans="1:25" x14ac:dyDescent="0.25">
      <c r="A61" s="14">
        <v>23</v>
      </c>
      <c r="B61" s="29" t="s">
        <v>121</v>
      </c>
      <c r="C61" s="28"/>
      <c r="D61" s="28" t="s">
        <v>7</v>
      </c>
      <c r="E61" s="45" t="s">
        <v>73</v>
      </c>
      <c r="F61" s="30"/>
      <c r="G61" s="27">
        <f>N61+T61+Y61</f>
        <v>174.73</v>
      </c>
      <c r="H61" s="15" t="str">
        <f ca="1">IF(AND(I61&gt;0,J61&gt;0,K61&gt;0,O61&gt;0,P61&gt;0,Q61&gt;0,U61&gt;0,V61&gt;0,NOT(D61=0)),(VLOOKUP(G61,INDIRECT(VLOOKUP(D61,NewClassLookup!$A$1:$B$6,2,FALSE)),2,TRUE)),"-")</f>
        <v>MM</v>
      </c>
      <c r="I61" s="1">
        <v>22.67</v>
      </c>
      <c r="J61" s="1">
        <v>11.7</v>
      </c>
      <c r="K61" s="1">
        <v>13.65</v>
      </c>
      <c r="L61" s="2">
        <v>7</v>
      </c>
      <c r="M61" s="54">
        <v>0</v>
      </c>
      <c r="N61" s="12">
        <f>I61+J61+K61+L61+(M61*3)</f>
        <v>55.02</v>
      </c>
      <c r="O61" s="13">
        <v>19.309999999999999</v>
      </c>
      <c r="P61" s="1">
        <v>6.29</v>
      </c>
      <c r="Q61" s="1">
        <v>6.79</v>
      </c>
      <c r="R61" s="2">
        <v>11</v>
      </c>
      <c r="S61" s="54">
        <v>0</v>
      </c>
      <c r="T61" s="12">
        <f>O61+P61+Q61+R61+(S61*3)</f>
        <v>43.39</v>
      </c>
      <c r="U61" s="13">
        <v>31.13</v>
      </c>
      <c r="V61" s="1">
        <v>28.19</v>
      </c>
      <c r="W61" s="2">
        <v>17</v>
      </c>
      <c r="X61" s="54">
        <v>0</v>
      </c>
      <c r="Y61" s="12">
        <f>U61+V61+W61+(X61*3)</f>
        <v>76.319999999999993</v>
      </c>
    </row>
    <row r="62" spans="1:25" x14ac:dyDescent="0.25">
      <c r="A62" s="14">
        <v>24</v>
      </c>
      <c r="B62" s="29" t="s">
        <v>158</v>
      </c>
      <c r="C62" s="30" t="s">
        <v>159</v>
      </c>
      <c r="D62" s="28" t="s">
        <v>7</v>
      </c>
      <c r="E62" s="33" t="s">
        <v>14</v>
      </c>
      <c r="F62" s="30"/>
      <c r="G62" s="27">
        <f>N62+T62+Y62</f>
        <v>177.73</v>
      </c>
      <c r="H62" s="15" t="str">
        <f ca="1">IF(AND(I62&gt;0,J62&gt;0,K62&gt;0,O62&gt;0,P62&gt;0,Q62&gt;0,U62&gt;0,V62&gt;0,NOT(D62=0)),(VLOOKUP(G62,INDIRECT(VLOOKUP(D62,NewClassLookup!$A$1:$B$6,2,FALSE)),2,TRUE)),"-")</f>
        <v>MM</v>
      </c>
      <c r="I62" s="1">
        <v>18.850000000000001</v>
      </c>
      <c r="J62" s="1">
        <v>9.9</v>
      </c>
      <c r="K62" s="1">
        <v>9.89</v>
      </c>
      <c r="L62" s="2">
        <v>17</v>
      </c>
      <c r="M62" s="54">
        <v>0</v>
      </c>
      <c r="N62" s="12">
        <f>I62+J62+K62+L62+(M62*3)</f>
        <v>55.64</v>
      </c>
      <c r="O62" s="13">
        <v>17.95</v>
      </c>
      <c r="P62" s="1">
        <v>6.82</v>
      </c>
      <c r="Q62" s="1">
        <v>7.02</v>
      </c>
      <c r="R62" s="2">
        <v>11</v>
      </c>
      <c r="S62" s="54">
        <v>0</v>
      </c>
      <c r="T62" s="12">
        <f>O62+P62+Q62+R62+(S62*3)</f>
        <v>42.79</v>
      </c>
      <c r="U62" s="13">
        <v>27.89</v>
      </c>
      <c r="V62" s="1">
        <v>24.41</v>
      </c>
      <c r="W62" s="2">
        <v>27</v>
      </c>
      <c r="X62" s="54">
        <v>0</v>
      </c>
      <c r="Y62" s="12">
        <f>U62+V62+W62+(X62*3)</f>
        <v>79.3</v>
      </c>
    </row>
    <row r="63" spans="1:25" x14ac:dyDescent="0.25">
      <c r="A63" s="14">
        <v>25</v>
      </c>
      <c r="B63" s="29" t="s">
        <v>59</v>
      </c>
      <c r="C63" s="28" t="s">
        <v>60</v>
      </c>
      <c r="D63" s="28" t="s">
        <v>7</v>
      </c>
      <c r="E63" s="45" t="s">
        <v>61</v>
      </c>
      <c r="F63" s="30" t="s">
        <v>62</v>
      </c>
      <c r="G63" s="27">
        <f>N63+T63+Y63</f>
        <v>181.32</v>
      </c>
      <c r="H63" s="15" t="str">
        <f ca="1">IF(AND(I63&gt;0,J63&gt;0,K63&gt;0,O63&gt;0,P63&gt;0,Q63&gt;0,U63&gt;0,V63&gt;0,NOT(D63=0)),(VLOOKUP(G63,INDIRECT(VLOOKUP(D63,NewClassLookup!$A$1:$B$6,2,FALSE)),2,TRUE)),"-")</f>
        <v>MM</v>
      </c>
      <c r="I63" s="1">
        <v>22.55</v>
      </c>
      <c r="J63" s="1">
        <v>10.75</v>
      </c>
      <c r="K63" s="1">
        <v>11.72</v>
      </c>
      <c r="L63" s="2">
        <v>4</v>
      </c>
      <c r="M63" s="54">
        <v>0</v>
      </c>
      <c r="N63" s="12">
        <f>I63+J63+K63+L63+(M63*3)</f>
        <v>49.02</v>
      </c>
      <c r="O63" s="13">
        <v>18.47</v>
      </c>
      <c r="P63" s="1">
        <v>6.04</v>
      </c>
      <c r="Q63" s="1">
        <v>6.05</v>
      </c>
      <c r="R63" s="2">
        <v>25</v>
      </c>
      <c r="S63" s="54">
        <v>0</v>
      </c>
      <c r="T63" s="12">
        <f>O63+P63+Q63+R63+(S63*3)</f>
        <v>55.56</v>
      </c>
      <c r="U63" s="13">
        <v>23.5</v>
      </c>
      <c r="V63" s="1">
        <v>22.24</v>
      </c>
      <c r="W63" s="2">
        <v>31</v>
      </c>
      <c r="X63" s="54">
        <v>0</v>
      </c>
      <c r="Y63" s="12">
        <f>U63+V63+W63+(X63*3)</f>
        <v>76.739999999999995</v>
      </c>
    </row>
    <row r="64" spans="1:25" x14ac:dyDescent="0.25">
      <c r="A64" s="14">
        <v>26</v>
      </c>
      <c r="B64" s="29" t="s">
        <v>135</v>
      </c>
      <c r="C64" s="30" t="s">
        <v>134</v>
      </c>
      <c r="D64" s="28" t="s">
        <v>7</v>
      </c>
      <c r="E64" s="33" t="s">
        <v>73</v>
      </c>
      <c r="F64" s="30"/>
      <c r="G64" s="27">
        <f>N64+T64+Y64</f>
        <v>187.57</v>
      </c>
      <c r="H64" s="15" t="str">
        <f ca="1">IF(AND(I64&gt;0,J64&gt;0,K64&gt;0,O64&gt;0,P64&gt;0,Q64&gt;0,U64&gt;0,V64&gt;0,NOT(D64=0)),(VLOOKUP(G64,INDIRECT(VLOOKUP(D64,NewClassLookup!$A$1:$B$6,2,FALSE)),2,TRUE)),"-")</f>
        <v>MM</v>
      </c>
      <c r="I64" s="1">
        <v>20.93</v>
      </c>
      <c r="J64" s="1">
        <v>9.4499999999999993</v>
      </c>
      <c r="K64" s="1">
        <v>10.61</v>
      </c>
      <c r="L64" s="2">
        <v>28</v>
      </c>
      <c r="M64" s="54">
        <v>0</v>
      </c>
      <c r="N64" s="12">
        <f>I64+J64+K64+L64+(M64*3)</f>
        <v>68.989999999999995</v>
      </c>
      <c r="O64" s="13">
        <v>19.45</v>
      </c>
      <c r="P64" s="1">
        <v>7.57</v>
      </c>
      <c r="Q64" s="1">
        <v>8.11</v>
      </c>
      <c r="R64" s="2">
        <v>9</v>
      </c>
      <c r="S64" s="54">
        <v>0</v>
      </c>
      <c r="T64" s="12">
        <f>O64+P64+Q64+R64+(S64*3)</f>
        <v>44.13</v>
      </c>
      <c r="U64" s="13">
        <v>21.46</v>
      </c>
      <c r="V64" s="1">
        <v>24.99</v>
      </c>
      <c r="W64" s="2">
        <v>28</v>
      </c>
      <c r="X64" s="54">
        <v>0</v>
      </c>
      <c r="Y64" s="12">
        <f>U64+V64+W64+(X64*3)</f>
        <v>74.45</v>
      </c>
    </row>
    <row r="65" spans="1:25" x14ac:dyDescent="0.25">
      <c r="A65" s="14">
        <v>27</v>
      </c>
      <c r="B65" s="29" t="s">
        <v>75</v>
      </c>
      <c r="C65" s="28"/>
      <c r="D65" s="28" t="s">
        <v>7</v>
      </c>
      <c r="E65" s="45" t="s">
        <v>73</v>
      </c>
      <c r="F65" s="30" t="s">
        <v>62</v>
      </c>
      <c r="G65" s="27">
        <f>N65+T65+Y65</f>
        <v>193.64</v>
      </c>
      <c r="H65" s="15" t="str">
        <f ca="1">IF(AND(I65&gt;0,J65&gt;0,K65&gt;0,O65&gt;0,P65&gt;0,Q65&gt;0,U65&gt;0,V65&gt;0,NOT(D65=0)),(VLOOKUP(G65,INDIRECT(VLOOKUP(D65,NewClassLookup!$A$1:$B$6,2,FALSE)),2,TRUE)),"-")</f>
        <v>MM</v>
      </c>
      <c r="I65" s="1">
        <v>25.41</v>
      </c>
      <c r="J65" s="1">
        <v>11.68</v>
      </c>
      <c r="K65" s="1">
        <v>12.22</v>
      </c>
      <c r="L65" s="2">
        <v>19</v>
      </c>
      <c r="M65" s="54">
        <v>0</v>
      </c>
      <c r="N65" s="12">
        <f>I65+J65+K65+L65+(M65*3)</f>
        <v>68.31</v>
      </c>
      <c r="O65" s="13">
        <v>19.170000000000002</v>
      </c>
      <c r="P65" s="1">
        <v>7.49</v>
      </c>
      <c r="Q65" s="1">
        <v>7.16</v>
      </c>
      <c r="R65" s="2">
        <v>4</v>
      </c>
      <c r="S65" s="54">
        <v>0</v>
      </c>
      <c r="T65" s="12">
        <f>O65+P65+Q65+R65+(S65*3)</f>
        <v>37.82</v>
      </c>
      <c r="U65" s="13">
        <v>27.75</v>
      </c>
      <c r="V65" s="1">
        <v>28.76</v>
      </c>
      <c r="W65" s="2">
        <v>31</v>
      </c>
      <c r="X65" s="54">
        <v>0</v>
      </c>
      <c r="Y65" s="12">
        <f>U65+V65+W65+(X65*3)</f>
        <v>87.51</v>
      </c>
    </row>
    <row r="66" spans="1:25" x14ac:dyDescent="0.25">
      <c r="A66" s="14">
        <v>28</v>
      </c>
      <c r="B66" s="29" t="s">
        <v>113</v>
      </c>
      <c r="C66" s="28" t="s">
        <v>114</v>
      </c>
      <c r="D66" s="28" t="s">
        <v>7</v>
      </c>
      <c r="E66" s="45" t="s">
        <v>61</v>
      </c>
      <c r="F66" s="30" t="s">
        <v>62</v>
      </c>
      <c r="G66" s="27">
        <f>N66+T66+Y66</f>
        <v>201.58</v>
      </c>
      <c r="H66" s="15" t="str">
        <f ca="1">IF(AND(I66&gt;0,J66&gt;0,K66&gt;0,O66&gt;0,P66&gt;0,Q66&gt;0,U66&gt;0,V66&gt;0,NOT(D66=0)),(VLOOKUP(G66,INDIRECT(VLOOKUP(D66,NewClassLookup!$A$1:$B$6,2,FALSE)),2,TRUE)),"-")</f>
        <v>MM</v>
      </c>
      <c r="I66" s="1">
        <v>16.98</v>
      </c>
      <c r="J66" s="46">
        <v>7.77</v>
      </c>
      <c r="K66" s="1">
        <v>6.96</v>
      </c>
      <c r="L66" s="2">
        <v>14</v>
      </c>
      <c r="M66" s="54">
        <v>0</v>
      </c>
      <c r="N66" s="12">
        <f>I66+J66+K66+L66+(M66*3)</f>
        <v>45.71</v>
      </c>
      <c r="O66" s="13">
        <v>16.8</v>
      </c>
      <c r="P66" s="1">
        <v>5.75</v>
      </c>
      <c r="Q66" s="1">
        <v>6</v>
      </c>
      <c r="R66" s="2">
        <v>25</v>
      </c>
      <c r="S66" s="54">
        <v>0</v>
      </c>
      <c r="T66" s="12">
        <f>O66+P66+Q66+R66+(S66*3)</f>
        <v>53.55</v>
      </c>
      <c r="U66" s="13">
        <v>22.44</v>
      </c>
      <c r="V66" s="1">
        <v>18.88</v>
      </c>
      <c r="W66" s="2">
        <v>61</v>
      </c>
      <c r="X66" s="54">
        <v>0</v>
      </c>
      <c r="Y66" s="12">
        <f>U66+V66+W66+(X66*3)</f>
        <v>102.32</v>
      </c>
    </row>
    <row r="67" spans="1:25" x14ac:dyDescent="0.25">
      <c r="A67" s="14">
        <v>29</v>
      </c>
      <c r="B67" s="29" t="s">
        <v>132</v>
      </c>
      <c r="C67" s="30" t="s">
        <v>133</v>
      </c>
      <c r="D67" s="28" t="s">
        <v>7</v>
      </c>
      <c r="E67" s="33" t="s">
        <v>14</v>
      </c>
      <c r="F67" s="30"/>
      <c r="G67" s="27">
        <f>N67+T67+Y67</f>
        <v>212.48</v>
      </c>
      <c r="H67" s="15" t="str">
        <f ca="1">IF(AND(I67&gt;0,J67&gt;0,K67&gt;0,O67&gt;0,P67&gt;0,Q67&gt;0,U67&gt;0,V67&gt;0,NOT(D67=0)),(VLOOKUP(G67,INDIRECT(VLOOKUP(D67,NewClassLookup!$A$1:$B$6,2,FALSE)),2,TRUE)),"-")</f>
        <v>MM</v>
      </c>
      <c r="I67" s="1">
        <v>16.149999999999999</v>
      </c>
      <c r="J67" s="1">
        <v>7.78</v>
      </c>
      <c r="K67" s="1">
        <v>7.95</v>
      </c>
      <c r="L67" s="2">
        <v>26</v>
      </c>
      <c r="M67" s="54">
        <v>0</v>
      </c>
      <c r="N67" s="12">
        <f>I67+J67+K67+L67+(M67*3)</f>
        <v>57.88</v>
      </c>
      <c r="O67" s="13">
        <v>19.91</v>
      </c>
      <c r="P67" s="1">
        <v>7.57</v>
      </c>
      <c r="Q67" s="1">
        <v>6.09</v>
      </c>
      <c r="R67" s="2">
        <v>22</v>
      </c>
      <c r="S67" s="54">
        <v>0</v>
      </c>
      <c r="T67" s="12">
        <f>O67+P67+Q67+R67+(S67*3)</f>
        <v>55.57</v>
      </c>
      <c r="U67" s="13">
        <v>24.25</v>
      </c>
      <c r="V67" s="1">
        <v>20.78</v>
      </c>
      <c r="W67" s="2">
        <v>54</v>
      </c>
      <c r="X67" s="54">
        <v>0</v>
      </c>
      <c r="Y67" s="12">
        <f>U67+V67+W67+(X67*3)</f>
        <v>99.03</v>
      </c>
    </row>
    <row r="68" spans="1:25" ht="13.8" thickBot="1" x14ac:dyDescent="0.3">
      <c r="A68" s="14">
        <v>30</v>
      </c>
      <c r="B68" s="29" t="s">
        <v>143</v>
      </c>
      <c r="C68" s="30" t="s">
        <v>144</v>
      </c>
      <c r="D68" s="28" t="s">
        <v>7</v>
      </c>
      <c r="E68" s="33" t="s">
        <v>14</v>
      </c>
      <c r="F68" s="30"/>
      <c r="G68" s="27">
        <f>N68+T68+Y68</f>
        <v>233.61</v>
      </c>
      <c r="H68" s="15" t="str">
        <f ca="1">IF(AND(I68&gt;0,J68&gt;0,K68&gt;0,O68&gt;0,P68&gt;0,Q68&gt;0,U68&gt;0,V68&gt;0,NOT(D68=0)),(VLOOKUP(G68,INDIRECT(VLOOKUP(D68,NewClassLookup!$A$1:$B$6,2,FALSE)),2,TRUE)),"-")</f>
        <v>NV</v>
      </c>
      <c r="I68" s="1">
        <v>20.71</v>
      </c>
      <c r="J68" s="1">
        <v>11.54</v>
      </c>
      <c r="K68" s="1">
        <v>9.99</v>
      </c>
      <c r="L68" s="2">
        <v>19</v>
      </c>
      <c r="M68" s="55">
        <v>0</v>
      </c>
      <c r="N68" s="12">
        <f>I68+J68+K68+L68+(M68*3)</f>
        <v>61.24</v>
      </c>
      <c r="O68" s="13">
        <v>21.71</v>
      </c>
      <c r="P68" s="1">
        <v>5.79</v>
      </c>
      <c r="Q68" s="1">
        <v>5.05</v>
      </c>
      <c r="R68" s="2">
        <v>13</v>
      </c>
      <c r="S68" s="55">
        <v>0</v>
      </c>
      <c r="T68" s="12">
        <f>O68+P68+Q68+R68+(S68*3)</f>
        <v>45.55</v>
      </c>
      <c r="U68" s="13">
        <v>23.99</v>
      </c>
      <c r="V68" s="1">
        <v>21.83</v>
      </c>
      <c r="W68" s="2">
        <v>78</v>
      </c>
      <c r="X68" s="55">
        <v>1</v>
      </c>
      <c r="Y68" s="12">
        <f>U68+V68+W68+(X68*3)</f>
        <v>126.82</v>
      </c>
    </row>
    <row r="69" spans="1:25" ht="13.8" thickTop="1" x14ac:dyDescent="0.25">
      <c r="A69" s="47"/>
      <c r="B69" s="48"/>
      <c r="C69" s="31"/>
      <c r="D69" s="48"/>
      <c r="E69" s="48"/>
      <c r="F69" s="48"/>
      <c r="G69" s="49"/>
      <c r="H69" s="50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5" x14ac:dyDescent="0.25">
      <c r="B70" s="3" t="s">
        <v>49</v>
      </c>
      <c r="E70" s="34"/>
    </row>
    <row r="72" spans="1:25" x14ac:dyDescent="0.25">
      <c r="B72" s="3" t="s">
        <v>50</v>
      </c>
    </row>
    <row r="73" spans="1:25" x14ac:dyDescent="0.25">
      <c r="B73" s="3" t="s">
        <v>51</v>
      </c>
    </row>
    <row r="74" spans="1:25" x14ac:dyDescent="0.25">
      <c r="B74" s="35" t="s">
        <v>74</v>
      </c>
    </row>
    <row r="75" spans="1:25" x14ac:dyDescent="0.25">
      <c r="B75" s="3" t="s">
        <v>52</v>
      </c>
    </row>
    <row r="77" spans="1:25" x14ac:dyDescent="0.25">
      <c r="B77" s="35" t="s">
        <v>53</v>
      </c>
    </row>
    <row r="78" spans="1:25" x14ac:dyDescent="0.25">
      <c r="B78" s="35" t="s">
        <v>54</v>
      </c>
    </row>
    <row r="79" spans="1:25" x14ac:dyDescent="0.25">
      <c r="B79" s="35" t="s">
        <v>55</v>
      </c>
    </row>
    <row r="80" spans="1:25" x14ac:dyDescent="0.25">
      <c r="B80" s="35" t="s">
        <v>56</v>
      </c>
    </row>
    <row r="81" spans="2:2" x14ac:dyDescent="0.25">
      <c r="B81" s="35"/>
    </row>
  </sheetData>
  <sheetProtection sheet="1" objects="1" scenarios="1" selectLockedCells="1"/>
  <sortState ref="A39:AC68">
    <sortCondition ref="D39:D68"/>
    <sortCondition ref="G39:G68"/>
  </sortState>
  <customSheetViews>
    <customSheetView guid="{C0E4CA4E-C3C0-462F-9B07-BA72CC1779A3}" showRuler="0">
      <pane xSplit="6" ySplit="4" topLeftCell="G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</customSheetViews>
  <mergeCells count="4">
    <mergeCell ref="I1:N1"/>
    <mergeCell ref="O1:T1"/>
    <mergeCell ref="U1:Y1"/>
    <mergeCell ref="A1:F1"/>
  </mergeCell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A50" sqref="A50"/>
    </sheetView>
  </sheetViews>
  <sheetFormatPr defaultRowHeight="13.2" x14ac:dyDescent="0.25"/>
  <cols>
    <col min="1" max="1" width="6.5546875" bestFit="1" customWidth="1"/>
    <col min="2" max="2" width="23.33203125" bestFit="1" customWidth="1"/>
    <col min="3" max="3" width="54" bestFit="1" customWidth="1"/>
  </cols>
  <sheetData>
    <row r="1" spans="1:4" x14ac:dyDescent="0.25">
      <c r="A1" s="18" t="s">
        <v>35</v>
      </c>
      <c r="B1" s="20" t="s">
        <v>41</v>
      </c>
      <c r="C1" s="26" t="s">
        <v>47</v>
      </c>
      <c r="D1" s="25"/>
    </row>
    <row r="2" spans="1:4" x14ac:dyDescent="0.25">
      <c r="A2" s="18" t="s">
        <v>36</v>
      </c>
      <c r="B2" s="20" t="s">
        <v>42</v>
      </c>
      <c r="C2" s="24" t="s">
        <v>6</v>
      </c>
      <c r="D2" s="25"/>
    </row>
    <row r="3" spans="1:4" x14ac:dyDescent="0.25">
      <c r="A3" s="5" t="s">
        <v>4</v>
      </c>
      <c r="B3" s="20" t="s">
        <v>43</v>
      </c>
      <c r="C3" s="7"/>
    </row>
    <row r="4" spans="1:4" x14ac:dyDescent="0.25">
      <c r="A4" s="5" t="s">
        <v>5</v>
      </c>
      <c r="B4" s="20" t="s">
        <v>44</v>
      </c>
      <c r="C4" s="6"/>
    </row>
    <row r="5" spans="1:4" x14ac:dyDescent="0.25">
      <c r="A5" s="19" t="s">
        <v>37</v>
      </c>
      <c r="B5" s="20" t="s">
        <v>45</v>
      </c>
      <c r="C5" s="6"/>
    </row>
    <row r="6" spans="1:4" x14ac:dyDescent="0.25">
      <c r="A6" s="5" t="s">
        <v>7</v>
      </c>
      <c r="B6" s="20" t="s">
        <v>46</v>
      </c>
      <c r="C6" s="6"/>
    </row>
    <row r="7" spans="1:4" x14ac:dyDescent="0.25">
      <c r="A7" s="5"/>
      <c r="B7" s="6"/>
      <c r="C7" s="6"/>
    </row>
    <row r="8" spans="1:4" x14ac:dyDescent="0.25">
      <c r="A8" s="22">
        <v>0</v>
      </c>
      <c r="B8" s="20" t="s">
        <v>8</v>
      </c>
      <c r="C8" s="21" t="s">
        <v>39</v>
      </c>
    </row>
    <row r="9" spans="1:4" x14ac:dyDescent="0.25">
      <c r="A9" s="23">
        <v>89.01</v>
      </c>
      <c r="B9" s="20" t="s">
        <v>10</v>
      </c>
      <c r="C9" s="6"/>
    </row>
    <row r="10" spans="1:4" x14ac:dyDescent="0.25">
      <c r="A10" s="23">
        <v>118.01</v>
      </c>
      <c r="B10" s="20" t="s">
        <v>12</v>
      </c>
      <c r="C10" s="6"/>
    </row>
    <row r="11" spans="1:4" x14ac:dyDescent="0.25">
      <c r="A11" s="23">
        <v>177.01</v>
      </c>
      <c r="B11" s="20" t="s">
        <v>13</v>
      </c>
      <c r="C11" s="6"/>
    </row>
    <row r="12" spans="1:4" x14ac:dyDescent="0.25">
      <c r="A12" s="23">
        <v>283.01</v>
      </c>
      <c r="B12" s="20" t="s">
        <v>14</v>
      </c>
      <c r="C12" s="6"/>
    </row>
    <row r="13" spans="1:4" x14ac:dyDescent="0.25">
      <c r="A13" s="5"/>
      <c r="B13" s="6"/>
      <c r="C13" s="6"/>
    </row>
    <row r="14" spans="1:4" x14ac:dyDescent="0.25">
      <c r="A14" s="22">
        <v>0</v>
      </c>
      <c r="B14" s="20" t="s">
        <v>8</v>
      </c>
      <c r="C14" s="21" t="s">
        <v>40</v>
      </c>
    </row>
    <row r="15" spans="1:4" x14ac:dyDescent="0.25">
      <c r="A15" s="23">
        <v>78.010000000000005</v>
      </c>
      <c r="B15" s="20" t="s">
        <v>10</v>
      </c>
      <c r="C15" s="6"/>
    </row>
    <row r="16" spans="1:4" x14ac:dyDescent="0.25">
      <c r="A16" s="23">
        <v>103.01</v>
      </c>
      <c r="B16" s="20" t="s">
        <v>12</v>
      </c>
      <c r="C16" s="6"/>
    </row>
    <row r="17" spans="1:3" x14ac:dyDescent="0.25">
      <c r="A17" s="23">
        <v>155.01</v>
      </c>
      <c r="B17" s="20" t="s">
        <v>13</v>
      </c>
      <c r="C17" s="6"/>
    </row>
    <row r="18" spans="1:3" x14ac:dyDescent="0.25">
      <c r="A18" s="23">
        <v>248.01</v>
      </c>
      <c r="B18" s="20" t="s">
        <v>14</v>
      </c>
      <c r="C18" s="6"/>
    </row>
    <row r="19" spans="1:3" x14ac:dyDescent="0.25">
      <c r="A19" s="6"/>
      <c r="B19" s="6"/>
      <c r="C19" s="6"/>
    </row>
    <row r="20" spans="1:3" x14ac:dyDescent="0.25">
      <c r="A20" s="8">
        <v>0</v>
      </c>
      <c r="B20" s="6" t="s">
        <v>8</v>
      </c>
      <c r="C20" s="7" t="s">
        <v>9</v>
      </c>
    </row>
    <row r="21" spans="1:3" x14ac:dyDescent="0.25">
      <c r="A21" s="8">
        <v>75.010000000000005</v>
      </c>
      <c r="B21" s="6" t="s">
        <v>10</v>
      </c>
      <c r="C21" s="6" t="s">
        <v>11</v>
      </c>
    </row>
    <row r="22" spans="1:3" x14ac:dyDescent="0.25">
      <c r="A22" s="8">
        <v>100.01</v>
      </c>
      <c r="B22" s="6" t="s">
        <v>12</v>
      </c>
      <c r="C22" s="6"/>
    </row>
    <row r="23" spans="1:3" x14ac:dyDescent="0.25">
      <c r="A23" s="8">
        <v>150.01</v>
      </c>
      <c r="B23" s="6" t="s">
        <v>13</v>
      </c>
      <c r="C23" s="6"/>
    </row>
    <row r="24" spans="1:3" x14ac:dyDescent="0.25">
      <c r="A24" s="8">
        <v>240.01</v>
      </c>
      <c r="B24" s="6" t="s">
        <v>14</v>
      </c>
      <c r="C24" s="6" t="s">
        <v>15</v>
      </c>
    </row>
    <row r="25" spans="1:3" x14ac:dyDescent="0.25">
      <c r="A25" s="8"/>
      <c r="B25" s="6"/>
      <c r="C25" s="6"/>
    </row>
    <row r="26" spans="1:3" x14ac:dyDescent="0.25">
      <c r="A26" s="8">
        <v>0</v>
      </c>
      <c r="B26" s="6" t="s">
        <v>8</v>
      </c>
      <c r="C26" s="7" t="s">
        <v>16</v>
      </c>
    </row>
    <row r="27" spans="1:3" x14ac:dyDescent="0.25">
      <c r="A27" s="8">
        <v>72.010000000000005</v>
      </c>
      <c r="B27" s="6" t="s">
        <v>10</v>
      </c>
      <c r="C27" s="6"/>
    </row>
    <row r="28" spans="1:3" x14ac:dyDescent="0.25">
      <c r="A28" s="8">
        <v>95.01</v>
      </c>
      <c r="B28" s="6" t="s">
        <v>12</v>
      </c>
      <c r="C28" s="6"/>
    </row>
    <row r="29" spans="1:3" x14ac:dyDescent="0.25">
      <c r="A29" s="8">
        <v>140.01</v>
      </c>
      <c r="B29" s="6" t="s">
        <v>13</v>
      </c>
      <c r="C29" s="6"/>
    </row>
    <row r="30" spans="1:3" x14ac:dyDescent="0.25">
      <c r="A30" s="8">
        <v>225.01</v>
      </c>
      <c r="B30" s="6" t="s">
        <v>14</v>
      </c>
      <c r="C30" s="6"/>
    </row>
    <row r="31" spans="1:3" x14ac:dyDescent="0.25">
      <c r="A31" s="8"/>
      <c r="B31" s="6"/>
      <c r="C31" s="6"/>
    </row>
    <row r="32" spans="1:3" x14ac:dyDescent="0.25">
      <c r="A32" s="8">
        <v>0</v>
      </c>
      <c r="B32" s="20" t="s">
        <v>8</v>
      </c>
      <c r="C32" s="21" t="s">
        <v>38</v>
      </c>
    </row>
    <row r="33" spans="1:3" x14ac:dyDescent="0.25">
      <c r="A33" s="8">
        <v>83.01</v>
      </c>
      <c r="B33" s="20" t="s">
        <v>10</v>
      </c>
      <c r="C33" s="6"/>
    </row>
    <row r="34" spans="1:3" x14ac:dyDescent="0.25">
      <c r="A34" s="8">
        <v>110.01</v>
      </c>
      <c r="B34" s="20" t="s">
        <v>12</v>
      </c>
      <c r="C34" s="6"/>
    </row>
    <row r="35" spans="1:3" x14ac:dyDescent="0.25">
      <c r="A35" s="8">
        <v>165.01</v>
      </c>
      <c r="B35" s="20" t="s">
        <v>13</v>
      </c>
      <c r="C35" s="6"/>
    </row>
    <row r="36" spans="1:3" x14ac:dyDescent="0.25">
      <c r="A36" s="8">
        <v>263.01</v>
      </c>
      <c r="B36" s="20" t="s">
        <v>14</v>
      </c>
      <c r="C36" s="6"/>
    </row>
    <row r="37" spans="1:3" x14ac:dyDescent="0.25">
      <c r="A37" s="8"/>
      <c r="B37" s="20"/>
      <c r="C37" s="6"/>
    </row>
    <row r="38" spans="1:3" x14ac:dyDescent="0.25">
      <c r="A38" s="8">
        <v>0</v>
      </c>
      <c r="B38" s="6" t="s">
        <v>8</v>
      </c>
      <c r="C38" s="7" t="s">
        <v>17</v>
      </c>
    </row>
    <row r="39" spans="1:3" x14ac:dyDescent="0.25">
      <c r="A39" s="8">
        <v>73.010000000000005</v>
      </c>
      <c r="B39" s="6" t="s">
        <v>10</v>
      </c>
      <c r="C39" s="6"/>
    </row>
    <row r="40" spans="1:3" x14ac:dyDescent="0.25">
      <c r="A40" s="8">
        <v>96.01</v>
      </c>
      <c r="B40" s="6" t="s">
        <v>12</v>
      </c>
      <c r="C40" s="6"/>
    </row>
    <row r="41" spans="1:3" x14ac:dyDescent="0.25">
      <c r="A41" s="8">
        <v>142.01</v>
      </c>
      <c r="B41" s="6" t="s">
        <v>13</v>
      </c>
      <c r="C41" s="6"/>
    </row>
    <row r="42" spans="1:3" x14ac:dyDescent="0.25">
      <c r="A42" s="8">
        <v>232.01</v>
      </c>
      <c r="B42" s="6" t="s">
        <v>14</v>
      </c>
      <c r="C42" s="9"/>
    </row>
    <row r="43" spans="1:3" x14ac:dyDescent="0.25">
      <c r="A43" s="8"/>
      <c r="B43" s="6"/>
      <c r="C43" s="6"/>
    </row>
    <row r="44" spans="1:3" x14ac:dyDescent="0.25">
      <c r="A44" s="10"/>
      <c r="B44" s="6"/>
      <c r="C44" s="6"/>
    </row>
    <row r="45" spans="1:3" ht="25.5" customHeight="1" x14ac:dyDescent="0.25">
      <c r="A45" s="77" t="s">
        <v>18</v>
      </c>
      <c r="B45" s="78"/>
      <c r="C45" s="79"/>
    </row>
    <row r="46" spans="1:3" ht="25.5" customHeight="1" x14ac:dyDescent="0.25">
      <c r="A46" s="80" t="s">
        <v>19</v>
      </c>
      <c r="B46" s="81"/>
      <c r="C46" s="82"/>
    </row>
    <row r="47" spans="1:3" x14ac:dyDescent="0.25">
      <c r="A47" s="80" t="s">
        <v>20</v>
      </c>
      <c r="B47" s="81"/>
      <c r="C47" s="82"/>
    </row>
    <row r="48" spans="1:3" ht="25.5" customHeight="1" x14ac:dyDescent="0.25">
      <c r="A48" s="80" t="s">
        <v>21</v>
      </c>
      <c r="B48" s="83"/>
      <c r="C48" s="82"/>
    </row>
    <row r="49" spans="1:3" x14ac:dyDescent="0.25">
      <c r="A49" s="74" t="s">
        <v>22</v>
      </c>
      <c r="B49" s="75"/>
      <c r="C49" s="76"/>
    </row>
  </sheetData>
  <sheetProtection sheet="1" objects="1" scenarios="1" selectLockedCells="1" selectUnlockedCells="1"/>
  <mergeCells count="5">
    <mergeCell ref="A49:C49"/>
    <mergeCell ref="A45:C45"/>
    <mergeCell ref="A46:C46"/>
    <mergeCell ref="A47:C47"/>
    <mergeCell ref="A48:C48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customSheetViews>
    <customSheetView guid="{C0E4CA4E-C3C0-462F-9B07-BA72CC1779A3}" state="hidden" showRuler="0"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customSheetViews>
    <customSheetView guid="{C0E4CA4E-C3C0-462F-9B07-BA72CC1779A3}" state="hidden" showRuler="0"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ScoreSheet</vt:lpstr>
      <vt:lpstr>NewClassLookup</vt:lpstr>
      <vt:lpstr>Sheet2</vt:lpstr>
      <vt:lpstr>Sheet3</vt:lpstr>
      <vt:lpstr>ScoreSheet!Print_Area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Classifier Match Scoring Spreadsheet - 2017 Rules</dc:title>
  <dc:subject/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2016-12-19T19:09:58Z</cp:lastPrinted>
  <dcterms:created xsi:type="dcterms:W3CDTF">2001-08-02T04:21:03Z</dcterms:created>
  <dcterms:modified xsi:type="dcterms:W3CDTF">2017-03-23T19:33:42Z</dcterms:modified>
  <cp:category/>
  <cp:contentStatus>Updated 19-Dec-2016 per 2017 IDPA rulebook</cp:contentStatus>
</cp:coreProperties>
</file>