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F:\fridpa\MatchResults\2018\"/>
    </mc:Choice>
  </mc:AlternateContent>
  <xr:revisionPtr revIDLastSave="0" documentId="10_ncr:8100000_{87E134EA-FF7A-4778-85C2-083046175C5A}" xr6:coauthVersionLast="32" xr6:coauthVersionMax="32" xr10:uidLastSave="{00000000-0000-0000-0000-000000000000}"/>
  <bookViews>
    <workbookView xWindow="0" yWindow="0" windowWidth="23040" windowHeight="8670" tabRatio="245" xr2:uid="{00000000-000D-0000-FFFF-FFFF00000000}"/>
  </bookViews>
  <sheets>
    <sheet name="Scoresheet" sheetId="1" r:id="rId1"/>
    <sheet name="Sheet1" sheetId="4" r:id="rId2"/>
    <sheet name="SortLookup" sheetId="2" r:id="rId3"/>
    <sheet name="Help" sheetId="3" r:id="rId4"/>
  </sheets>
  <definedNames>
    <definedName name="_xlnm.Print_Area" localSheetId="0">Scoresheet!$A$1:$IL$70</definedName>
    <definedName name="_xlnm.Print_Titles" localSheetId="0">Scoresheet!$A:$F,Scoresheet!$1:$2</definedName>
    <definedName name="Z_1229FF16_6ED5_4DBA_B9FE_D3EE84024C57_.wvu.PrintArea" localSheetId="0" hidden="1">Scoresheet!$A$1:$IK$2</definedName>
    <definedName name="Z_1229FF16_6ED5_4DBA_B9FE_D3EE84024C57_.wvu.PrintTitles" localSheetId="0" hidden="1">Scoresheet!$A:$F,Scoresheet!$1:$2</definedName>
  </definedNames>
  <calcPr calcId="162913" fullPrecision="0"/>
  <customWorkbookViews>
    <customWorkbookView name="Mick Marchi - Personal View" guid="{1229FF16-6ED5-4DBA-B9FE-D3EE84024C57}" mergeInterval="0" personalView="1" maximized="1" windowWidth="1063" windowHeight="646" tabRatio="245" activeSheetId="1" showComments="commIndAndComment"/>
    <customWorkbookView name=" James D. Morgan - Personal View" guid="{233156EF-6886-4018-8D35-72AEDB4F2C43}" mergeInterval="0" personalView="1" maximized="1" windowWidth="1221" windowHeight="736" tabRatio="202" activeSheetId="1"/>
  </customWorkbookViews>
  <webPublishing targetScreenSize="1024x768" codePage="20127"/>
</workbook>
</file>

<file path=xl/calcChain.xml><?xml version="1.0" encoding="utf-8"?>
<calcChain xmlns="http://schemas.openxmlformats.org/spreadsheetml/2006/main">
  <c r="I16" i="1" l="1"/>
  <c r="G16" i="1" s="1"/>
  <c r="J16" i="1"/>
  <c r="O16" i="1"/>
  <c r="N16" i="1" s="1"/>
  <c r="AB16" i="1"/>
  <c r="AC16" i="1"/>
  <c r="AD16" i="1"/>
  <c r="AO16" i="1"/>
  <c r="AP16" i="1"/>
  <c r="AR16" i="1" s="1"/>
  <c r="AQ16" i="1"/>
  <c r="BA16" i="1"/>
  <c r="BB16" i="1"/>
  <c r="BC16" i="1"/>
  <c r="BL16" i="1"/>
  <c r="BO16" i="1" s="1"/>
  <c r="BM16" i="1"/>
  <c r="BN16" i="1"/>
  <c r="BY16" i="1"/>
  <c r="CB16" i="1" s="1"/>
  <c r="BZ16" i="1"/>
  <c r="CA16" i="1"/>
  <c r="CJ16" i="1"/>
  <c r="CK16" i="1"/>
  <c r="CL16" i="1"/>
  <c r="I43" i="1"/>
  <c r="J43" i="1"/>
  <c r="O43" i="1"/>
  <c r="N43" i="1" s="1"/>
  <c r="AB43" i="1"/>
  <c r="AC43" i="1"/>
  <c r="AD43" i="1"/>
  <c r="AO43" i="1"/>
  <c r="AP43" i="1"/>
  <c r="AQ43" i="1"/>
  <c r="BA43" i="1"/>
  <c r="BB43" i="1"/>
  <c r="BC43" i="1"/>
  <c r="BL43" i="1"/>
  <c r="BM43" i="1"/>
  <c r="BN43" i="1"/>
  <c r="BY43" i="1"/>
  <c r="BZ43" i="1"/>
  <c r="CA43" i="1"/>
  <c r="CJ43" i="1"/>
  <c r="CK43" i="1"/>
  <c r="CL43" i="1"/>
  <c r="I10" i="1"/>
  <c r="J10" i="1"/>
  <c r="O10" i="1"/>
  <c r="N10" i="1" s="1"/>
  <c r="AB10" i="1"/>
  <c r="AC10" i="1"/>
  <c r="AD10" i="1"/>
  <c r="AO10" i="1"/>
  <c r="AP10" i="1"/>
  <c r="AQ10" i="1"/>
  <c r="BA10" i="1"/>
  <c r="BB10" i="1"/>
  <c r="BC10" i="1"/>
  <c r="BL10" i="1"/>
  <c r="BM10" i="1"/>
  <c r="BN10" i="1"/>
  <c r="BY10" i="1"/>
  <c r="BZ10" i="1"/>
  <c r="CA10" i="1"/>
  <c r="CJ10" i="1"/>
  <c r="CK10" i="1"/>
  <c r="CL10" i="1"/>
  <c r="I20" i="1"/>
  <c r="J20" i="1"/>
  <c r="O20" i="1"/>
  <c r="N20" i="1" s="1"/>
  <c r="AB20" i="1"/>
  <c r="AC20" i="1"/>
  <c r="AD20" i="1"/>
  <c r="AO20" i="1"/>
  <c r="AP20" i="1"/>
  <c r="AQ20" i="1"/>
  <c r="BA20" i="1"/>
  <c r="BB20" i="1"/>
  <c r="BC20" i="1"/>
  <c r="BL20" i="1"/>
  <c r="BM20" i="1"/>
  <c r="BN20" i="1"/>
  <c r="BY20" i="1"/>
  <c r="BZ20" i="1"/>
  <c r="CA20" i="1"/>
  <c r="CJ20" i="1"/>
  <c r="CK20" i="1"/>
  <c r="CL20" i="1"/>
  <c r="I56" i="1"/>
  <c r="G56" i="1" s="1"/>
  <c r="H56" i="1" s="1"/>
  <c r="J56" i="1"/>
  <c r="O56" i="1"/>
  <c r="N56" i="1" s="1"/>
  <c r="AB56" i="1"/>
  <c r="AC56" i="1"/>
  <c r="AD56" i="1"/>
  <c r="AO56" i="1"/>
  <c r="AP56" i="1"/>
  <c r="AQ56" i="1"/>
  <c r="BA56" i="1"/>
  <c r="BB56" i="1"/>
  <c r="BC56" i="1"/>
  <c r="BL56" i="1"/>
  <c r="BM56" i="1"/>
  <c r="BN56" i="1"/>
  <c r="BY56" i="1"/>
  <c r="BZ56" i="1"/>
  <c r="CA56" i="1"/>
  <c r="CJ56" i="1"/>
  <c r="CK56" i="1"/>
  <c r="CL56" i="1"/>
  <c r="CM16" i="1" l="1"/>
  <c r="BD16" i="1"/>
  <c r="M16" i="1"/>
  <c r="AE16" i="1"/>
  <c r="L16" i="1"/>
  <c r="H16" i="1"/>
  <c r="BO56" i="1"/>
  <c r="BO43" i="1"/>
  <c r="BD56" i="1"/>
  <c r="BO10" i="1"/>
  <c r="BO20" i="1"/>
  <c r="CB56" i="1"/>
  <c r="CM56" i="1"/>
  <c r="AE56" i="1"/>
  <c r="AR56" i="1"/>
  <c r="CM20" i="1"/>
  <c r="BD20" i="1"/>
  <c r="AR20" i="1"/>
  <c r="AR10" i="1"/>
  <c r="M10" i="1"/>
  <c r="CB43" i="1"/>
  <c r="BD43" i="1"/>
  <c r="G43" i="1"/>
  <c r="H43" i="1" s="1"/>
  <c r="G20" i="1"/>
  <c r="H20" i="1" s="1"/>
  <c r="G10" i="1"/>
  <c r="H10" i="1" s="1"/>
  <c r="M20" i="1"/>
  <c r="AE43" i="1"/>
  <c r="AE10" i="1"/>
  <c r="AR43" i="1"/>
  <c r="BD10" i="1"/>
  <c r="CB20" i="1"/>
  <c r="CB10" i="1"/>
  <c r="CM10" i="1"/>
  <c r="M56" i="1"/>
  <c r="L20" i="1"/>
  <c r="CM43" i="1"/>
  <c r="L56" i="1"/>
  <c r="L43" i="1"/>
  <c r="AE20" i="1"/>
  <c r="L10" i="1"/>
  <c r="M43" i="1"/>
  <c r="I4" i="1"/>
  <c r="J4" i="1"/>
  <c r="O4" i="1"/>
  <c r="N4" i="1" s="1"/>
  <c r="AB4" i="1"/>
  <c r="AC4" i="1"/>
  <c r="AD4" i="1"/>
  <c r="AO4" i="1"/>
  <c r="AP4" i="1"/>
  <c r="AQ4" i="1"/>
  <c r="BA4" i="1"/>
  <c r="BB4" i="1"/>
  <c r="BC4" i="1"/>
  <c r="BL4" i="1"/>
  <c r="BM4" i="1"/>
  <c r="BN4" i="1"/>
  <c r="BY4" i="1"/>
  <c r="BZ4" i="1"/>
  <c r="CA4" i="1"/>
  <c r="CJ4" i="1"/>
  <c r="CK4" i="1"/>
  <c r="CL4" i="1"/>
  <c r="I5" i="1"/>
  <c r="J5" i="1"/>
  <c r="O5" i="1"/>
  <c r="N5" i="1" s="1"/>
  <c r="AB5" i="1"/>
  <c r="AC5" i="1"/>
  <c r="AD5" i="1"/>
  <c r="AO5" i="1"/>
  <c r="AP5" i="1"/>
  <c r="AQ5" i="1"/>
  <c r="BA5" i="1"/>
  <c r="BB5" i="1"/>
  <c r="BC5" i="1"/>
  <c r="BL5" i="1"/>
  <c r="BM5" i="1"/>
  <c r="BN5" i="1"/>
  <c r="BY5" i="1"/>
  <c r="BZ5" i="1"/>
  <c r="CA5" i="1"/>
  <c r="CJ5" i="1"/>
  <c r="CK5" i="1"/>
  <c r="CL5" i="1"/>
  <c r="I52" i="1"/>
  <c r="J52" i="1"/>
  <c r="O52" i="1"/>
  <c r="N52" i="1" s="1"/>
  <c r="AB52" i="1"/>
  <c r="AC52" i="1"/>
  <c r="AD52" i="1"/>
  <c r="AO52" i="1"/>
  <c r="AP52" i="1"/>
  <c r="AQ52" i="1"/>
  <c r="BA52" i="1"/>
  <c r="BB52" i="1"/>
  <c r="BC52" i="1"/>
  <c r="BL52" i="1"/>
  <c r="BM52" i="1"/>
  <c r="BN52" i="1"/>
  <c r="BY52" i="1"/>
  <c r="BZ52" i="1"/>
  <c r="CA52" i="1"/>
  <c r="CJ52" i="1"/>
  <c r="CK52" i="1"/>
  <c r="CL52" i="1"/>
  <c r="K16" i="1" l="1"/>
  <c r="K20" i="1"/>
  <c r="K10" i="1"/>
  <c r="K43" i="1"/>
  <c r="K56" i="1"/>
  <c r="BO5" i="1"/>
  <c r="BO52" i="1"/>
  <c r="BO4" i="1"/>
  <c r="CM52" i="1"/>
  <c r="BD52" i="1"/>
  <c r="G52" i="1"/>
  <c r="H52" i="1" s="1"/>
  <c r="G5" i="1"/>
  <c r="H5" i="1" s="1"/>
  <c r="CB4" i="1"/>
  <c r="G4" i="1"/>
  <c r="H4" i="1" s="1"/>
  <c r="M5" i="1"/>
  <c r="AE4" i="1"/>
  <c r="AE5" i="1"/>
  <c r="AR52" i="1"/>
  <c r="AR4" i="1"/>
  <c r="M52" i="1"/>
  <c r="AR5" i="1"/>
  <c r="BD5" i="1"/>
  <c r="BD4" i="1"/>
  <c r="CB5" i="1"/>
  <c r="L4" i="1"/>
  <c r="CB52" i="1"/>
  <c r="CM5" i="1"/>
  <c r="L52" i="1"/>
  <c r="CM4" i="1"/>
  <c r="AE52" i="1"/>
  <c r="L5" i="1"/>
  <c r="M4" i="1"/>
  <c r="AB12" i="1"/>
  <c r="AC12" i="1"/>
  <c r="AD12" i="1"/>
  <c r="AB19" i="1"/>
  <c r="AC19" i="1"/>
  <c r="AD19" i="1"/>
  <c r="AB6" i="1"/>
  <c r="AC6" i="1"/>
  <c r="AD6" i="1"/>
  <c r="AB31" i="1"/>
  <c r="AC31" i="1"/>
  <c r="AD31" i="1"/>
  <c r="AB44" i="1"/>
  <c r="AC44" i="1"/>
  <c r="AD44" i="1"/>
  <c r="AB35" i="1"/>
  <c r="AC35" i="1"/>
  <c r="AD35" i="1"/>
  <c r="AB38" i="1"/>
  <c r="AC38" i="1"/>
  <c r="AD38" i="1"/>
  <c r="AB50" i="1"/>
  <c r="AC50" i="1"/>
  <c r="AD50" i="1"/>
  <c r="AB15" i="1"/>
  <c r="AC15" i="1"/>
  <c r="AD15" i="1"/>
  <c r="AB49" i="1"/>
  <c r="AC49" i="1"/>
  <c r="AD49" i="1"/>
  <c r="AB46" i="1"/>
  <c r="AC46" i="1"/>
  <c r="AD46" i="1"/>
  <c r="AB40" i="1"/>
  <c r="AC40" i="1"/>
  <c r="AD40" i="1"/>
  <c r="AB45" i="1"/>
  <c r="AC45" i="1"/>
  <c r="AD45" i="1"/>
  <c r="AB48" i="1"/>
  <c r="AC48" i="1"/>
  <c r="AD48" i="1"/>
  <c r="AB13" i="1"/>
  <c r="AC13" i="1"/>
  <c r="AD13" i="1"/>
  <c r="AB36" i="1"/>
  <c r="AC36" i="1"/>
  <c r="AD36" i="1"/>
  <c r="AB26" i="1"/>
  <c r="AC26" i="1"/>
  <c r="AD26" i="1"/>
  <c r="AB39" i="1"/>
  <c r="AC39" i="1"/>
  <c r="AD39" i="1"/>
  <c r="AB41" i="1"/>
  <c r="AC41" i="1"/>
  <c r="AD41" i="1"/>
  <c r="AB47" i="1"/>
  <c r="AC47" i="1"/>
  <c r="AD47" i="1"/>
  <c r="AB7" i="1"/>
  <c r="AC7" i="1"/>
  <c r="AD7" i="1"/>
  <c r="AB21" i="1"/>
  <c r="AC21" i="1"/>
  <c r="AD21" i="1"/>
  <c r="AB54" i="1"/>
  <c r="AC54" i="1"/>
  <c r="AD54" i="1"/>
  <c r="AB11" i="1"/>
  <c r="AC11" i="1"/>
  <c r="AD11" i="1"/>
  <c r="AB51" i="1"/>
  <c r="AC51" i="1"/>
  <c r="AD51" i="1"/>
  <c r="AB9" i="1"/>
  <c r="AC9" i="1"/>
  <c r="AD9" i="1"/>
  <c r="AB32" i="1"/>
  <c r="AC32" i="1"/>
  <c r="AD32" i="1"/>
  <c r="AB18" i="1"/>
  <c r="AC18" i="1"/>
  <c r="AD18" i="1"/>
  <c r="AB30" i="1"/>
  <c r="AC30" i="1"/>
  <c r="AD30" i="1"/>
  <c r="AB22" i="1"/>
  <c r="AC22" i="1"/>
  <c r="AD22" i="1"/>
  <c r="AB14" i="1"/>
  <c r="AC14" i="1"/>
  <c r="AD14" i="1"/>
  <c r="AB23" i="1"/>
  <c r="AC23" i="1"/>
  <c r="AD23" i="1"/>
  <c r="AB24" i="1"/>
  <c r="AC24" i="1"/>
  <c r="AD24" i="1"/>
  <c r="AB3" i="1"/>
  <c r="AC3" i="1"/>
  <c r="AD3" i="1"/>
  <c r="AB27" i="1"/>
  <c r="AC27" i="1"/>
  <c r="AD27" i="1"/>
  <c r="K5" i="1" l="1"/>
  <c r="K4" i="1"/>
  <c r="K52" i="1"/>
  <c r="AE19" i="1"/>
  <c r="AE12" i="1"/>
  <c r="AE27" i="1"/>
  <c r="AE3" i="1"/>
  <c r="AE24" i="1"/>
  <c r="AE23" i="1"/>
  <c r="AE14" i="1"/>
  <c r="AE22" i="1"/>
  <c r="AE30" i="1"/>
  <c r="AE18" i="1"/>
  <c r="AE32" i="1"/>
  <c r="AE9" i="1"/>
  <c r="AE51" i="1"/>
  <c r="AE11" i="1"/>
  <c r="AE54" i="1"/>
  <c r="AE21" i="1"/>
  <c r="AE7" i="1"/>
  <c r="AE47" i="1"/>
  <c r="AE41" i="1"/>
  <c r="AE39" i="1"/>
  <c r="AE26" i="1"/>
  <c r="AE36" i="1"/>
  <c r="AE13" i="1"/>
  <c r="AE48" i="1"/>
  <c r="AE45" i="1"/>
  <c r="AE40" i="1"/>
  <c r="AE46" i="1"/>
  <c r="AE49" i="1"/>
  <c r="AE15" i="1"/>
  <c r="AE50" i="1"/>
  <c r="AE38" i="1"/>
  <c r="AE35" i="1"/>
  <c r="AE44" i="1"/>
  <c r="AE31" i="1"/>
  <c r="AE6" i="1"/>
  <c r="O55" i="1"/>
  <c r="N55" i="1" s="1"/>
  <c r="I51" i="1" l="1"/>
  <c r="J51" i="1"/>
  <c r="O51" i="1"/>
  <c r="N51" i="1" s="1"/>
  <c r="AO51" i="1"/>
  <c r="AP51" i="1"/>
  <c r="AQ51" i="1"/>
  <c r="BA51" i="1"/>
  <c r="BB51" i="1"/>
  <c r="BC51" i="1"/>
  <c r="BL51" i="1"/>
  <c r="BM51" i="1"/>
  <c r="BN51" i="1"/>
  <c r="BY51" i="1"/>
  <c r="BZ51" i="1"/>
  <c r="CA51" i="1"/>
  <c r="CJ51" i="1"/>
  <c r="CK51" i="1"/>
  <c r="CL51" i="1"/>
  <c r="I21" i="1"/>
  <c r="J21" i="1"/>
  <c r="O21" i="1"/>
  <c r="N21" i="1" s="1"/>
  <c r="AO21" i="1"/>
  <c r="AP21" i="1"/>
  <c r="AQ21" i="1"/>
  <c r="BA21" i="1"/>
  <c r="BB21" i="1"/>
  <c r="BC21" i="1"/>
  <c r="BL21" i="1"/>
  <c r="BM21" i="1"/>
  <c r="BN21" i="1"/>
  <c r="BY21" i="1"/>
  <c r="BZ21" i="1"/>
  <c r="CA21" i="1"/>
  <c r="CJ21" i="1"/>
  <c r="CK21" i="1"/>
  <c r="CL21" i="1"/>
  <c r="I19" i="1"/>
  <c r="J19" i="1"/>
  <c r="O19" i="1"/>
  <c r="N19" i="1" s="1"/>
  <c r="AO19" i="1"/>
  <c r="AP19" i="1"/>
  <c r="AQ19" i="1"/>
  <c r="BA19" i="1"/>
  <c r="BB19" i="1"/>
  <c r="BC19" i="1"/>
  <c r="BL19" i="1"/>
  <c r="BM19" i="1"/>
  <c r="BN19" i="1"/>
  <c r="BY19" i="1"/>
  <c r="BZ19" i="1"/>
  <c r="CA19" i="1"/>
  <c r="CJ19" i="1"/>
  <c r="CK19" i="1"/>
  <c r="CL19" i="1"/>
  <c r="BO21" i="1" l="1"/>
  <c r="BO51" i="1"/>
  <c r="CM21" i="1"/>
  <c r="AR21" i="1"/>
  <c r="CB51" i="1"/>
  <c r="G51" i="1"/>
  <c r="H51" i="1" s="1"/>
  <c r="CM51" i="1"/>
  <c r="M21" i="1"/>
  <c r="CB21" i="1"/>
  <c r="BD21" i="1"/>
  <c r="BD51" i="1"/>
  <c r="AR51" i="1"/>
  <c r="M51" i="1"/>
  <c r="G21" i="1"/>
  <c r="H21" i="1" s="1"/>
  <c r="L51" i="1"/>
  <c r="L21" i="1"/>
  <c r="G19" i="1"/>
  <c r="H19" i="1" s="1"/>
  <c r="CB19" i="1"/>
  <c r="CM19" i="1"/>
  <c r="AR19" i="1"/>
  <c r="BD19" i="1"/>
  <c r="M19" i="1"/>
  <c r="BO19" i="1"/>
  <c r="L19" i="1"/>
  <c r="I17" i="1"/>
  <c r="J17" i="1"/>
  <c r="O17" i="1"/>
  <c r="N17" i="1" s="1"/>
  <c r="AB17" i="1"/>
  <c r="AC17" i="1"/>
  <c r="AD17" i="1"/>
  <c r="AO17" i="1"/>
  <c r="AP17" i="1"/>
  <c r="AQ17" i="1"/>
  <c r="BA17" i="1"/>
  <c r="BB17" i="1"/>
  <c r="BC17" i="1"/>
  <c r="BL17" i="1"/>
  <c r="BM17" i="1"/>
  <c r="BN17" i="1"/>
  <c r="BY17" i="1"/>
  <c r="BZ17" i="1"/>
  <c r="CA17" i="1"/>
  <c r="CJ17" i="1"/>
  <c r="CK17" i="1"/>
  <c r="CL17" i="1"/>
  <c r="K21" i="1" l="1"/>
  <c r="K51" i="1"/>
  <c r="K19" i="1"/>
  <c r="G17" i="1"/>
  <c r="H17" i="1" s="1"/>
  <c r="BO17" i="1"/>
  <c r="CB17" i="1"/>
  <c r="AE17" i="1"/>
  <c r="CM17" i="1"/>
  <c r="AR17" i="1"/>
  <c r="BD17" i="1"/>
  <c r="M17" i="1"/>
  <c r="L17" i="1"/>
  <c r="CL7" i="1"/>
  <c r="CK7" i="1"/>
  <c r="CJ7" i="1"/>
  <c r="CA7" i="1"/>
  <c r="BZ7" i="1"/>
  <c r="BY7" i="1"/>
  <c r="BN7" i="1"/>
  <c r="BM7" i="1"/>
  <c r="BL7" i="1"/>
  <c r="BC7" i="1"/>
  <c r="BB7" i="1"/>
  <c r="BA7" i="1"/>
  <c r="AQ7" i="1"/>
  <c r="AP7" i="1"/>
  <c r="AO7" i="1"/>
  <c r="O7" i="1"/>
  <c r="N7" i="1" s="1"/>
  <c r="J7" i="1"/>
  <c r="I7" i="1"/>
  <c r="CL23" i="1"/>
  <c r="CK23" i="1"/>
  <c r="CJ23" i="1"/>
  <c r="CA23" i="1"/>
  <c r="BZ23" i="1"/>
  <c r="BY23" i="1"/>
  <c r="BN23" i="1"/>
  <c r="BM23" i="1"/>
  <c r="BL23" i="1"/>
  <c r="BC23" i="1"/>
  <c r="BB23" i="1"/>
  <c r="BA23" i="1"/>
  <c r="AQ23" i="1"/>
  <c r="AP23" i="1"/>
  <c r="AO23" i="1"/>
  <c r="O23" i="1"/>
  <c r="N23" i="1" s="1"/>
  <c r="J23" i="1"/>
  <c r="I23" i="1"/>
  <c r="CL24" i="1"/>
  <c r="CK24" i="1"/>
  <c r="CJ24" i="1"/>
  <c r="CA24" i="1"/>
  <c r="BZ24" i="1"/>
  <c r="BY24" i="1"/>
  <c r="BN24" i="1"/>
  <c r="BM24" i="1"/>
  <c r="BL24" i="1"/>
  <c r="BC24" i="1"/>
  <c r="BB24" i="1"/>
  <c r="BA24" i="1"/>
  <c r="AQ24" i="1"/>
  <c r="AP24" i="1"/>
  <c r="AO24" i="1"/>
  <c r="O24" i="1"/>
  <c r="N24" i="1" s="1"/>
  <c r="J24" i="1"/>
  <c r="I24" i="1"/>
  <c r="CL27" i="1"/>
  <c r="CK27" i="1"/>
  <c r="CJ27" i="1"/>
  <c r="CA27" i="1"/>
  <c r="BZ27" i="1"/>
  <c r="BY27" i="1"/>
  <c r="BN27" i="1"/>
  <c r="BM27" i="1"/>
  <c r="BL27" i="1"/>
  <c r="BC27" i="1"/>
  <c r="BB27" i="1"/>
  <c r="BA27" i="1"/>
  <c r="AQ27" i="1"/>
  <c r="AP27" i="1"/>
  <c r="AO27" i="1"/>
  <c r="O27" i="1"/>
  <c r="N27" i="1" s="1"/>
  <c r="J27" i="1"/>
  <c r="I27" i="1"/>
  <c r="CL3" i="1"/>
  <c r="CK3" i="1"/>
  <c r="CJ3" i="1"/>
  <c r="CA3" i="1"/>
  <c r="BZ3" i="1"/>
  <c r="BY3" i="1"/>
  <c r="BN3" i="1"/>
  <c r="BM3" i="1"/>
  <c r="BL3" i="1"/>
  <c r="BC3" i="1"/>
  <c r="BB3" i="1"/>
  <c r="BA3" i="1"/>
  <c r="AQ3" i="1"/>
  <c r="AP3" i="1"/>
  <c r="AO3" i="1"/>
  <c r="O3" i="1"/>
  <c r="N3" i="1" s="1"/>
  <c r="J3" i="1"/>
  <c r="I3" i="1"/>
  <c r="CL29" i="1"/>
  <c r="CK29" i="1"/>
  <c r="CJ29" i="1"/>
  <c r="CA29" i="1"/>
  <c r="BZ29" i="1"/>
  <c r="BY29" i="1"/>
  <c r="BN29" i="1"/>
  <c r="BM29" i="1"/>
  <c r="BL29" i="1"/>
  <c r="BC29" i="1"/>
  <c r="BB29" i="1"/>
  <c r="BA29" i="1"/>
  <c r="AQ29" i="1"/>
  <c r="AP29" i="1"/>
  <c r="AO29" i="1"/>
  <c r="AD29" i="1"/>
  <c r="AC29" i="1"/>
  <c r="AB29" i="1"/>
  <c r="O29" i="1"/>
  <c r="N29" i="1" s="1"/>
  <c r="J29" i="1"/>
  <c r="I29" i="1"/>
  <c r="CL48" i="1"/>
  <c r="CK48" i="1"/>
  <c r="CJ48" i="1"/>
  <c r="CA48" i="1"/>
  <c r="BZ48" i="1"/>
  <c r="BY48" i="1"/>
  <c r="BN48" i="1"/>
  <c r="BM48" i="1"/>
  <c r="BL48" i="1"/>
  <c r="BC48" i="1"/>
  <c r="BB48" i="1"/>
  <c r="BA48" i="1"/>
  <c r="AQ48" i="1"/>
  <c r="AP48" i="1"/>
  <c r="AO48" i="1"/>
  <c r="O48" i="1"/>
  <c r="N48" i="1" s="1"/>
  <c r="J48" i="1"/>
  <c r="I48" i="1"/>
  <c r="CL8" i="1"/>
  <c r="CK8" i="1"/>
  <c r="CJ8" i="1"/>
  <c r="CA8" i="1"/>
  <c r="BZ8" i="1"/>
  <c r="BY8" i="1"/>
  <c r="BN8" i="1"/>
  <c r="BM8" i="1"/>
  <c r="BL8" i="1"/>
  <c r="BC8" i="1"/>
  <c r="BB8" i="1"/>
  <c r="BA8" i="1"/>
  <c r="AQ8" i="1"/>
  <c r="AP8" i="1"/>
  <c r="AO8" i="1"/>
  <c r="AD8" i="1"/>
  <c r="AC8" i="1"/>
  <c r="AB8" i="1"/>
  <c r="O8" i="1"/>
  <c r="N8" i="1" s="1"/>
  <c r="J8" i="1"/>
  <c r="I8" i="1"/>
  <c r="CL55" i="1"/>
  <c r="CK55" i="1"/>
  <c r="CJ55" i="1"/>
  <c r="CA55" i="1"/>
  <c r="BZ55" i="1"/>
  <c r="BY55" i="1"/>
  <c r="BN55" i="1"/>
  <c r="BM55" i="1"/>
  <c r="BL55" i="1"/>
  <c r="BC55" i="1"/>
  <c r="BB55" i="1"/>
  <c r="BA55" i="1"/>
  <c r="AQ55" i="1"/>
  <c r="AP55" i="1"/>
  <c r="AO55" i="1"/>
  <c r="AD55" i="1"/>
  <c r="AC55" i="1"/>
  <c r="AB55" i="1"/>
  <c r="J55" i="1"/>
  <c r="I55" i="1"/>
  <c r="CL14" i="1"/>
  <c r="CK14" i="1"/>
  <c r="CJ14" i="1"/>
  <c r="CA14" i="1"/>
  <c r="BZ14" i="1"/>
  <c r="BY14" i="1"/>
  <c r="BN14" i="1"/>
  <c r="BM14" i="1"/>
  <c r="BL14" i="1"/>
  <c r="BC14" i="1"/>
  <c r="BB14" i="1"/>
  <c r="BA14" i="1"/>
  <c r="AQ14" i="1"/>
  <c r="AP14" i="1"/>
  <c r="AO14" i="1"/>
  <c r="O14" i="1"/>
  <c r="N14" i="1" s="1"/>
  <c r="J14" i="1"/>
  <c r="I14" i="1"/>
  <c r="CL39" i="1"/>
  <c r="CK39" i="1"/>
  <c r="CJ39" i="1"/>
  <c r="CA39" i="1"/>
  <c r="BZ39" i="1"/>
  <c r="BY39" i="1"/>
  <c r="BN39" i="1"/>
  <c r="BM39" i="1"/>
  <c r="BL39" i="1"/>
  <c r="BC39" i="1"/>
  <c r="BB39" i="1"/>
  <c r="BA39" i="1"/>
  <c r="AQ39" i="1"/>
  <c r="AP39" i="1"/>
  <c r="AO39" i="1"/>
  <c r="O39" i="1"/>
  <c r="N39" i="1" s="1"/>
  <c r="J39" i="1"/>
  <c r="I39" i="1"/>
  <c r="CL40" i="1"/>
  <c r="CK40" i="1"/>
  <c r="CJ40" i="1"/>
  <c r="CA40" i="1"/>
  <c r="BZ40" i="1"/>
  <c r="BY40" i="1"/>
  <c r="BN40" i="1"/>
  <c r="BM40" i="1"/>
  <c r="BL40" i="1"/>
  <c r="BC40" i="1"/>
  <c r="BB40" i="1"/>
  <c r="BA40" i="1"/>
  <c r="AQ40" i="1"/>
  <c r="AP40" i="1"/>
  <c r="AO40" i="1"/>
  <c r="O40" i="1"/>
  <c r="N40" i="1" s="1"/>
  <c r="J40" i="1"/>
  <c r="I40" i="1"/>
  <c r="CL41" i="1"/>
  <c r="CK41" i="1"/>
  <c r="CJ41" i="1"/>
  <c r="CA41" i="1"/>
  <c r="BZ41" i="1"/>
  <c r="BY41" i="1"/>
  <c r="BN41" i="1"/>
  <c r="BM41" i="1"/>
  <c r="BL41" i="1"/>
  <c r="BC41" i="1"/>
  <c r="BB41" i="1"/>
  <c r="BA41" i="1"/>
  <c r="AQ41" i="1"/>
  <c r="AP41" i="1"/>
  <c r="AO41" i="1"/>
  <c r="O41" i="1"/>
  <c r="N41" i="1" s="1"/>
  <c r="J41" i="1"/>
  <c r="I41" i="1"/>
  <c r="CL9" i="1"/>
  <c r="CK9" i="1"/>
  <c r="CJ9" i="1"/>
  <c r="CA9" i="1"/>
  <c r="BZ9" i="1"/>
  <c r="BY9" i="1"/>
  <c r="BN9" i="1"/>
  <c r="BM9" i="1"/>
  <c r="BL9" i="1"/>
  <c r="BC9" i="1"/>
  <c r="BB9" i="1"/>
  <c r="BA9" i="1"/>
  <c r="AQ9" i="1"/>
  <c r="AP9" i="1"/>
  <c r="AO9" i="1"/>
  <c r="O9" i="1"/>
  <c r="N9" i="1" s="1"/>
  <c r="J9" i="1"/>
  <c r="I9" i="1"/>
  <c r="CL45" i="1"/>
  <c r="CK45" i="1"/>
  <c r="CJ45" i="1"/>
  <c r="CA45" i="1"/>
  <c r="BZ45" i="1"/>
  <c r="BY45" i="1"/>
  <c r="BN45" i="1"/>
  <c r="BM45" i="1"/>
  <c r="BL45" i="1"/>
  <c r="BC45" i="1"/>
  <c r="BB45" i="1"/>
  <c r="BA45" i="1"/>
  <c r="AQ45" i="1"/>
  <c r="AP45" i="1"/>
  <c r="AO45" i="1"/>
  <c r="O45" i="1"/>
  <c r="N45" i="1" s="1"/>
  <c r="J45" i="1"/>
  <c r="I45" i="1"/>
  <c r="CL13" i="1"/>
  <c r="CK13" i="1"/>
  <c r="CJ13" i="1"/>
  <c r="CA13" i="1"/>
  <c r="BZ13" i="1"/>
  <c r="BY13" i="1"/>
  <c r="BN13" i="1"/>
  <c r="BM13" i="1"/>
  <c r="BL13" i="1"/>
  <c r="BC13" i="1"/>
  <c r="BB13" i="1"/>
  <c r="BA13" i="1"/>
  <c r="AQ13" i="1"/>
  <c r="AP13" i="1"/>
  <c r="AO13" i="1"/>
  <c r="O13" i="1"/>
  <c r="N13" i="1" s="1"/>
  <c r="J13" i="1"/>
  <c r="I13" i="1"/>
  <c r="CL35" i="1"/>
  <c r="CK35" i="1"/>
  <c r="CJ35" i="1"/>
  <c r="CA35" i="1"/>
  <c r="BZ35" i="1"/>
  <c r="BY35" i="1"/>
  <c r="BN35" i="1"/>
  <c r="BM35" i="1"/>
  <c r="BL35" i="1"/>
  <c r="BC35" i="1"/>
  <c r="BB35" i="1"/>
  <c r="BA35" i="1"/>
  <c r="AQ35" i="1"/>
  <c r="AP35" i="1"/>
  <c r="AO35" i="1"/>
  <c r="O35" i="1"/>
  <c r="N35" i="1" s="1"/>
  <c r="J35" i="1"/>
  <c r="I35" i="1"/>
  <c r="CL25" i="1"/>
  <c r="CK25" i="1"/>
  <c r="CJ25" i="1"/>
  <c r="CA25" i="1"/>
  <c r="BZ25" i="1"/>
  <c r="BY25" i="1"/>
  <c r="BN25" i="1"/>
  <c r="BM25" i="1"/>
  <c r="BL25" i="1"/>
  <c r="BC25" i="1"/>
  <c r="BB25" i="1"/>
  <c r="BA25" i="1"/>
  <c r="AQ25" i="1"/>
  <c r="AP25" i="1"/>
  <c r="AO25" i="1"/>
  <c r="AD25" i="1"/>
  <c r="AC25" i="1"/>
  <c r="AB25" i="1"/>
  <c r="O25" i="1"/>
  <c r="N25" i="1" s="1"/>
  <c r="J25" i="1"/>
  <c r="I25" i="1"/>
  <c r="CL30" i="1"/>
  <c r="CK30" i="1"/>
  <c r="CJ30" i="1"/>
  <c r="CA30" i="1"/>
  <c r="BZ30" i="1"/>
  <c r="BY30" i="1"/>
  <c r="BN30" i="1"/>
  <c r="BM30" i="1"/>
  <c r="BL30" i="1"/>
  <c r="BC30" i="1"/>
  <c r="BB30" i="1"/>
  <c r="BA30" i="1"/>
  <c r="AQ30" i="1"/>
  <c r="AP30" i="1"/>
  <c r="AO30" i="1"/>
  <c r="O30" i="1"/>
  <c r="N30" i="1" s="1"/>
  <c r="J30" i="1"/>
  <c r="I30" i="1"/>
  <c r="I37" i="1"/>
  <c r="J37" i="1"/>
  <c r="O37" i="1"/>
  <c r="N37" i="1" s="1"/>
  <c r="AB37" i="1"/>
  <c r="AC37" i="1"/>
  <c r="AD37" i="1"/>
  <c r="AO37" i="1"/>
  <c r="AP37" i="1"/>
  <c r="AQ37" i="1"/>
  <c r="BA37" i="1"/>
  <c r="BB37" i="1"/>
  <c r="BC37" i="1"/>
  <c r="BL37" i="1"/>
  <c r="BM37" i="1"/>
  <c r="BN37" i="1"/>
  <c r="BY37" i="1"/>
  <c r="BZ37" i="1"/>
  <c r="CA37" i="1"/>
  <c r="CJ37" i="1"/>
  <c r="CK37" i="1"/>
  <c r="CL37" i="1"/>
  <c r="I36" i="1"/>
  <c r="J36" i="1"/>
  <c r="O36" i="1"/>
  <c r="N36" i="1" s="1"/>
  <c r="AO36" i="1"/>
  <c r="AP36" i="1"/>
  <c r="AQ36" i="1"/>
  <c r="BA36" i="1"/>
  <c r="BB36" i="1"/>
  <c r="BC36" i="1"/>
  <c r="BL36" i="1"/>
  <c r="BM36" i="1"/>
  <c r="BN36" i="1"/>
  <c r="BY36" i="1"/>
  <c r="BZ36" i="1"/>
  <c r="CA36" i="1"/>
  <c r="CJ36" i="1"/>
  <c r="CK36" i="1"/>
  <c r="CL36" i="1"/>
  <c r="I38" i="1"/>
  <c r="J38" i="1"/>
  <c r="O38" i="1"/>
  <c r="N38" i="1" s="1"/>
  <c r="AO38" i="1"/>
  <c r="AP38" i="1"/>
  <c r="AQ38" i="1"/>
  <c r="BA38" i="1"/>
  <c r="BB38" i="1"/>
  <c r="BC38" i="1"/>
  <c r="BL38" i="1"/>
  <c r="BM38" i="1"/>
  <c r="BN38" i="1"/>
  <c r="BY38" i="1"/>
  <c r="BZ38" i="1"/>
  <c r="CA38" i="1"/>
  <c r="CJ38" i="1"/>
  <c r="CK38" i="1"/>
  <c r="CL38" i="1"/>
  <c r="I26" i="1"/>
  <c r="J26" i="1"/>
  <c r="O26" i="1"/>
  <c r="N26" i="1" s="1"/>
  <c r="AO26" i="1"/>
  <c r="AP26" i="1"/>
  <c r="AQ26" i="1"/>
  <c r="BA26" i="1"/>
  <c r="BB26" i="1"/>
  <c r="BC26" i="1"/>
  <c r="BL26" i="1"/>
  <c r="BM26" i="1"/>
  <c r="BN26" i="1"/>
  <c r="BY26" i="1"/>
  <c r="BZ26" i="1"/>
  <c r="CA26" i="1"/>
  <c r="CJ26" i="1"/>
  <c r="CK26" i="1"/>
  <c r="CL26" i="1"/>
  <c r="I47" i="1"/>
  <c r="J47" i="1"/>
  <c r="O47" i="1"/>
  <c r="N47" i="1" s="1"/>
  <c r="AO47" i="1"/>
  <c r="AP47" i="1"/>
  <c r="AQ47" i="1"/>
  <c r="BA47" i="1"/>
  <c r="BB47" i="1"/>
  <c r="BC47" i="1"/>
  <c r="BL47" i="1"/>
  <c r="BM47" i="1"/>
  <c r="BN47" i="1"/>
  <c r="BY47" i="1"/>
  <c r="BZ47" i="1"/>
  <c r="CA47" i="1"/>
  <c r="CJ47" i="1"/>
  <c r="CK47" i="1"/>
  <c r="CL47" i="1"/>
  <c r="I6" i="1"/>
  <c r="J6" i="1"/>
  <c r="O6" i="1"/>
  <c r="N6" i="1" s="1"/>
  <c r="AO6" i="1"/>
  <c r="AP6" i="1"/>
  <c r="AQ6" i="1"/>
  <c r="BA6" i="1"/>
  <c r="BB6" i="1"/>
  <c r="BC6" i="1"/>
  <c r="BL6" i="1"/>
  <c r="BM6" i="1"/>
  <c r="BN6" i="1"/>
  <c r="BY6" i="1"/>
  <c r="BZ6" i="1"/>
  <c r="CA6" i="1"/>
  <c r="CJ6" i="1"/>
  <c r="CK6" i="1"/>
  <c r="CL6" i="1"/>
  <c r="I50" i="1"/>
  <c r="J50" i="1"/>
  <c r="O50" i="1"/>
  <c r="N50" i="1" s="1"/>
  <c r="AO50" i="1"/>
  <c r="AP50" i="1"/>
  <c r="AQ50" i="1"/>
  <c r="BA50" i="1"/>
  <c r="BB50" i="1"/>
  <c r="BC50" i="1"/>
  <c r="BL50" i="1"/>
  <c r="BM50" i="1"/>
  <c r="BN50" i="1"/>
  <c r="BY50" i="1"/>
  <c r="BZ50" i="1"/>
  <c r="CA50" i="1"/>
  <c r="CJ50" i="1"/>
  <c r="CK50" i="1"/>
  <c r="CL50" i="1"/>
  <c r="I49" i="1"/>
  <c r="J49" i="1"/>
  <c r="O49" i="1"/>
  <c r="N49" i="1" s="1"/>
  <c r="AO49" i="1"/>
  <c r="AP49" i="1"/>
  <c r="AQ49" i="1"/>
  <c r="BA49" i="1"/>
  <c r="BB49" i="1"/>
  <c r="BC49" i="1"/>
  <c r="BL49" i="1"/>
  <c r="BM49" i="1"/>
  <c r="BN49" i="1"/>
  <c r="BY49" i="1"/>
  <c r="BZ49" i="1"/>
  <c r="CA49" i="1"/>
  <c r="CJ49" i="1"/>
  <c r="CK49" i="1"/>
  <c r="CL49" i="1"/>
  <c r="I44" i="1"/>
  <c r="J44" i="1"/>
  <c r="O44" i="1"/>
  <c r="N44" i="1" s="1"/>
  <c r="AO44" i="1"/>
  <c r="AP44" i="1"/>
  <c r="AQ44" i="1"/>
  <c r="BA44" i="1"/>
  <c r="BB44" i="1"/>
  <c r="BC44" i="1"/>
  <c r="BL44" i="1"/>
  <c r="BM44" i="1"/>
  <c r="BN44" i="1"/>
  <c r="BY44" i="1"/>
  <c r="BZ44" i="1"/>
  <c r="CA44" i="1"/>
  <c r="CJ44" i="1"/>
  <c r="CK44" i="1"/>
  <c r="CL44" i="1"/>
  <c r="I18" i="1"/>
  <c r="J18" i="1"/>
  <c r="O18" i="1"/>
  <c r="N18" i="1" s="1"/>
  <c r="AO18" i="1"/>
  <c r="AP18" i="1"/>
  <c r="AQ18" i="1"/>
  <c r="BA18" i="1"/>
  <c r="BB18" i="1"/>
  <c r="BC18" i="1"/>
  <c r="BL18" i="1"/>
  <c r="BM18" i="1"/>
  <c r="BN18" i="1"/>
  <c r="BY18" i="1"/>
  <c r="BZ18" i="1"/>
  <c r="CA18" i="1"/>
  <c r="CJ18" i="1"/>
  <c r="CK18" i="1"/>
  <c r="CL18" i="1"/>
  <c r="I33" i="1"/>
  <c r="J33" i="1"/>
  <c r="O33" i="1"/>
  <c r="N33" i="1" s="1"/>
  <c r="AB33" i="1"/>
  <c r="AC33" i="1"/>
  <c r="AD33" i="1"/>
  <c r="AO33" i="1"/>
  <c r="AP33" i="1"/>
  <c r="AQ33" i="1"/>
  <c r="BA33" i="1"/>
  <c r="BB33" i="1"/>
  <c r="BC33" i="1"/>
  <c r="BL33" i="1"/>
  <c r="BM33" i="1"/>
  <c r="BN33" i="1"/>
  <c r="BY33" i="1"/>
  <c r="BZ33" i="1"/>
  <c r="CA33" i="1"/>
  <c r="CJ33" i="1"/>
  <c r="CK33" i="1"/>
  <c r="CL33" i="1"/>
  <c r="I34" i="1"/>
  <c r="J34" i="1"/>
  <c r="O34" i="1"/>
  <c r="N34" i="1" s="1"/>
  <c r="AB34" i="1"/>
  <c r="AC34" i="1"/>
  <c r="AD34" i="1"/>
  <c r="AO34" i="1"/>
  <c r="AP34" i="1"/>
  <c r="AQ34" i="1"/>
  <c r="BA34" i="1"/>
  <c r="BB34" i="1"/>
  <c r="BC34" i="1"/>
  <c r="BL34" i="1"/>
  <c r="BM34" i="1"/>
  <c r="BN34" i="1"/>
  <c r="BY34" i="1"/>
  <c r="BZ34" i="1"/>
  <c r="CA34" i="1"/>
  <c r="CJ34" i="1"/>
  <c r="CK34" i="1"/>
  <c r="CL34" i="1"/>
  <c r="I42" i="1"/>
  <c r="J42" i="1"/>
  <c r="O42" i="1"/>
  <c r="N42" i="1" s="1"/>
  <c r="AB42" i="1"/>
  <c r="AC42" i="1"/>
  <c r="AD42" i="1"/>
  <c r="AO42" i="1"/>
  <c r="AP42" i="1"/>
  <c r="AQ42" i="1"/>
  <c r="BA42" i="1"/>
  <c r="BB42" i="1"/>
  <c r="BC42" i="1"/>
  <c r="BL42" i="1"/>
  <c r="BM42" i="1"/>
  <c r="BN42" i="1"/>
  <c r="BY42" i="1"/>
  <c r="BZ42" i="1"/>
  <c r="CA42" i="1"/>
  <c r="CJ42" i="1"/>
  <c r="CK42" i="1"/>
  <c r="CL42" i="1"/>
  <c r="I46" i="1"/>
  <c r="J46" i="1"/>
  <c r="O46" i="1"/>
  <c r="N46" i="1" s="1"/>
  <c r="AO46" i="1"/>
  <c r="AP46" i="1"/>
  <c r="AQ46" i="1"/>
  <c r="BA46" i="1"/>
  <c r="BB46" i="1"/>
  <c r="BC46" i="1"/>
  <c r="BL46" i="1"/>
  <c r="BM46" i="1"/>
  <c r="BN46" i="1"/>
  <c r="BY46" i="1"/>
  <c r="BZ46" i="1"/>
  <c r="CA46" i="1"/>
  <c r="CJ46" i="1"/>
  <c r="CK46" i="1"/>
  <c r="CL46" i="1"/>
  <c r="I11" i="1"/>
  <c r="J11" i="1"/>
  <c r="O11" i="1"/>
  <c r="N11" i="1" s="1"/>
  <c r="AO11" i="1"/>
  <c r="AP11" i="1"/>
  <c r="AQ11" i="1"/>
  <c r="BA11" i="1"/>
  <c r="BB11" i="1"/>
  <c r="BC11" i="1"/>
  <c r="BL11" i="1"/>
  <c r="BM11" i="1"/>
  <c r="BN11" i="1"/>
  <c r="BY11" i="1"/>
  <c r="BZ11" i="1"/>
  <c r="CA11" i="1"/>
  <c r="CJ11" i="1"/>
  <c r="CK11" i="1"/>
  <c r="CL11" i="1"/>
  <c r="I15" i="1"/>
  <c r="J15" i="1"/>
  <c r="O15" i="1"/>
  <c r="N15" i="1" s="1"/>
  <c r="AO15" i="1"/>
  <c r="AP15" i="1"/>
  <c r="AQ15" i="1"/>
  <c r="BA15" i="1"/>
  <c r="BB15" i="1"/>
  <c r="BC15" i="1"/>
  <c r="BL15" i="1"/>
  <c r="BM15" i="1"/>
  <c r="BN15" i="1"/>
  <c r="BY15" i="1"/>
  <c r="BZ15" i="1"/>
  <c r="CA15" i="1"/>
  <c r="CJ15" i="1"/>
  <c r="CK15" i="1"/>
  <c r="CL15" i="1"/>
  <c r="I22" i="1"/>
  <c r="J22" i="1"/>
  <c r="O22" i="1"/>
  <c r="N22" i="1" s="1"/>
  <c r="AO22" i="1"/>
  <c r="AP22" i="1"/>
  <c r="AQ22" i="1"/>
  <c r="BA22" i="1"/>
  <c r="BB22" i="1"/>
  <c r="BC22" i="1"/>
  <c r="BL22" i="1"/>
  <c r="BM22" i="1"/>
  <c r="BN22" i="1"/>
  <c r="BY22" i="1"/>
  <c r="BZ22" i="1"/>
  <c r="CA22" i="1"/>
  <c r="CJ22" i="1"/>
  <c r="CK22" i="1"/>
  <c r="CL22" i="1"/>
  <c r="I12" i="1"/>
  <c r="J12" i="1"/>
  <c r="O12" i="1"/>
  <c r="N12" i="1" s="1"/>
  <c r="AO12" i="1"/>
  <c r="AP12" i="1"/>
  <c r="AQ12" i="1"/>
  <c r="BA12" i="1"/>
  <c r="BB12" i="1"/>
  <c r="BC12" i="1"/>
  <c r="BL12" i="1"/>
  <c r="BM12" i="1"/>
  <c r="BN12" i="1"/>
  <c r="BY12" i="1"/>
  <c r="BZ12" i="1"/>
  <c r="CA12" i="1"/>
  <c r="CJ12" i="1"/>
  <c r="CK12" i="1"/>
  <c r="CL12" i="1"/>
  <c r="I31" i="1"/>
  <c r="J31" i="1"/>
  <c r="O31" i="1"/>
  <c r="N31" i="1" s="1"/>
  <c r="AO31" i="1"/>
  <c r="AP31" i="1"/>
  <c r="AQ31" i="1"/>
  <c r="BA31" i="1"/>
  <c r="BB31" i="1"/>
  <c r="BC31" i="1"/>
  <c r="BL31" i="1"/>
  <c r="BM31" i="1"/>
  <c r="BN31" i="1"/>
  <c r="BY31" i="1"/>
  <c r="BZ31" i="1"/>
  <c r="CA31" i="1"/>
  <c r="CJ31" i="1"/>
  <c r="CK31" i="1"/>
  <c r="CL31" i="1"/>
  <c r="I53" i="1"/>
  <c r="J53" i="1"/>
  <c r="O53" i="1"/>
  <c r="N53" i="1" s="1"/>
  <c r="AB53" i="1"/>
  <c r="AC53" i="1"/>
  <c r="AD53" i="1"/>
  <c r="AO53" i="1"/>
  <c r="AP53" i="1"/>
  <c r="AQ53" i="1"/>
  <c r="BA53" i="1"/>
  <c r="BB53" i="1"/>
  <c r="BC53" i="1"/>
  <c r="BL53" i="1"/>
  <c r="BM53" i="1"/>
  <c r="BN53" i="1"/>
  <c r="BY53" i="1"/>
  <c r="BZ53" i="1"/>
  <c r="CA53" i="1"/>
  <c r="CJ53" i="1"/>
  <c r="CK53" i="1"/>
  <c r="CL53" i="1"/>
  <c r="I54" i="1"/>
  <c r="J54" i="1"/>
  <c r="O54" i="1"/>
  <c r="N54" i="1" s="1"/>
  <c r="AO54" i="1"/>
  <c r="AP54" i="1"/>
  <c r="AQ54" i="1"/>
  <c r="BA54" i="1"/>
  <c r="BB54" i="1"/>
  <c r="BC54" i="1"/>
  <c r="BL54" i="1"/>
  <c r="BM54" i="1"/>
  <c r="BN54" i="1"/>
  <c r="BY54" i="1"/>
  <c r="BZ54" i="1"/>
  <c r="CA54" i="1"/>
  <c r="CJ54" i="1"/>
  <c r="CK54" i="1"/>
  <c r="CL54" i="1"/>
  <c r="I28" i="1"/>
  <c r="J28" i="1"/>
  <c r="O28" i="1"/>
  <c r="N28" i="1" s="1"/>
  <c r="AB28" i="1"/>
  <c r="AC28" i="1"/>
  <c r="AD28" i="1"/>
  <c r="AO28" i="1"/>
  <c r="AP28" i="1"/>
  <c r="AQ28" i="1"/>
  <c r="BA28" i="1"/>
  <c r="BB28" i="1"/>
  <c r="BC28" i="1"/>
  <c r="BL28" i="1"/>
  <c r="BM28" i="1"/>
  <c r="BN28" i="1"/>
  <c r="BY28" i="1"/>
  <c r="BZ28" i="1"/>
  <c r="CA28" i="1"/>
  <c r="CJ28" i="1"/>
  <c r="CK28" i="1"/>
  <c r="CL28" i="1"/>
  <c r="CK32" i="1"/>
  <c r="M55" i="1" l="1"/>
  <c r="L55" i="1"/>
  <c r="G29" i="1"/>
  <c r="H29" i="1" s="1"/>
  <c r="K17" i="1"/>
  <c r="G8" i="1"/>
  <c r="H8" i="1" s="1"/>
  <c r="M48" i="1"/>
  <c r="BO44" i="1"/>
  <c r="L35" i="1"/>
  <c r="BD35" i="1"/>
  <c r="M14" i="1"/>
  <c r="L8" i="1"/>
  <c r="AR8" i="1"/>
  <c r="CM8" i="1"/>
  <c r="AE29" i="1"/>
  <c r="M29" i="1"/>
  <c r="CB29" i="1"/>
  <c r="BO27" i="1"/>
  <c r="L23" i="1"/>
  <c r="AR23" i="1"/>
  <c r="CM23" i="1"/>
  <c r="M7" i="1"/>
  <c r="BD7" i="1"/>
  <c r="CB36" i="1"/>
  <c r="AR7" i="1"/>
  <c r="CM7" i="1"/>
  <c r="BO8" i="1"/>
  <c r="G48" i="1"/>
  <c r="H48" i="1" s="1"/>
  <c r="L29" i="1"/>
  <c r="BD29" i="1"/>
  <c r="L27" i="1"/>
  <c r="AR27" i="1"/>
  <c r="CM27" i="1"/>
  <c r="BO23" i="1"/>
  <c r="G7" i="1"/>
  <c r="H7" i="1" s="1"/>
  <c r="G6" i="1"/>
  <c r="H6" i="1" s="1"/>
  <c r="G30" i="1"/>
  <c r="H30" i="1" s="1"/>
  <c r="BO30" i="1"/>
  <c r="BO25" i="1"/>
  <c r="G13" i="1"/>
  <c r="H13" i="1" s="1"/>
  <c r="BO13" i="1"/>
  <c r="M9" i="1"/>
  <c r="BO9" i="1"/>
  <c r="G41" i="1"/>
  <c r="H41" i="1" s="1"/>
  <c r="M41" i="1"/>
  <c r="BO41" i="1"/>
  <c r="L40" i="1"/>
  <c r="BD40" i="1"/>
  <c r="M39" i="1"/>
  <c r="BO39" i="1"/>
  <c r="G14" i="1"/>
  <c r="H14" i="1" s="1"/>
  <c r="AR29" i="1"/>
  <c r="CM29" i="1"/>
  <c r="G27" i="1"/>
  <c r="H27" i="1" s="1"/>
  <c r="L24" i="1"/>
  <c r="BD24" i="1"/>
  <c r="BO14" i="1"/>
  <c r="BD55" i="1"/>
  <c r="M8" i="1"/>
  <c r="M23" i="1"/>
  <c r="M27" i="1"/>
  <c r="G9" i="1"/>
  <c r="H9" i="1" s="1"/>
  <c r="L9" i="1"/>
  <c r="AR9" i="1"/>
  <c r="CM9" i="1"/>
  <c r="G39" i="1"/>
  <c r="H39" i="1" s="1"/>
  <c r="L39" i="1"/>
  <c r="AR39" i="1"/>
  <c r="CM39" i="1"/>
  <c r="BO48" i="1"/>
  <c r="BO29" i="1"/>
  <c r="L3" i="1"/>
  <c r="BD3" i="1"/>
  <c r="G23" i="1"/>
  <c r="H23" i="1" s="1"/>
  <c r="BD45" i="1"/>
  <c r="L45" i="1"/>
  <c r="M13" i="1"/>
  <c r="M25" i="1"/>
  <c r="G25" i="1"/>
  <c r="H25" i="1" s="1"/>
  <c r="CM30" i="1"/>
  <c r="M30" i="1"/>
  <c r="L30" i="1"/>
  <c r="AR30" i="1"/>
  <c r="CB22" i="1"/>
  <c r="G22" i="1"/>
  <c r="H22" i="1" s="1"/>
  <c r="G46" i="1"/>
  <c r="H46" i="1" s="1"/>
  <c r="CM44" i="1"/>
  <c r="AR44" i="1"/>
  <c r="BD50" i="1"/>
  <c r="M50" i="1"/>
  <c r="G50" i="1"/>
  <c r="H50" i="1" s="1"/>
  <c r="G47" i="1"/>
  <c r="H47" i="1" s="1"/>
  <c r="CB38" i="1"/>
  <c r="BD38" i="1"/>
  <c r="G38" i="1"/>
  <c r="H38" i="1" s="1"/>
  <c r="CB37" i="1"/>
  <c r="BO38" i="1"/>
  <c r="CM37" i="1"/>
  <c r="AR37" i="1"/>
  <c r="CB30" i="1"/>
  <c r="BD25" i="1"/>
  <c r="AR35" i="1"/>
  <c r="CM35" i="1"/>
  <c r="BD13" i="1"/>
  <c r="AR45" i="1"/>
  <c r="CM45" i="1"/>
  <c r="CB9" i="1"/>
  <c r="BD41" i="1"/>
  <c r="AR40" i="1"/>
  <c r="CM40" i="1"/>
  <c r="CB39" i="1"/>
  <c r="BD14" i="1"/>
  <c r="AR55" i="1"/>
  <c r="CM55" i="1"/>
  <c r="AE8" i="1"/>
  <c r="CB8" i="1"/>
  <c r="BD48" i="1"/>
  <c r="AR3" i="1"/>
  <c r="CM3" i="1"/>
  <c r="CB27" i="1"/>
  <c r="AR24" i="1"/>
  <c r="CM24" i="1"/>
  <c r="CB23" i="1"/>
  <c r="M6" i="1"/>
  <c r="CM47" i="1"/>
  <c r="AR47" i="1"/>
  <c r="M26" i="1"/>
  <c r="M36" i="1"/>
  <c r="BD37" i="1"/>
  <c r="AR25" i="1"/>
  <c r="CM25" i="1"/>
  <c r="M35" i="1"/>
  <c r="CB35" i="1"/>
  <c r="AR13" i="1"/>
  <c r="CM13" i="1"/>
  <c r="M45" i="1"/>
  <c r="CB45" i="1"/>
  <c r="AR41" i="1"/>
  <c r="CM41" i="1"/>
  <c r="M40" i="1"/>
  <c r="CB40" i="1"/>
  <c r="AR14" i="1"/>
  <c r="CM14" i="1"/>
  <c r="CB55" i="1"/>
  <c r="AR48" i="1"/>
  <c r="CM48" i="1"/>
  <c r="M3" i="1"/>
  <c r="CB3" i="1"/>
  <c r="M24" i="1"/>
  <c r="CB24" i="1"/>
  <c r="CB7" i="1"/>
  <c r="M47" i="1"/>
  <c r="G26" i="1"/>
  <c r="H26" i="1" s="1"/>
  <c r="CM38" i="1"/>
  <c r="AR38" i="1"/>
  <c r="G36" i="1"/>
  <c r="H36" i="1" s="1"/>
  <c r="BO37" i="1"/>
  <c r="G37" i="1"/>
  <c r="H37" i="1" s="1"/>
  <c r="BD30" i="1"/>
  <c r="AE25" i="1"/>
  <c r="CB25" i="1"/>
  <c r="BO35" i="1"/>
  <c r="CB13" i="1"/>
  <c r="BO45" i="1"/>
  <c r="BD9" i="1"/>
  <c r="CB41" i="1"/>
  <c r="BO40" i="1"/>
  <c r="BD39" i="1"/>
  <c r="CB14" i="1"/>
  <c r="BO55" i="1"/>
  <c r="BD8" i="1"/>
  <c r="CB48" i="1"/>
  <c r="BO3" i="1"/>
  <c r="BD27" i="1"/>
  <c r="BO24" i="1"/>
  <c r="BD23" i="1"/>
  <c r="BO7" i="1"/>
  <c r="G35" i="1"/>
  <c r="H35" i="1" s="1"/>
  <c r="G45" i="1"/>
  <c r="H45" i="1" s="1"/>
  <c r="G40" i="1"/>
  <c r="H40" i="1" s="1"/>
  <c r="G55" i="1"/>
  <c r="H55" i="1" s="1"/>
  <c r="AE55" i="1"/>
  <c r="G3" i="1"/>
  <c r="H3" i="1" s="1"/>
  <c r="G24" i="1"/>
  <c r="H24" i="1" s="1"/>
  <c r="L13" i="1"/>
  <c r="L41" i="1"/>
  <c r="L48" i="1"/>
  <c r="L25" i="1"/>
  <c r="L14" i="1"/>
  <c r="L7" i="1"/>
  <c r="G34" i="1"/>
  <c r="H34" i="1" s="1"/>
  <c r="CB44" i="1"/>
  <c r="BD44" i="1"/>
  <c r="M49" i="1"/>
  <c r="BD28" i="1"/>
  <c r="CM54" i="1"/>
  <c r="AR54" i="1"/>
  <c r="CM22" i="1"/>
  <c r="AR22" i="1"/>
  <c r="M38" i="1"/>
  <c r="BO12" i="1"/>
  <c r="BD22" i="1"/>
  <c r="BO15" i="1"/>
  <c r="G15" i="1"/>
  <c r="H15" i="1" s="1"/>
  <c r="BD11" i="1"/>
  <c r="CM46" i="1"/>
  <c r="AR46" i="1"/>
  <c r="CB42" i="1"/>
  <c r="AE42" i="1"/>
  <c r="BD34" i="1"/>
  <c r="G33" i="1"/>
  <c r="H33" i="1" s="1"/>
  <c r="BO18" i="1"/>
  <c r="M44" i="1"/>
  <c r="CB49" i="1"/>
  <c r="BO50" i="1"/>
  <c r="BO6" i="1"/>
  <c r="BD47" i="1"/>
  <c r="CM36" i="1"/>
  <c r="AR36" i="1"/>
  <c r="G53" i="1"/>
  <c r="H53" i="1" s="1"/>
  <c r="BD12" i="1"/>
  <c r="M37" i="1"/>
  <c r="G54" i="1"/>
  <c r="H54" i="1" s="1"/>
  <c r="CM53" i="1"/>
  <c r="AR53" i="1"/>
  <c r="BO22" i="1"/>
  <c r="CB15" i="1"/>
  <c r="G11" i="1"/>
  <c r="H11" i="1" s="1"/>
  <c r="G49" i="1"/>
  <c r="H49" i="1" s="1"/>
  <c r="CB50" i="1"/>
  <c r="BO47" i="1"/>
  <c r="L38" i="1"/>
  <c r="BD36" i="1"/>
  <c r="L37" i="1"/>
  <c r="CM33" i="1"/>
  <c r="AR33" i="1"/>
  <c r="CM18" i="1"/>
  <c r="AR18" i="1"/>
  <c r="L18" i="1"/>
  <c r="L44" i="1"/>
  <c r="G44" i="1"/>
  <c r="H44" i="1" s="1"/>
  <c r="BD49" i="1"/>
  <c r="CM50" i="1"/>
  <c r="AR50" i="1"/>
  <c r="CB47" i="1"/>
  <c r="CB26" i="1"/>
  <c r="AR26" i="1"/>
  <c r="L26" i="1"/>
  <c r="BO36" i="1"/>
  <c r="AE37" i="1"/>
  <c r="BO28" i="1"/>
  <c r="BD54" i="1"/>
  <c r="BD53" i="1"/>
  <c r="M53" i="1"/>
  <c r="CM31" i="1"/>
  <c r="AR31" i="1"/>
  <c r="BD46" i="1"/>
  <c r="M46" i="1"/>
  <c r="BO34" i="1"/>
  <c r="M33" i="1"/>
  <c r="BO54" i="1"/>
  <c r="BD31" i="1"/>
  <c r="G31" i="1"/>
  <c r="H31" i="1" s="1"/>
  <c r="M15" i="1"/>
  <c r="CM11" i="1"/>
  <c r="AR11" i="1"/>
  <c r="CB34" i="1"/>
  <c r="AE34" i="1"/>
  <c r="CB54" i="1"/>
  <c r="M12" i="1"/>
  <c r="L46" i="1"/>
  <c r="CM34" i="1"/>
  <c r="AR34" i="1"/>
  <c r="L11" i="1"/>
  <c r="CB28" i="1"/>
  <c r="AE28" i="1"/>
  <c r="G28" i="1"/>
  <c r="H28" i="1" s="1"/>
  <c r="L54" i="1"/>
  <c r="BO53" i="1"/>
  <c r="BO31" i="1"/>
  <c r="CB12" i="1"/>
  <c r="G12" i="1"/>
  <c r="H12" i="1" s="1"/>
  <c r="M22" i="1"/>
  <c r="CM15" i="1"/>
  <c r="AR15" i="1"/>
  <c r="BO11" i="1"/>
  <c r="BO46" i="1"/>
  <c r="CM42" i="1"/>
  <c r="AR42" i="1"/>
  <c r="L42" i="1"/>
  <c r="L34" i="1"/>
  <c r="BO33" i="1"/>
  <c r="M31" i="1"/>
  <c r="CM28" i="1"/>
  <c r="AR28" i="1"/>
  <c r="CB53" i="1"/>
  <c r="AE53" i="1"/>
  <c r="CB31" i="1"/>
  <c r="L31" i="1"/>
  <c r="CM12" i="1"/>
  <c r="AR12" i="1"/>
  <c r="BD15" i="1"/>
  <c r="CB11" i="1"/>
  <c r="CB46" i="1"/>
  <c r="BD42" i="1"/>
  <c r="M28" i="1"/>
  <c r="M54" i="1"/>
  <c r="L22" i="1"/>
  <c r="BO42" i="1"/>
  <c r="M42" i="1"/>
  <c r="L53" i="1"/>
  <c r="L12" i="1"/>
  <c r="L15" i="1"/>
  <c r="M34" i="1"/>
  <c r="BD33" i="1"/>
  <c r="CB18" i="1"/>
  <c r="BO49" i="1"/>
  <c r="CB6" i="1"/>
  <c r="CM26" i="1"/>
  <c r="L36" i="1"/>
  <c r="M18" i="1"/>
  <c r="L28" i="1"/>
  <c r="G18" i="1"/>
  <c r="H18" i="1" s="1"/>
  <c r="CM6" i="1"/>
  <c r="AR6" i="1"/>
  <c r="L47" i="1"/>
  <c r="BD26" i="1"/>
  <c r="M11" i="1"/>
  <c r="G42" i="1"/>
  <c r="H42" i="1" s="1"/>
  <c r="CB33" i="1"/>
  <c r="AE33" i="1"/>
  <c r="BD18" i="1"/>
  <c r="CM49" i="1"/>
  <c r="AR49" i="1"/>
  <c r="L50" i="1"/>
  <c r="BD6" i="1"/>
  <c r="BO26" i="1"/>
  <c r="L33" i="1"/>
  <c r="L49" i="1"/>
  <c r="L6" i="1"/>
  <c r="BB32" i="1"/>
  <c r="K55" i="1" l="1"/>
  <c r="K23" i="1"/>
  <c r="K27" i="1"/>
  <c r="K35" i="1"/>
  <c r="K3" i="1"/>
  <c r="K48" i="1"/>
  <c r="K39" i="1"/>
  <c r="K7" i="1"/>
  <c r="K26" i="1"/>
  <c r="K9" i="1"/>
  <c r="K8" i="1"/>
  <c r="K29" i="1"/>
  <c r="K50" i="1"/>
  <c r="K14" i="1"/>
  <c r="K41" i="1"/>
  <c r="K24" i="1"/>
  <c r="K40" i="1"/>
  <c r="K25" i="1"/>
  <c r="K13" i="1"/>
  <c r="K45" i="1"/>
  <c r="K30" i="1"/>
  <c r="K53" i="1"/>
  <c r="K22" i="1"/>
  <c r="K15" i="1"/>
  <c r="K46" i="1"/>
  <c r="K34" i="1"/>
  <c r="K33" i="1"/>
  <c r="K6" i="1"/>
  <c r="K38" i="1"/>
  <c r="K36" i="1"/>
  <c r="K47" i="1"/>
  <c r="K49" i="1"/>
  <c r="K12" i="1"/>
  <c r="K18" i="1"/>
  <c r="K28" i="1"/>
  <c r="K44" i="1"/>
  <c r="K37" i="1"/>
  <c r="K31" i="1"/>
  <c r="K42" i="1"/>
  <c r="K54" i="1"/>
  <c r="K11" i="1"/>
  <c r="CL32" i="1"/>
  <c r="CA32" i="1"/>
  <c r="BC32" i="1"/>
  <c r="AQ32" i="1"/>
  <c r="I32" i="1"/>
  <c r="J32" i="1"/>
  <c r="O32" i="1"/>
  <c r="N32" i="1" s="1"/>
  <c r="AO32" i="1"/>
  <c r="AP32" i="1"/>
  <c r="BA32" i="1"/>
  <c r="BL32" i="1"/>
  <c r="BM32" i="1"/>
  <c r="BN32" i="1"/>
  <c r="BY32" i="1"/>
  <c r="BZ32" i="1"/>
  <c r="M32" i="1" l="1"/>
  <c r="G32" i="1"/>
  <c r="H32" i="1" s="1"/>
  <c r="BO32" i="1"/>
  <c r="CB32" i="1"/>
  <c r="BD32" i="1"/>
  <c r="AR32" i="1"/>
  <c r="CJ32" i="1" l="1"/>
  <c r="L32" i="1" s="1"/>
  <c r="K32" i="1" s="1"/>
  <c r="CM32" i="1" l="1"/>
</calcChain>
</file>

<file path=xl/sharedStrings.xml><?xml version="1.0" encoding="utf-8"?>
<sst xmlns="http://schemas.openxmlformats.org/spreadsheetml/2006/main" count="475" uniqueCount="162">
  <si>
    <t>Class</t>
  </si>
  <si>
    <t>Div</t>
  </si>
  <si>
    <t>Stage 8</t>
  </si>
  <si>
    <t>Stage 9</t>
  </si>
  <si>
    <t>Stage 10</t>
  </si>
  <si>
    <t>Stage 11</t>
  </si>
  <si>
    <t>Stage 12</t>
  </si>
  <si>
    <t>Stage 13</t>
  </si>
  <si>
    <t>Stage 14</t>
  </si>
  <si>
    <t>Stage 15</t>
  </si>
  <si>
    <t>Stage 16</t>
  </si>
  <si>
    <t>Stage 17</t>
  </si>
  <si>
    <t>Stage 18</t>
  </si>
  <si>
    <t>Stage 19</t>
  </si>
  <si>
    <t>Stage 20</t>
  </si>
  <si>
    <t>SSP</t>
  </si>
  <si>
    <t>ESP</t>
  </si>
  <si>
    <t>CDP</t>
  </si>
  <si>
    <t>SSR</t>
  </si>
  <si>
    <t>MA</t>
  </si>
  <si>
    <t>EX</t>
  </si>
  <si>
    <t>SS</t>
  </si>
  <si>
    <t>MM</t>
  </si>
  <si>
    <t>NV</t>
  </si>
  <si>
    <t>The shooter's division is looked up in the upper table and converted to anumber.</t>
  </si>
  <si>
    <t>Then his or her class is looked up in the lower table and converted to a number.</t>
  </si>
  <si>
    <t>IDPA Match Scoring Spreadsheet Sort Key lookup table</t>
  </si>
  <si>
    <t>A three-column sort on the division sort key first, class sort key next, and total match score third will yield a properly-ordered report.</t>
  </si>
  <si>
    <t>Table used to convert IDPA Divisions and classes into numeric sort keys.</t>
  </si>
  <si>
    <t>The sort keys can then be used with the total match scores to produce a sort by score within division and class.</t>
  </si>
  <si>
    <t>Sort Keys</t>
  </si>
  <si>
    <t>Pts Dn</t>
  </si>
  <si>
    <t>Str 1 Raw Time</t>
  </si>
  <si>
    <t>Str 2 Raw Time</t>
  </si>
  <si>
    <t>Str 3 Raw Time</t>
  </si>
  <si>
    <t>Str 4 Raw Time</t>
  </si>
  <si>
    <t>Str 5 Raw Time</t>
  </si>
  <si>
    <t>Str 6 Raw Time</t>
  </si>
  <si>
    <t>Str 7 Raw Time</t>
  </si>
  <si>
    <t>PE</t>
  </si>
  <si>
    <t>FTN</t>
  </si>
  <si>
    <t>HNS</t>
  </si>
  <si>
    <t>FTDR</t>
  </si>
  <si>
    <t>Stage Raw Time</t>
  </si>
  <si>
    <t>Pen Sec</t>
  </si>
  <si>
    <t>Total Stage Score</t>
  </si>
  <si>
    <t>This table is used to look up IDPA Classes using the numeric Class Sort Key value for purposes of promotions at sanctioned matches.</t>
  </si>
  <si>
    <t>Pts Dn/2</t>
  </si>
  <si>
    <t>Tot Pts Dn</t>
  </si>
  <si>
    <t>Tot Pen Time</t>
  </si>
  <si>
    <t>Tot Pts Dn/2</t>
  </si>
  <si>
    <t>Total Match Score</t>
  </si>
  <si>
    <t xml:space="preserve"> </t>
  </si>
  <si>
    <t>Invalid Shooter Class entered on spreadsheet!</t>
  </si>
  <si>
    <t>n</t>
  </si>
  <si>
    <t>If you delete rows in the scoring spreadsheet, and column H "blows up" with #REF! errors, replace the formulas in column H:</t>
  </si>
  <si>
    <t>(Remember to add the equal sign at the beginning of this formula!)</t>
  </si>
  <si>
    <t xml:space="preserve">   1. Unprotect the scoring worksheet using Tools-&gt;Protection-&gt;Unprotect Sheet. </t>
  </si>
  <si>
    <t xml:space="preserve">   2. Select this Help worksheet, and copy the formula below.</t>
  </si>
  <si>
    <t xml:space="preserve">   3. Return to the scoring worksheet.</t>
  </si>
  <si>
    <t xml:space="preserve">   4. Paste the copied formula into cell H3, and add an equal sign to the beginning of it.</t>
  </si>
  <si>
    <t xml:space="preserve">   5. Left-click and select the cell at location H3.</t>
  </si>
  <si>
    <t xml:space="preserve">   6. Place the cursor on the little black box that appears at the bottom right of cell H3. </t>
  </si>
  <si>
    <t xml:space="preserve">   7. Press and hold the left mouse button, and drag the little black box all the way down to the last active row of your spreadsheet. </t>
  </si>
  <si>
    <t xml:space="preserve">   8. Re-protect the worksheet using Tools-&gt;Protection-&gt;Protect Sheet. Uncheck all boxes, except for "Select unlocked cells." </t>
  </si>
  <si>
    <t>Sort Div</t>
  </si>
  <si>
    <t>Sort Class</t>
  </si>
  <si>
    <t>Rank?</t>
  </si>
  <si>
    <t>Promote?</t>
  </si>
  <si>
    <t>IF(AND($H$2="Y",J3&gt;0,OR(AND(G3=1,G12=10),AND(G3=2,G21=20),AND(G3=3,G30=30),AND(G3=4,G39=40),AND(G3=5,G48=50),AND(G3=6,G57=60),AND(G3=7,G66=70),AND(G3=8,G75=80),AND(G3=9,G84=90),AND(G3=10,G93=100))),VLOOKUP(J3-1,SortLookup!$A$12:$B$15,2,FALSE),"")</t>
  </si>
  <si>
    <t>Columns I and J (Sort Div and Sort Class) are provided to allow a quick, three-column sort for final match results.</t>
  </si>
  <si>
    <t xml:space="preserve">   2. Select any cell in the spreadsheet.</t>
  </si>
  <si>
    <t xml:space="preserve">   4. In the Sort By box, select Sort Div.</t>
  </si>
  <si>
    <t xml:space="preserve">   5. In the first Then By box, select Sort Class.</t>
  </si>
  <si>
    <t xml:space="preserve">   6. In the second Then By box, select Total Match Score.</t>
  </si>
  <si>
    <t xml:space="preserve">   8. Click OK to sort your match results.</t>
  </si>
  <si>
    <t xml:space="preserve">   9. Re-protect the worksheet using Tools-&gt;Protection-&gt;Protect Sheet. Uncheck all boxes, except for "Select unlocked cells."</t>
  </si>
  <si>
    <t xml:space="preserve">   3. Select Data-&gt;Sort</t>
  </si>
  <si>
    <t>The Match Ranking and Match Promotion features (columns G and H) won't work properly until you have sorted your results by Division, Class, and Total Match Score.</t>
  </si>
  <si>
    <t xml:space="preserve">   7. In most cases, you will want to select Ascending order in all three radio buttons.</t>
  </si>
  <si>
    <t>ESR</t>
  </si>
  <si>
    <t>Help and instructions for this spreadsheet are available on the CCIDPA web site at http://www.ccidpa.org/scoring/spreadsheets.html</t>
  </si>
  <si>
    <t>First Last Initial</t>
  </si>
  <si>
    <t>Place</t>
  </si>
  <si>
    <t>Stage 4</t>
  </si>
  <si>
    <t>** - Class not indicated, shooter must complete their scoresheet</t>
  </si>
  <si>
    <t>*  - Division not indicated, shooter must complete their scoresheet</t>
  </si>
  <si>
    <t>Str 1
Raw
Time</t>
  </si>
  <si>
    <t>IDPA #</t>
  </si>
  <si>
    <t>Range Member Labor Credit Sum: 1-Member, 2-Setup, 4-SO, 8-CoF, 16-New Shooter</t>
  </si>
  <si>
    <t>Tot Raw Time</t>
  </si>
  <si>
    <t>TNR - Time Not Recorded</t>
  </si>
  <si>
    <t>DNF - Did Not Finish</t>
  </si>
  <si>
    <t>ICS - Improperly Completed Scoresheet, shooter must verify their recorded scores</t>
  </si>
  <si>
    <t>HNT</t>
  </si>
  <si>
    <t>DNFW - Did Not Finish Weather</t>
  </si>
  <si>
    <t xml:space="preserve">Match Totals
</t>
  </si>
  <si>
    <t>Stage p</t>
  </si>
  <si>
    <t>F
P</t>
  </si>
  <si>
    <t>@ - Contact Info@FRIDPA.com concerning status of Range Membership</t>
  </si>
  <si>
    <t>1 - Trigger Violation</t>
  </si>
  <si>
    <t xml:space="preserve">         BUG - R or S
         Rev - ER or SR</t>
  </si>
  <si>
    <t>Bay 5
7-11 Take Over</t>
  </si>
  <si>
    <t>Bay 6
Shooting At The 'Y'</t>
  </si>
  <si>
    <t>DQ - Disqualified 
         M-Muzzle
         S- Steel
         F-Finger
         C-Cold Range
         W-Sweep
         D-Dropped Weapon</t>
  </si>
  <si>
    <t>Standard
Stage 2</t>
  </si>
  <si>
    <t>Standard
Stage 3</t>
  </si>
  <si>
    <t>5x5
Stage 1</t>
  </si>
  <si>
    <t>FRIDPA
Clear Creek
5X5 Classifier
May 20, 2018</t>
  </si>
  <si>
    <t>L C
A R
B E
O D
R I
   T</t>
  </si>
  <si>
    <t>Mark S</t>
  </si>
  <si>
    <t>BUG</t>
  </si>
  <si>
    <t>A200842</t>
  </si>
  <si>
    <t>CCP</t>
  </si>
  <si>
    <t>Donald M</t>
  </si>
  <si>
    <t>A27659</t>
  </si>
  <si>
    <t>Jay M</t>
  </si>
  <si>
    <t>1</t>
  </si>
  <si>
    <t>Cameron W</t>
  </si>
  <si>
    <t>A993994</t>
  </si>
  <si>
    <t>Bruce B</t>
  </si>
  <si>
    <t>A233352</t>
  </si>
  <si>
    <t>Rusty H</t>
  </si>
  <si>
    <t>A502679</t>
  </si>
  <si>
    <t>Justin S</t>
  </si>
  <si>
    <t>Doug H</t>
  </si>
  <si>
    <t>A832393</t>
  </si>
  <si>
    <t>Marc B</t>
  </si>
  <si>
    <t>A480780</t>
  </si>
  <si>
    <t>Greory S</t>
  </si>
  <si>
    <t>Michael E</t>
  </si>
  <si>
    <t>A586119</t>
  </si>
  <si>
    <t>David L</t>
  </si>
  <si>
    <t>REV</t>
  </si>
  <si>
    <t>A804827</t>
  </si>
  <si>
    <t>Regis F</t>
  </si>
  <si>
    <t>CO</t>
  </si>
  <si>
    <t>A27192</t>
  </si>
  <si>
    <t>Jayme M</t>
  </si>
  <si>
    <t>Chris C</t>
  </si>
  <si>
    <t>Mick M</t>
  </si>
  <si>
    <t>A18642</t>
  </si>
  <si>
    <t>Will H</t>
  </si>
  <si>
    <t>A38041</t>
  </si>
  <si>
    <t>Peter T</t>
  </si>
  <si>
    <t>A647832</t>
  </si>
  <si>
    <t>Chad K</t>
  </si>
  <si>
    <t>A25956</t>
  </si>
  <si>
    <t>Jim Mc</t>
  </si>
  <si>
    <t>A438628</t>
  </si>
  <si>
    <t>Marsha F</t>
  </si>
  <si>
    <t>A27193</t>
  </si>
  <si>
    <t>Henry L</t>
  </si>
  <si>
    <t>A52437</t>
  </si>
  <si>
    <t>James L</t>
  </si>
  <si>
    <t>A723634</t>
  </si>
  <si>
    <t>Matt K</t>
  </si>
  <si>
    <t>Diane D</t>
  </si>
  <si>
    <t>A457284</t>
  </si>
  <si>
    <t>Robert K</t>
  </si>
  <si>
    <t>Ed L</t>
  </si>
  <si>
    <t xml:space="preserve">A455367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</si>
</sst>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22"/>
      <name val="Arial"/>
      <family val="2"/>
    </font>
    <font>
      <sz val="8"/>
      <color indexed="23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2" fontId="0" fillId="0" borderId="0" xfId="0" applyNumberFormat="1" applyBorder="1" applyAlignment="1" applyProtection="1">
      <alignment horizontal="right" vertical="center"/>
      <protection locked="0"/>
    </xf>
    <xf numFmtId="1" fontId="0" fillId="0" borderId="0" xfId="0" applyNumberFormat="1" applyBorder="1" applyAlignment="1" applyProtection="1">
      <alignment horizontal="right" vertical="center"/>
      <protection locked="0"/>
    </xf>
    <xf numFmtId="0" fontId="0" fillId="0" borderId="1" xfId="0" applyBorder="1"/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5" fillId="0" borderId="0" xfId="0" applyNumberFormat="1" applyFont="1" applyAlignment="1" applyProtection="1">
      <alignment wrapText="1"/>
    </xf>
    <xf numFmtId="49" fontId="2" fillId="0" borderId="0" xfId="0" applyNumberFormat="1" applyFont="1" applyAlignment="1">
      <alignment wrapText="1"/>
    </xf>
    <xf numFmtId="49" fontId="4" fillId="2" borderId="5" xfId="0" applyNumberFormat="1" applyFont="1" applyFill="1" applyBorder="1" applyAlignment="1" applyProtection="1">
      <alignment horizontal="center" wrapText="1"/>
    </xf>
    <xf numFmtId="49" fontId="4" fillId="2" borderId="6" xfId="0" applyNumberFormat="1" applyFont="1" applyFill="1" applyBorder="1" applyAlignment="1" applyProtection="1">
      <alignment horizontal="center" wrapText="1"/>
    </xf>
    <xf numFmtId="1" fontId="1" fillId="0" borderId="7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right" vertical="center"/>
    </xf>
    <xf numFmtId="1" fontId="1" fillId="0" borderId="9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right" vertical="center"/>
    </xf>
    <xf numFmtId="2" fontId="0" fillId="0" borderId="9" xfId="0" applyNumberForma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  <protection locked="0"/>
    </xf>
    <xf numFmtId="1" fontId="0" fillId="0" borderId="7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  <protection locked="0"/>
    </xf>
    <xf numFmtId="2" fontId="0" fillId="0" borderId="9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2" fontId="2" fillId="0" borderId="12" xfId="0" applyNumberFormat="1" applyFont="1" applyBorder="1" applyAlignment="1" applyProtection="1">
      <alignment horizontal="right" vertical="center"/>
    </xf>
    <xf numFmtId="1" fontId="0" fillId="0" borderId="12" xfId="0" applyNumberFormat="1" applyBorder="1" applyAlignment="1" applyProtection="1">
      <alignment horizontal="right" vertical="center"/>
    </xf>
    <xf numFmtId="164" fontId="0" fillId="0" borderId="12" xfId="0" applyNumberFormat="1" applyBorder="1" applyAlignment="1" applyProtection="1">
      <alignment horizontal="right" vertical="center"/>
    </xf>
    <xf numFmtId="2" fontId="2" fillId="0" borderId="0" xfId="0" applyNumberFormat="1" applyFont="1" applyBorder="1" applyAlignment="1" applyProtection="1">
      <alignment horizontal="right" vertical="center"/>
    </xf>
    <xf numFmtId="0" fontId="0" fillId="0" borderId="4" xfId="0" applyBorder="1"/>
    <xf numFmtId="2" fontId="0" fillId="0" borderId="13" xfId="0" applyNumberFormat="1" applyBorder="1" applyAlignment="1" applyProtection="1">
      <alignment horizontal="right" vertical="center"/>
    </xf>
    <xf numFmtId="49" fontId="0" fillId="0" borderId="0" xfId="0" applyNumberFormat="1" applyBorder="1"/>
    <xf numFmtId="49" fontId="2" fillId="2" borderId="14" xfId="0" applyNumberFormat="1" applyFont="1" applyFill="1" applyBorder="1" applyAlignment="1" applyProtection="1">
      <alignment horizontal="center" wrapText="1"/>
    </xf>
    <xf numFmtId="0" fontId="0" fillId="0" borderId="7" xfId="0" applyBorder="1"/>
    <xf numFmtId="49" fontId="2" fillId="2" borderId="15" xfId="0" applyNumberFormat="1" applyFont="1" applyFill="1" applyBorder="1" applyAlignment="1" applyProtection="1">
      <alignment horizontal="center" wrapText="1"/>
    </xf>
    <xf numFmtId="2" fontId="2" fillId="0" borderId="16" xfId="0" applyNumberFormat="1" applyFont="1" applyBorder="1" applyAlignment="1" applyProtection="1">
      <alignment horizontal="right" vertical="center"/>
    </xf>
    <xf numFmtId="49" fontId="2" fillId="2" borderId="17" xfId="0" applyNumberFormat="1" applyFont="1" applyFill="1" applyBorder="1" applyAlignment="1" applyProtection="1">
      <alignment horizontal="center" wrapText="1"/>
    </xf>
    <xf numFmtId="49" fontId="2" fillId="2" borderId="18" xfId="0" applyNumberFormat="1" applyFont="1" applyFill="1" applyBorder="1" applyAlignment="1" applyProtection="1">
      <alignment horizontal="center" wrapText="1"/>
    </xf>
    <xf numFmtId="49" fontId="2" fillId="2" borderId="19" xfId="0" applyNumberFormat="1" applyFont="1" applyFill="1" applyBorder="1" applyAlignment="1" applyProtection="1">
      <alignment horizontal="center" wrapText="1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2" xfId="0" applyNumberFormat="1" applyFont="1" applyFill="1" applyBorder="1" applyAlignment="1" applyProtection="1">
      <alignment horizontal="center" vertical="center" textRotation="180"/>
    </xf>
    <xf numFmtId="49" fontId="4" fillId="2" borderId="19" xfId="0" applyNumberFormat="1" applyFont="1" applyFill="1" applyBorder="1" applyAlignment="1" applyProtection="1">
      <alignment horizontal="center" vertical="center" textRotation="180"/>
    </xf>
    <xf numFmtId="49" fontId="2" fillId="2" borderId="23" xfId="0" applyNumberFormat="1" applyFont="1" applyFill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2" fontId="2" fillId="0" borderId="11" xfId="0" applyNumberFormat="1" applyFont="1" applyBorder="1" applyAlignment="1" applyProtection="1">
      <alignment horizontal="right" vertical="center"/>
    </xf>
    <xf numFmtId="2" fontId="0" fillId="0" borderId="12" xfId="0" applyNumberFormat="1" applyBorder="1" applyAlignment="1" applyProtection="1">
      <alignment horizontal="right" vertical="center"/>
    </xf>
    <xf numFmtId="1" fontId="0" fillId="0" borderId="24" xfId="0" applyNumberFormat="1" applyBorder="1" applyAlignment="1" applyProtection="1">
      <alignment horizontal="right" vertical="center"/>
    </xf>
    <xf numFmtId="2" fontId="0" fillId="0" borderId="0" xfId="0" applyNumberFormat="1" applyBorder="1" applyAlignment="1" applyProtection="1">
      <alignment horizontal="right" vertical="center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/>
    <xf numFmtId="49" fontId="2" fillId="3" borderId="18" xfId="0" applyNumberFormat="1" applyFont="1" applyFill="1" applyBorder="1" applyAlignment="1" applyProtection="1">
      <alignment horizontal="center" wrapText="1"/>
    </xf>
    <xf numFmtId="49" fontId="2" fillId="3" borderId="19" xfId="0" applyNumberFormat="1" applyFont="1" applyFill="1" applyBorder="1" applyAlignment="1" applyProtection="1">
      <alignment horizontal="center" wrapText="1"/>
    </xf>
    <xf numFmtId="49" fontId="2" fillId="3" borderId="17" xfId="0" applyNumberFormat="1" applyFont="1" applyFill="1" applyBorder="1" applyAlignment="1" applyProtection="1">
      <alignment horizontal="center" wrapText="1"/>
    </xf>
    <xf numFmtId="49" fontId="2" fillId="3" borderId="23" xfId="0" applyNumberFormat="1" applyFont="1" applyFill="1" applyBorder="1" applyAlignment="1" applyProtection="1">
      <alignment horizontal="center" wrapText="1"/>
    </xf>
    <xf numFmtId="49" fontId="2" fillId="3" borderId="25" xfId="0" applyNumberFormat="1" applyFont="1" applyFill="1" applyBorder="1" applyAlignment="1" applyProtection="1">
      <alignment horizontal="center" wrapText="1"/>
    </xf>
    <xf numFmtId="2" fontId="2" fillId="0" borderId="26" xfId="0" applyNumberFormat="1" applyFont="1" applyBorder="1" applyAlignment="1" applyProtection="1">
      <alignment horizontal="right" vertical="center"/>
    </xf>
    <xf numFmtId="0" fontId="0" fillId="0" borderId="2" xfId="0" applyBorder="1"/>
    <xf numFmtId="0" fontId="0" fillId="0" borderId="3" xfId="0" applyBorder="1"/>
    <xf numFmtId="49" fontId="0" fillId="0" borderId="33" xfId="0" applyNumberFormat="1" applyBorder="1"/>
    <xf numFmtId="0" fontId="0" fillId="0" borderId="32" xfId="0" applyBorder="1"/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ill="1" applyBorder="1"/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36" xfId="0" applyNumberFormat="1" applyFon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right" vertical="center"/>
      <protection locked="0"/>
    </xf>
    <xf numFmtId="2" fontId="0" fillId="0" borderId="12" xfId="0" applyNumberFormat="1" applyBorder="1" applyAlignment="1" applyProtection="1">
      <alignment horizontal="right" vertical="center"/>
      <protection locked="0"/>
    </xf>
    <xf numFmtId="1" fontId="0" fillId="0" borderId="12" xfId="0" applyNumberFormat="1" applyBorder="1" applyAlignment="1" applyProtection="1">
      <alignment horizontal="right" vertical="center"/>
      <protection locked="0"/>
    </xf>
    <xf numFmtId="1" fontId="0" fillId="0" borderId="37" xfId="0" applyNumberFormat="1" applyBorder="1" applyAlignment="1" applyProtection="1">
      <alignment horizontal="right" vertical="center"/>
      <protection locked="0"/>
    </xf>
    <xf numFmtId="2" fontId="2" fillId="0" borderId="35" xfId="0" applyNumberFormat="1" applyFont="1" applyBorder="1" applyAlignment="1" applyProtection="1">
      <alignment horizontal="right" vertical="center"/>
    </xf>
    <xf numFmtId="49" fontId="7" fillId="0" borderId="38" xfId="0" applyNumberFormat="1" applyFont="1" applyBorder="1" applyAlignment="1" applyProtection="1">
      <alignment horizontal="left" vertical="center"/>
      <protection locked="0"/>
    </xf>
    <xf numFmtId="49" fontId="0" fillId="0" borderId="38" xfId="0" applyNumberFormat="1" applyBorder="1" applyAlignment="1" applyProtection="1">
      <alignment horizontal="left" vertical="center"/>
      <protection locked="0"/>
    </xf>
    <xf numFmtId="49" fontId="7" fillId="0" borderId="38" xfId="0" applyNumberFormat="1" applyFont="1" applyBorder="1" applyAlignment="1" applyProtection="1">
      <alignment horizontal="center" vertical="center"/>
      <protection locked="0"/>
    </xf>
    <xf numFmtId="49" fontId="7" fillId="0" borderId="39" xfId="0" applyNumberFormat="1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</xf>
    <xf numFmtId="1" fontId="1" fillId="0" borderId="38" xfId="0" applyNumberFormat="1" applyFont="1" applyBorder="1" applyAlignment="1" applyProtection="1">
      <alignment horizontal="center" vertical="center"/>
    </xf>
    <xf numFmtId="1" fontId="3" fillId="0" borderId="38" xfId="0" applyNumberFormat="1" applyFont="1" applyBorder="1" applyAlignment="1" applyProtection="1">
      <alignment horizontal="center" vertical="center"/>
    </xf>
    <xf numFmtId="1" fontId="3" fillId="0" borderId="41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right" vertical="center"/>
    </xf>
    <xf numFmtId="2" fontId="0" fillId="0" borderId="38" xfId="0" applyNumberFormat="1" applyBorder="1" applyAlignment="1" applyProtection="1">
      <alignment horizontal="right" vertical="center"/>
    </xf>
    <xf numFmtId="1" fontId="0" fillId="0" borderId="38" xfId="0" applyNumberFormat="1" applyBorder="1" applyAlignment="1" applyProtection="1">
      <alignment horizontal="right" vertical="center"/>
    </xf>
    <xf numFmtId="164" fontId="0" fillId="0" borderId="38" xfId="0" applyNumberFormat="1" applyBorder="1" applyAlignment="1" applyProtection="1">
      <alignment horizontal="right" vertical="center"/>
    </xf>
    <xf numFmtId="1" fontId="0" fillId="0" borderId="42" xfId="0" applyNumberFormat="1" applyBorder="1" applyAlignment="1" applyProtection="1">
      <alignment horizontal="right" vertical="center"/>
    </xf>
    <xf numFmtId="2" fontId="0" fillId="0" borderId="40" xfId="0" applyNumberFormat="1" applyBorder="1" applyAlignment="1" applyProtection="1">
      <alignment horizontal="right" vertical="center"/>
      <protection locked="0"/>
    </xf>
    <xf numFmtId="2" fontId="0" fillId="0" borderId="38" xfId="0" applyNumberFormat="1" applyBorder="1" applyAlignment="1" applyProtection="1">
      <alignment horizontal="right" vertical="center"/>
      <protection locked="0"/>
    </xf>
    <xf numFmtId="1" fontId="0" fillId="0" borderId="38" xfId="0" applyNumberFormat="1" applyBorder="1" applyAlignment="1" applyProtection="1">
      <alignment horizontal="right" vertical="center"/>
      <protection locked="0"/>
    </xf>
    <xf numFmtId="1" fontId="0" fillId="0" borderId="43" xfId="0" applyNumberFormat="1" applyBorder="1" applyAlignment="1" applyProtection="1">
      <alignment horizontal="right" vertical="center"/>
      <protection locked="0"/>
    </xf>
    <xf numFmtId="2" fontId="0" fillId="0" borderId="40" xfId="0" applyNumberFormat="1" applyBorder="1" applyAlignment="1" applyProtection="1">
      <alignment horizontal="right" vertical="center"/>
    </xf>
    <xf numFmtId="2" fontId="2" fillId="0" borderId="39" xfId="0" applyNumberFormat="1" applyFont="1" applyBorder="1" applyAlignment="1" applyProtection="1">
      <alignment horizontal="right" vertical="center"/>
    </xf>
    <xf numFmtId="1" fontId="0" fillId="0" borderId="44" xfId="0" applyNumberFormat="1" applyBorder="1" applyAlignment="1" applyProtection="1">
      <alignment horizontal="right" vertical="center"/>
      <protection locked="0"/>
    </xf>
    <xf numFmtId="1" fontId="0" fillId="0" borderId="45" xfId="0" applyNumberFormat="1" applyBorder="1" applyAlignment="1" applyProtection="1">
      <alignment horizontal="right" vertical="center"/>
      <protection locked="0"/>
    </xf>
    <xf numFmtId="2" fontId="0" fillId="0" borderId="46" xfId="0" applyNumberFormat="1" applyBorder="1" applyAlignment="1" applyProtection="1">
      <alignment horizontal="right" vertical="center"/>
    </xf>
    <xf numFmtId="164" fontId="0" fillId="0" borderId="44" xfId="0" applyNumberFormat="1" applyBorder="1" applyAlignment="1" applyProtection="1">
      <alignment horizontal="right" vertical="center"/>
    </xf>
    <xf numFmtId="1" fontId="0" fillId="0" borderId="44" xfId="0" applyNumberFormat="1" applyBorder="1" applyAlignment="1" applyProtection="1">
      <alignment horizontal="right" vertical="center"/>
    </xf>
    <xf numFmtId="2" fontId="2" fillId="0" borderId="47" xfId="0" applyNumberFormat="1" applyFont="1" applyBorder="1" applyAlignment="1" applyProtection="1">
      <alignment horizontal="right" vertical="center"/>
    </xf>
    <xf numFmtId="0" fontId="0" fillId="0" borderId="44" xfId="0" applyBorder="1"/>
    <xf numFmtId="2" fontId="0" fillId="0" borderId="1" xfId="0" applyNumberFormat="1" applyBorder="1" applyAlignment="1" applyProtection="1">
      <alignment horizontal="right" vertical="center"/>
    </xf>
    <xf numFmtId="164" fontId="0" fillId="0" borderId="48" xfId="0" applyNumberFormat="1" applyBorder="1" applyAlignment="1" applyProtection="1">
      <alignment horizontal="right" vertical="center"/>
    </xf>
    <xf numFmtId="1" fontId="0" fillId="0" borderId="48" xfId="0" applyNumberFormat="1" applyBorder="1" applyAlignment="1" applyProtection="1">
      <alignment horizontal="right" vertical="center"/>
    </xf>
    <xf numFmtId="2" fontId="2" fillId="0" borderId="48" xfId="0" applyNumberFormat="1" applyFont="1" applyBorder="1" applyAlignment="1" applyProtection="1">
      <alignment horizontal="right" vertical="center"/>
    </xf>
    <xf numFmtId="2" fontId="0" fillId="0" borderId="46" xfId="0" applyNumberFormat="1" applyBorder="1" applyAlignment="1" applyProtection="1">
      <alignment horizontal="right" vertical="center"/>
      <protection locked="0"/>
    </xf>
    <xf numFmtId="2" fontId="0" fillId="0" borderId="44" xfId="0" applyNumberFormat="1" applyBorder="1" applyAlignment="1" applyProtection="1">
      <alignment horizontal="right" vertical="center"/>
      <protection locked="0"/>
    </xf>
    <xf numFmtId="1" fontId="0" fillId="0" borderId="45" xfId="0" applyNumberFormat="1" applyBorder="1" applyAlignment="1" applyProtection="1">
      <alignment horizontal="right" vertical="center"/>
    </xf>
    <xf numFmtId="2" fontId="2" fillId="0" borderId="49" xfId="0" applyNumberFormat="1" applyFont="1" applyBorder="1" applyAlignment="1" applyProtection="1">
      <alignment horizontal="right" vertical="center"/>
    </xf>
    <xf numFmtId="0" fontId="0" fillId="0" borderId="12" xfId="0" applyBorder="1"/>
    <xf numFmtId="0" fontId="0" fillId="0" borderId="38" xfId="0" applyBorder="1"/>
    <xf numFmtId="2" fontId="2" fillId="0" borderId="38" xfId="0" applyNumberFormat="1" applyFont="1" applyBorder="1" applyAlignment="1" applyProtection="1">
      <alignment horizontal="right" vertical="center"/>
    </xf>
    <xf numFmtId="2" fontId="2" fillId="0" borderId="50" xfId="0" applyNumberFormat="1" applyFon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</xf>
    <xf numFmtId="1" fontId="0" fillId="0" borderId="51" xfId="0" applyNumberFormat="1" applyBorder="1" applyAlignment="1" applyProtection="1">
      <alignment horizontal="right" vertical="center"/>
    </xf>
    <xf numFmtId="0" fontId="7" fillId="0" borderId="0" xfId="0" applyFont="1" applyFill="1" applyBorder="1" applyAlignment="1">
      <alignment wrapText="1"/>
    </xf>
    <xf numFmtId="49" fontId="7" fillId="0" borderId="44" xfId="0" applyNumberFormat="1" applyFont="1" applyBorder="1" applyAlignment="1" applyProtection="1">
      <alignment horizontal="left" vertical="center"/>
      <protection locked="0"/>
    </xf>
    <xf numFmtId="49" fontId="0" fillId="0" borderId="44" xfId="0" applyNumberFormat="1" applyBorder="1" applyAlignment="1" applyProtection="1">
      <alignment horizontal="left" vertical="center"/>
      <protection locked="0"/>
    </xf>
    <xf numFmtId="49" fontId="7" fillId="0" borderId="44" xfId="0" applyNumberFormat="1" applyFont="1" applyBorder="1" applyAlignment="1" applyProtection="1">
      <alignment horizontal="center" vertical="center"/>
      <protection locked="0"/>
    </xf>
    <xf numFmtId="49" fontId="7" fillId="0" borderId="47" xfId="0" applyNumberFormat="1" applyFont="1" applyBorder="1" applyAlignment="1" applyProtection="1">
      <alignment horizontal="center" vertical="center"/>
      <protection locked="0"/>
    </xf>
    <xf numFmtId="1" fontId="1" fillId="0" borderId="46" xfId="0" applyNumberFormat="1" applyFont="1" applyBorder="1" applyAlignment="1" applyProtection="1">
      <alignment horizontal="center" vertical="center"/>
    </xf>
    <xf numFmtId="1" fontId="1" fillId="0" borderId="44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" fontId="3" fillId="0" borderId="52" xfId="0" applyNumberFormat="1" applyFont="1" applyBorder="1" applyAlignment="1" applyProtection="1">
      <alignment horizontal="center" vertical="center"/>
    </xf>
    <xf numFmtId="2" fontId="2" fillId="0" borderId="53" xfId="0" applyNumberFormat="1" applyFont="1" applyBorder="1" applyAlignment="1" applyProtection="1">
      <alignment horizontal="right" vertical="center"/>
    </xf>
    <xf numFmtId="2" fontId="0" fillId="0" borderId="44" xfId="0" applyNumberFormat="1" applyBorder="1" applyAlignment="1" applyProtection="1">
      <alignment horizontal="right" vertical="center"/>
    </xf>
    <xf numFmtId="1" fontId="0" fillId="0" borderId="54" xfId="0" applyNumberFormat="1" applyBorder="1" applyAlignment="1" applyProtection="1">
      <alignment horizontal="right" vertical="center"/>
    </xf>
    <xf numFmtId="2" fontId="0" fillId="0" borderId="55" xfId="0" applyNumberFormat="1" applyBorder="1" applyAlignment="1" applyProtection="1">
      <alignment horizontal="right" vertical="center"/>
    </xf>
    <xf numFmtId="164" fontId="0" fillId="0" borderId="56" xfId="0" applyNumberFormat="1" applyBorder="1" applyAlignment="1" applyProtection="1">
      <alignment horizontal="right" vertical="center"/>
    </xf>
    <xf numFmtId="1" fontId="0" fillId="0" borderId="56" xfId="0" applyNumberFormat="1" applyBorder="1" applyAlignment="1" applyProtection="1">
      <alignment horizontal="right" vertical="center"/>
    </xf>
    <xf numFmtId="2" fontId="2" fillId="0" borderId="56" xfId="0" applyNumberFormat="1" applyFont="1" applyBorder="1" applyAlignment="1" applyProtection="1">
      <alignment horizontal="right" vertical="center"/>
    </xf>
    <xf numFmtId="1" fontId="0" fillId="0" borderId="43" xfId="0" applyNumberFormat="1" applyBorder="1" applyAlignment="1" applyProtection="1">
      <alignment horizontal="right" vertical="center"/>
    </xf>
    <xf numFmtId="2" fontId="2" fillId="0" borderId="57" xfId="0" applyNumberFormat="1" applyFont="1" applyBorder="1" applyAlignment="1" applyProtection="1">
      <alignment horizontal="right" vertical="center"/>
    </xf>
    <xf numFmtId="0" fontId="0" fillId="0" borderId="0" xfId="0" applyBorder="1" applyAlignment="1">
      <alignment wrapText="1"/>
    </xf>
    <xf numFmtId="2" fontId="2" fillId="0" borderId="58" xfId="0" applyNumberFormat="1" applyFont="1" applyBorder="1" applyAlignment="1" applyProtection="1">
      <alignment horizontal="right" vertical="center"/>
    </xf>
    <xf numFmtId="2" fontId="0" fillId="0" borderId="58" xfId="0" applyNumberFormat="1" applyBorder="1" applyAlignment="1" applyProtection="1">
      <alignment horizontal="right" vertical="center"/>
    </xf>
    <xf numFmtId="1" fontId="0" fillId="0" borderId="58" xfId="0" applyNumberFormat="1" applyBorder="1" applyAlignment="1" applyProtection="1">
      <alignment horizontal="right" vertical="center"/>
    </xf>
    <xf numFmtId="164" fontId="0" fillId="0" borderId="58" xfId="0" applyNumberFormat="1" applyBorder="1" applyAlignment="1" applyProtection="1">
      <alignment horizontal="right" vertical="center"/>
    </xf>
    <xf numFmtId="2" fontId="0" fillId="0" borderId="58" xfId="0" applyNumberFormat="1" applyBorder="1" applyAlignment="1" applyProtection="1">
      <alignment horizontal="right" vertical="center"/>
      <protection locked="0"/>
    </xf>
    <xf numFmtId="1" fontId="0" fillId="0" borderId="58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center" vertical="center"/>
    </xf>
    <xf numFmtId="49" fontId="7" fillId="0" borderId="52" xfId="0" applyNumberFormat="1" applyFont="1" applyBorder="1" applyAlignment="1" applyProtection="1">
      <alignment horizontal="center" vertical="center"/>
      <protection locked="0"/>
    </xf>
    <xf numFmtId="49" fontId="7" fillId="0" borderId="54" xfId="0" applyNumberFormat="1" applyFont="1" applyBorder="1" applyAlignment="1" applyProtection="1">
      <alignment horizontal="center" vertical="center"/>
      <protection locked="0"/>
    </xf>
    <xf numFmtId="49" fontId="7" fillId="0" borderId="48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</xf>
    <xf numFmtId="49" fontId="7" fillId="0" borderId="56" xfId="0" applyNumberFormat="1" applyFont="1" applyBorder="1" applyAlignment="1" applyProtection="1">
      <alignment horizontal="left" vertical="center"/>
      <protection locked="0"/>
    </xf>
    <xf numFmtId="49" fontId="0" fillId="0" borderId="56" xfId="0" applyNumberFormat="1" applyBorder="1" applyAlignment="1" applyProtection="1">
      <alignment horizontal="left" vertical="center"/>
      <protection locked="0"/>
    </xf>
    <xf numFmtId="49" fontId="7" fillId="0" borderId="56" xfId="0" applyNumberFormat="1" applyFont="1" applyBorder="1" applyAlignment="1" applyProtection="1">
      <alignment horizontal="center" vertical="center"/>
      <protection locked="0"/>
    </xf>
    <xf numFmtId="49" fontId="7" fillId="0" borderId="60" xfId="0" applyNumberFormat="1" applyFont="1" applyBorder="1" applyAlignment="1" applyProtection="1">
      <alignment horizontal="center" vertical="center"/>
      <protection locked="0"/>
    </xf>
    <xf numFmtId="1" fontId="1" fillId="0" borderId="55" xfId="0" applyNumberFormat="1" applyFont="1" applyBorder="1" applyAlignment="1" applyProtection="1">
      <alignment horizontal="center" vertical="center"/>
    </xf>
    <xf numFmtId="1" fontId="1" fillId="0" borderId="56" xfId="0" applyNumberFormat="1" applyFont="1" applyBorder="1" applyAlignment="1" applyProtection="1">
      <alignment horizontal="center" vertical="center"/>
    </xf>
    <xf numFmtId="1" fontId="3" fillId="0" borderId="56" xfId="0" applyNumberFormat="1" applyFont="1" applyBorder="1" applyAlignment="1" applyProtection="1">
      <alignment horizontal="center" vertical="center"/>
    </xf>
    <xf numFmtId="1" fontId="3" fillId="0" borderId="62" xfId="0" applyNumberFormat="1" applyFont="1" applyBorder="1" applyAlignment="1" applyProtection="1">
      <alignment horizontal="center" vertical="center"/>
    </xf>
    <xf numFmtId="2" fontId="2" fillId="0" borderId="61" xfId="0" applyNumberFormat="1" applyFont="1" applyBorder="1" applyAlignment="1" applyProtection="1">
      <alignment horizontal="right" vertical="center"/>
    </xf>
    <xf numFmtId="2" fontId="0" fillId="0" borderId="56" xfId="0" applyNumberFormat="1" applyBorder="1" applyAlignment="1" applyProtection="1">
      <alignment horizontal="right" vertical="center"/>
    </xf>
    <xf numFmtId="1" fontId="0" fillId="0" borderId="59" xfId="0" applyNumberFormat="1" applyBorder="1" applyAlignment="1" applyProtection="1">
      <alignment horizontal="right" vertical="center"/>
    </xf>
    <xf numFmtId="2" fontId="0" fillId="0" borderId="55" xfId="0" applyNumberFormat="1" applyBorder="1" applyAlignment="1" applyProtection="1">
      <alignment horizontal="right" vertical="center"/>
      <protection locked="0"/>
    </xf>
    <xf numFmtId="2" fontId="0" fillId="0" borderId="56" xfId="0" applyNumberFormat="1" applyBorder="1" applyAlignment="1" applyProtection="1">
      <alignment horizontal="right" vertical="center"/>
      <protection locked="0"/>
    </xf>
    <xf numFmtId="1" fontId="0" fillId="0" borderId="56" xfId="0" applyNumberFormat="1" applyBorder="1" applyAlignment="1" applyProtection="1">
      <alignment horizontal="right" vertical="center"/>
      <protection locked="0"/>
    </xf>
    <xf numFmtId="1" fontId="0" fillId="0" borderId="63" xfId="0" applyNumberFormat="1" applyBorder="1" applyAlignment="1" applyProtection="1">
      <alignment horizontal="right" vertical="center"/>
      <protection locked="0"/>
    </xf>
    <xf numFmtId="2" fontId="2" fillId="0" borderId="60" xfId="0" applyNumberFormat="1" applyFont="1" applyBorder="1" applyAlignment="1" applyProtection="1">
      <alignment horizontal="right" vertical="center"/>
    </xf>
    <xf numFmtId="0" fontId="0" fillId="0" borderId="56" xfId="0" applyBorder="1"/>
    <xf numFmtId="1" fontId="0" fillId="0" borderId="63" xfId="0" applyNumberFormat="1" applyBorder="1" applyAlignment="1" applyProtection="1">
      <alignment horizontal="right" vertical="center"/>
    </xf>
    <xf numFmtId="2" fontId="2" fillId="0" borderId="64" xfId="0" applyNumberFormat="1" applyFont="1" applyBorder="1" applyAlignment="1" applyProtection="1">
      <alignment horizontal="right" vertical="center"/>
    </xf>
    <xf numFmtId="2" fontId="0" fillId="0" borderId="32" xfId="0" applyNumberFormat="1" applyBorder="1" applyAlignment="1" applyProtection="1">
      <alignment horizontal="right" vertical="center"/>
      <protection locked="0"/>
    </xf>
    <xf numFmtId="1" fontId="0" fillId="0" borderId="32" xfId="0" applyNumberFormat="1" applyBorder="1" applyAlignment="1" applyProtection="1">
      <alignment horizontal="right" vertical="center"/>
      <protection locked="0"/>
    </xf>
    <xf numFmtId="2" fontId="0" fillId="0" borderId="32" xfId="0" applyNumberFormat="1" applyBorder="1" applyAlignment="1" applyProtection="1">
      <alignment horizontal="right" vertical="center"/>
    </xf>
    <xf numFmtId="164" fontId="0" fillId="0" borderId="32" xfId="0" applyNumberFormat="1" applyBorder="1" applyAlignment="1" applyProtection="1">
      <alignment horizontal="right" vertical="center"/>
    </xf>
    <xf numFmtId="1" fontId="0" fillId="0" borderId="32" xfId="0" applyNumberFormat="1" applyBorder="1" applyAlignment="1" applyProtection="1">
      <alignment horizontal="right" vertical="center"/>
    </xf>
    <xf numFmtId="2" fontId="2" fillId="0" borderId="32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/>
      <protection locked="0"/>
    </xf>
    <xf numFmtId="0" fontId="2" fillId="2" borderId="18" xfId="0" applyNumberFormat="1" applyFont="1" applyFill="1" applyBorder="1" applyAlignment="1" applyProtection="1">
      <alignment horizontal="left" wrapText="1"/>
    </xf>
    <xf numFmtId="49" fontId="8" fillId="2" borderId="18" xfId="0" applyNumberFormat="1" applyFont="1" applyFill="1" applyBorder="1" applyAlignment="1" applyProtection="1">
      <alignment horizontal="center" wrapText="1"/>
    </xf>
    <xf numFmtId="0" fontId="0" fillId="0" borderId="65" xfId="0" applyBorder="1" applyAlignment="1" applyProtection="1">
      <alignment horizontal="center"/>
      <protection locked="0"/>
    </xf>
    <xf numFmtId="0" fontId="0" fillId="0" borderId="65" xfId="0" applyBorder="1"/>
    <xf numFmtId="49" fontId="0" fillId="0" borderId="65" xfId="0" applyNumberFormat="1" applyBorder="1"/>
    <xf numFmtId="0" fontId="0" fillId="0" borderId="65" xfId="0" applyBorder="1" applyProtection="1"/>
    <xf numFmtId="49" fontId="6" fillId="2" borderId="27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9" fontId="2" fillId="2" borderId="28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 applyProtection="1">
      <alignment horizontal="center"/>
    </xf>
    <xf numFmtId="49" fontId="4" fillId="2" borderId="29" xfId="0" applyNumberFormat="1" applyFont="1" applyFill="1" applyBorder="1" applyAlignment="1" applyProtection="1">
      <alignment horizontal="center" wrapText="1"/>
    </xf>
    <xf numFmtId="49" fontId="4" fillId="2" borderId="27" xfId="0" applyNumberFormat="1" applyFont="1" applyFill="1" applyBorder="1" applyAlignment="1" applyProtection="1">
      <alignment horizontal="center" wrapText="1"/>
    </xf>
    <xf numFmtId="49" fontId="2" fillId="2" borderId="30" xfId="0" applyNumberFormat="1" applyFont="1" applyFill="1" applyBorder="1" applyAlignment="1" applyProtection="1">
      <alignment horizontal="center" wrapText="1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49" fontId="2" fillId="2" borderId="27" xfId="0" applyNumberFormat="1" applyFont="1" applyFill="1" applyBorder="1" applyAlignment="1" applyProtection="1">
      <alignment horizontal="center" wrapText="1"/>
    </xf>
    <xf numFmtId="49" fontId="2" fillId="0" borderId="30" xfId="0" applyNumberFormat="1" applyFont="1" applyBorder="1" applyAlignment="1" applyProtection="1">
      <alignment horizontal="center"/>
    </xf>
    <xf numFmtId="49" fontId="2" fillId="2" borderId="31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W72"/>
  <sheetViews>
    <sheetView tabSelected="1" zoomScale="130" zoomScaleNormal="130" zoomScaleSheetLayoutView="100"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F22" sqref="F22"/>
    </sheetView>
  </sheetViews>
  <sheetFormatPr defaultColWidth="6.5703125" defaultRowHeight="12.75" x14ac:dyDescent="0.2"/>
  <cols>
    <col min="1" max="1" width="6.140625" style="5" bestFit="1" customWidth="1"/>
    <col min="2" max="2" width="20.42578125" style="4" customWidth="1"/>
    <col min="3" max="3" width="3.7109375" style="4" customWidth="1"/>
    <col min="4" max="4" width="3.7109375" style="41" customWidth="1"/>
    <col min="5" max="5" width="6" style="4" customWidth="1"/>
    <col min="6" max="6" width="7" style="4" customWidth="1"/>
    <col min="7" max="8" width="3.85546875" style="12" hidden="1" customWidth="1"/>
    <col min="9" max="9" width="1.7109375" style="12" hidden="1" customWidth="1"/>
    <col min="10" max="10" width="1.5703125" style="12" hidden="1" customWidth="1"/>
    <col min="11" max="11" width="11.85546875" style="12" customWidth="1"/>
    <col min="12" max="12" width="7.5703125" style="4" bestFit="1" customWidth="1"/>
    <col min="13" max="13" width="6.85546875" style="4" customWidth="1"/>
    <col min="14" max="14" width="7.28515625" style="4" hidden="1" customWidth="1"/>
    <col min="15" max="15" width="9.7109375" style="4" customWidth="1"/>
    <col min="16" max="16" width="6.42578125" style="4" customWidth="1"/>
    <col min="17" max="17" width="5.5703125" style="4" customWidth="1"/>
    <col min="18" max="18" width="6" style="4" customWidth="1"/>
    <col min="19" max="19" width="5.5703125" style="4" customWidth="1"/>
    <col min="20" max="22" width="5.5703125" style="4" hidden="1" customWidth="1"/>
    <col min="23" max="23" width="3.85546875" style="4" customWidth="1"/>
    <col min="24" max="24" width="2.28515625" style="4" customWidth="1"/>
    <col min="25" max="25" width="2.85546875" style="4" customWidth="1"/>
    <col min="26" max="26" width="2.28515625" style="4" customWidth="1"/>
    <col min="27" max="27" width="3.5703125" style="4" customWidth="1"/>
    <col min="28" max="28" width="9" style="4" customWidth="1"/>
    <col min="29" max="29" width="4.5703125" style="4" bestFit="1" customWidth="1"/>
    <col min="30" max="30" width="4.28515625" style="4" customWidth="1"/>
    <col min="31" max="31" width="7" style="3" bestFit="1" customWidth="1"/>
    <col min="32" max="32" width="6.28515625" hidden="1" customWidth="1"/>
    <col min="33" max="34" width="5.5703125" hidden="1" customWidth="1"/>
    <col min="35" max="35" width="5.5703125" style="4" hidden="1" customWidth="1"/>
    <col min="36" max="36" width="3.85546875" hidden="1" customWidth="1"/>
    <col min="37" max="37" width="2.85546875" hidden="1" customWidth="1"/>
    <col min="38" max="38" width="2.28515625" hidden="1" customWidth="1"/>
    <col min="39" max="39" width="2.7109375" hidden="1" customWidth="1"/>
    <col min="40" max="40" width="3.5703125" hidden="1" customWidth="1"/>
    <col min="41" max="41" width="0" style="4" hidden="1" customWidth="1"/>
    <col min="42" max="42" width="4.5703125" style="4" hidden="1" customWidth="1"/>
    <col min="43" max="43" width="4.28515625" hidden="1" customWidth="1"/>
    <col min="44" max="44" width="0" hidden="1" customWidth="1"/>
    <col min="45" max="45" width="8" hidden="1" customWidth="1"/>
    <col min="46" max="47" width="5.5703125" hidden="1" customWidth="1"/>
    <col min="48" max="48" width="4.85546875" hidden="1" customWidth="1"/>
    <col min="49" max="49" width="2.7109375" hidden="1" customWidth="1"/>
    <col min="50" max="50" width="2.28515625" hidden="1" customWidth="1"/>
    <col min="51" max="51" width="3.140625" hidden="1" customWidth="1"/>
    <col min="52" max="52" width="3.5703125" hidden="1" customWidth="1"/>
    <col min="53" max="53" width="7.42578125" style="4" hidden="1" customWidth="1"/>
    <col min="54" max="54" width="4.5703125" style="4" hidden="1" customWidth="1"/>
    <col min="55" max="55" width="4.28515625" hidden="1" customWidth="1"/>
    <col min="56" max="56" width="0" hidden="1" customWidth="1"/>
    <col min="57" max="58" width="6.42578125" hidden="1" customWidth="1"/>
    <col min="59" max="59" width="3.85546875" hidden="1" customWidth="1"/>
    <col min="60" max="62" width="2.28515625" hidden="1" customWidth="1"/>
    <col min="63" max="63" width="3.5703125" hidden="1" customWidth="1"/>
    <col min="64" max="64" width="6.5703125" style="4" hidden="1" customWidth="1"/>
    <col min="65" max="65" width="4.5703125" style="4" hidden="1" customWidth="1"/>
    <col min="66" max="66" width="4.28515625" hidden="1" customWidth="1"/>
    <col min="67" max="67" width="8.7109375" hidden="1" customWidth="1"/>
    <col min="68" max="68" width="6.5703125" hidden="1" customWidth="1"/>
    <col min="69" max="71" width="5.5703125" hidden="1" customWidth="1"/>
    <col min="72" max="72" width="3.85546875" hidden="1" customWidth="1"/>
    <col min="73" max="75" width="2.28515625" hidden="1" customWidth="1"/>
    <col min="76" max="76" width="3.5703125" hidden="1" customWidth="1"/>
    <col min="77" max="77" width="6.5703125" style="4" hidden="1" customWidth="1"/>
    <col min="78" max="78" width="4.5703125" style="4" hidden="1" customWidth="1"/>
    <col min="79" max="79" width="4.28515625" hidden="1" customWidth="1"/>
    <col min="80" max="80" width="6.7109375" hidden="1" customWidth="1"/>
    <col min="81" max="81" width="8" hidden="1" customWidth="1"/>
    <col min="82" max="82" width="6.140625" hidden="1" customWidth="1"/>
    <col min="83" max="83" width="4.140625" hidden="1" customWidth="1"/>
    <col min="84" max="85" width="2.85546875" hidden="1" customWidth="1"/>
    <col min="86" max="86" width="3" hidden="1" customWidth="1"/>
    <col min="87" max="87" width="3.7109375" hidden="1" customWidth="1"/>
    <col min="88" max="88" width="6.7109375" style="4" hidden="1" customWidth="1"/>
    <col min="89" max="89" width="4.28515625" style="4" hidden="1" customWidth="1"/>
    <col min="90" max="90" width="4.5703125" hidden="1" customWidth="1"/>
    <col min="91" max="98" width="6.7109375" hidden="1" customWidth="1"/>
    <col min="99" max="100" width="6.7109375" style="4" hidden="1" customWidth="1"/>
    <col min="101" max="109" width="6.7109375" hidden="1" customWidth="1"/>
    <col min="110" max="111" width="6.7109375" style="4" hidden="1" customWidth="1"/>
    <col min="112" max="120" width="6.7109375" hidden="1" customWidth="1"/>
    <col min="121" max="122" width="6.7109375" style="4" hidden="1" customWidth="1"/>
    <col min="123" max="131" width="6.7109375" hidden="1" customWidth="1"/>
    <col min="132" max="133" width="6.7109375" style="4" hidden="1" customWidth="1"/>
    <col min="134" max="142" width="6.7109375" hidden="1" customWidth="1"/>
    <col min="143" max="144" width="6.7109375" style="4" hidden="1" customWidth="1"/>
    <col min="145" max="153" width="6.7109375" hidden="1" customWidth="1"/>
    <col min="154" max="155" width="6.7109375" style="4" hidden="1" customWidth="1"/>
    <col min="156" max="164" width="6.7109375" hidden="1" customWidth="1"/>
    <col min="165" max="166" width="6.7109375" style="4" hidden="1" customWidth="1"/>
    <col min="167" max="175" width="6.7109375" hidden="1" customWidth="1"/>
    <col min="176" max="177" width="6.7109375" style="4" hidden="1" customWidth="1"/>
    <col min="178" max="186" width="6.7109375" hidden="1" customWidth="1"/>
    <col min="187" max="188" width="6.7109375" style="4" hidden="1" customWidth="1"/>
    <col min="189" max="197" width="6.7109375" hidden="1" customWidth="1"/>
    <col min="198" max="199" width="6.7109375" style="4" hidden="1" customWidth="1"/>
    <col min="200" max="208" width="6.7109375" hidden="1" customWidth="1"/>
    <col min="209" max="210" width="6.7109375" style="4" hidden="1" customWidth="1"/>
    <col min="211" max="219" width="6.7109375" hidden="1" customWidth="1"/>
    <col min="220" max="221" width="6.7109375" style="4" hidden="1" customWidth="1"/>
    <col min="222" max="230" width="6.7109375" hidden="1" customWidth="1"/>
    <col min="231" max="232" width="6.7109375" style="4" hidden="1" customWidth="1"/>
    <col min="233" max="241" width="6.7109375" hidden="1" customWidth="1"/>
    <col min="242" max="243" width="6.7109375" style="4" hidden="1" customWidth="1"/>
    <col min="244" max="245" width="6.7109375" hidden="1" customWidth="1"/>
    <col min="246" max="246" width="13.7109375" style="79" bestFit="1" customWidth="1"/>
  </cols>
  <sheetData>
    <row r="1" spans="1:283" ht="71.25" customHeight="1" thickTop="1" x14ac:dyDescent="0.25">
      <c r="A1" s="196" t="s">
        <v>108</v>
      </c>
      <c r="B1" s="197"/>
      <c r="C1" s="197"/>
      <c r="D1" s="197"/>
      <c r="E1" s="197"/>
      <c r="F1" s="197"/>
      <c r="G1" s="19" t="s">
        <v>67</v>
      </c>
      <c r="H1" s="20" t="s">
        <v>68</v>
      </c>
      <c r="I1" s="201" t="s">
        <v>30</v>
      </c>
      <c r="J1" s="202"/>
      <c r="K1" s="203" t="s">
        <v>96</v>
      </c>
      <c r="L1" s="204"/>
      <c r="M1" s="204"/>
      <c r="N1" s="204"/>
      <c r="O1" s="205"/>
      <c r="P1" s="206" t="s">
        <v>107</v>
      </c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199" t="s">
        <v>105</v>
      </c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199" t="s">
        <v>102</v>
      </c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3" t="s">
        <v>84</v>
      </c>
      <c r="BF1" s="208"/>
      <c r="BG1" s="208"/>
      <c r="BH1" s="208"/>
      <c r="BI1" s="208"/>
      <c r="BJ1" s="208"/>
      <c r="BK1" s="208"/>
      <c r="BL1" s="208"/>
      <c r="BM1" s="208"/>
      <c r="BN1" s="208"/>
      <c r="BO1" s="199"/>
      <c r="BP1" s="206" t="s">
        <v>103</v>
      </c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9" t="s">
        <v>106</v>
      </c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1" t="s">
        <v>97</v>
      </c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 t="s">
        <v>2</v>
      </c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 t="s">
        <v>3</v>
      </c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 t="s">
        <v>4</v>
      </c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 t="s">
        <v>5</v>
      </c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 t="s">
        <v>6</v>
      </c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 t="s">
        <v>7</v>
      </c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 t="s">
        <v>8</v>
      </c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 t="s">
        <v>9</v>
      </c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 t="s">
        <v>10</v>
      </c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 t="s">
        <v>11</v>
      </c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 t="s">
        <v>12</v>
      </c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 t="s">
        <v>13</v>
      </c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 t="s">
        <v>14</v>
      </c>
      <c r="IB1" s="198"/>
      <c r="IC1" s="198"/>
      <c r="ID1" s="198"/>
      <c r="IE1" s="198"/>
      <c r="IF1" s="198"/>
      <c r="IG1" s="198"/>
      <c r="IH1" s="198"/>
      <c r="II1" s="198"/>
      <c r="IJ1" s="198"/>
      <c r="IK1" s="207"/>
      <c r="IL1" s="77"/>
    </row>
    <row r="2" spans="1:283" ht="53.25" customHeight="1" thickBot="1" x14ac:dyDescent="0.25">
      <c r="A2" s="46" t="s">
        <v>83</v>
      </c>
      <c r="B2" s="47" t="s">
        <v>82</v>
      </c>
      <c r="C2" s="191" t="s">
        <v>109</v>
      </c>
      <c r="D2" s="190" t="s">
        <v>1</v>
      </c>
      <c r="E2" s="47" t="s">
        <v>0</v>
      </c>
      <c r="F2" s="48" t="s">
        <v>88</v>
      </c>
      <c r="G2" s="49" t="s">
        <v>54</v>
      </c>
      <c r="H2" s="50" t="s">
        <v>54</v>
      </c>
      <c r="I2" s="51" t="s">
        <v>65</v>
      </c>
      <c r="J2" s="52" t="s">
        <v>66</v>
      </c>
      <c r="K2" s="46" t="s">
        <v>51</v>
      </c>
      <c r="L2" s="47" t="s">
        <v>90</v>
      </c>
      <c r="M2" s="47" t="s">
        <v>49</v>
      </c>
      <c r="N2" s="47" t="s">
        <v>50</v>
      </c>
      <c r="O2" s="48" t="s">
        <v>48</v>
      </c>
      <c r="P2" s="46" t="s">
        <v>32</v>
      </c>
      <c r="Q2" s="47" t="s">
        <v>33</v>
      </c>
      <c r="R2" s="47" t="s">
        <v>34</v>
      </c>
      <c r="S2" s="47" t="s">
        <v>35</v>
      </c>
      <c r="T2" s="47" t="s">
        <v>36</v>
      </c>
      <c r="U2" s="47" t="s">
        <v>37</v>
      </c>
      <c r="V2" s="47" t="s">
        <v>38</v>
      </c>
      <c r="W2" s="47" t="s">
        <v>31</v>
      </c>
      <c r="X2" s="47" t="s">
        <v>39</v>
      </c>
      <c r="Y2" s="47" t="s">
        <v>98</v>
      </c>
      <c r="Z2" s="47" t="s">
        <v>94</v>
      </c>
      <c r="AA2" s="53" t="s">
        <v>42</v>
      </c>
      <c r="AB2" s="47" t="s">
        <v>43</v>
      </c>
      <c r="AC2" s="47" t="s">
        <v>31</v>
      </c>
      <c r="AD2" s="47" t="s">
        <v>44</v>
      </c>
      <c r="AE2" s="48" t="s">
        <v>45</v>
      </c>
      <c r="AF2" s="47" t="s">
        <v>32</v>
      </c>
      <c r="AG2" s="47" t="s">
        <v>33</v>
      </c>
      <c r="AH2" s="47" t="s">
        <v>34</v>
      </c>
      <c r="AI2" s="47" t="s">
        <v>35</v>
      </c>
      <c r="AJ2" s="47" t="s">
        <v>31</v>
      </c>
      <c r="AK2" s="47" t="s">
        <v>39</v>
      </c>
      <c r="AL2" s="47" t="s">
        <v>98</v>
      </c>
      <c r="AM2" s="47" t="s">
        <v>94</v>
      </c>
      <c r="AN2" s="53" t="s">
        <v>42</v>
      </c>
      <c r="AO2" s="47" t="s">
        <v>43</v>
      </c>
      <c r="AP2" s="47" t="s">
        <v>31</v>
      </c>
      <c r="AQ2" s="47" t="s">
        <v>44</v>
      </c>
      <c r="AR2" s="48" t="s">
        <v>45</v>
      </c>
      <c r="AS2" s="47" t="s">
        <v>87</v>
      </c>
      <c r="AT2" s="47" t="s">
        <v>33</v>
      </c>
      <c r="AU2" s="47" t="s">
        <v>34</v>
      </c>
      <c r="AV2" s="47" t="s">
        <v>31</v>
      </c>
      <c r="AW2" s="47" t="s">
        <v>39</v>
      </c>
      <c r="AX2" s="47" t="s">
        <v>98</v>
      </c>
      <c r="AY2" s="47" t="s">
        <v>94</v>
      </c>
      <c r="AZ2" s="53" t="s">
        <v>42</v>
      </c>
      <c r="BA2" s="47" t="s">
        <v>43</v>
      </c>
      <c r="BB2" s="47" t="s">
        <v>31</v>
      </c>
      <c r="BC2" s="47" t="s">
        <v>44</v>
      </c>
      <c r="BD2" s="48" t="s">
        <v>45</v>
      </c>
      <c r="BE2" s="42" t="s">
        <v>84</v>
      </c>
      <c r="BF2" s="42" t="s">
        <v>32</v>
      </c>
      <c r="BG2" s="42" t="s">
        <v>31</v>
      </c>
      <c r="BH2" s="42" t="s">
        <v>39</v>
      </c>
      <c r="BI2" s="42" t="s">
        <v>40</v>
      </c>
      <c r="BJ2" s="42" t="s">
        <v>41</v>
      </c>
      <c r="BK2" s="44" t="s">
        <v>42</v>
      </c>
      <c r="BL2" s="47" t="s">
        <v>43</v>
      </c>
      <c r="BM2" s="47" t="s">
        <v>47</v>
      </c>
      <c r="BN2" s="47" t="s">
        <v>44</v>
      </c>
      <c r="BO2" s="48" t="s">
        <v>45</v>
      </c>
      <c r="BP2" s="46" t="s">
        <v>87</v>
      </c>
      <c r="BQ2" s="47" t="s">
        <v>33</v>
      </c>
      <c r="BR2" s="47" t="s">
        <v>34</v>
      </c>
      <c r="BS2" s="47" t="s">
        <v>35</v>
      </c>
      <c r="BT2" s="47" t="s">
        <v>31</v>
      </c>
      <c r="BU2" s="47" t="s">
        <v>39</v>
      </c>
      <c r="BV2" s="47" t="s">
        <v>98</v>
      </c>
      <c r="BW2" s="47" t="s">
        <v>94</v>
      </c>
      <c r="BX2" s="53" t="s">
        <v>42</v>
      </c>
      <c r="BY2" s="47" t="s">
        <v>43</v>
      </c>
      <c r="BZ2" s="47" t="s">
        <v>31</v>
      </c>
      <c r="CA2" s="47" t="s">
        <v>44</v>
      </c>
      <c r="CB2" s="48" t="s">
        <v>45</v>
      </c>
      <c r="CC2" s="68" t="s">
        <v>32</v>
      </c>
      <c r="CD2" s="66" t="s">
        <v>33</v>
      </c>
      <c r="CE2" s="66" t="s">
        <v>31</v>
      </c>
      <c r="CF2" s="66" t="s">
        <v>39</v>
      </c>
      <c r="CG2" s="66" t="s">
        <v>98</v>
      </c>
      <c r="CH2" s="66" t="s">
        <v>94</v>
      </c>
      <c r="CI2" s="69" t="s">
        <v>42</v>
      </c>
      <c r="CJ2" s="70" t="s">
        <v>43</v>
      </c>
      <c r="CK2" s="66" t="s">
        <v>31</v>
      </c>
      <c r="CL2" s="66" t="s">
        <v>44</v>
      </c>
      <c r="CM2" s="67" t="s">
        <v>45</v>
      </c>
      <c r="CN2" s="54" t="s">
        <v>32</v>
      </c>
      <c r="CO2" s="54" t="s">
        <v>33</v>
      </c>
      <c r="CP2" s="54" t="s">
        <v>31</v>
      </c>
      <c r="CQ2" s="54" t="s">
        <v>39</v>
      </c>
      <c r="CR2" s="54" t="s">
        <v>40</v>
      </c>
      <c r="CS2" s="54" t="s">
        <v>41</v>
      </c>
      <c r="CT2" s="54" t="s">
        <v>42</v>
      </c>
      <c r="CU2" s="55" t="s">
        <v>43</v>
      </c>
      <c r="CV2" s="54" t="s">
        <v>47</v>
      </c>
      <c r="CW2" s="54" t="s">
        <v>44</v>
      </c>
      <c r="CX2" s="56" t="s">
        <v>45</v>
      </c>
      <c r="CY2" s="57" t="s">
        <v>32</v>
      </c>
      <c r="CZ2" s="54" t="s">
        <v>33</v>
      </c>
      <c r="DA2" s="54" t="s">
        <v>31</v>
      </c>
      <c r="DB2" s="54" t="s">
        <v>39</v>
      </c>
      <c r="DC2" s="54" t="s">
        <v>40</v>
      </c>
      <c r="DD2" s="54" t="s">
        <v>41</v>
      </c>
      <c r="DE2" s="54" t="s">
        <v>42</v>
      </c>
      <c r="DF2" s="55" t="s">
        <v>43</v>
      </c>
      <c r="DG2" s="54" t="s">
        <v>47</v>
      </c>
      <c r="DH2" s="54" t="s">
        <v>44</v>
      </c>
      <c r="DI2" s="56" t="s">
        <v>45</v>
      </c>
      <c r="DJ2" s="57" t="s">
        <v>32</v>
      </c>
      <c r="DK2" s="54" t="s">
        <v>33</v>
      </c>
      <c r="DL2" s="54" t="s">
        <v>31</v>
      </c>
      <c r="DM2" s="54" t="s">
        <v>39</v>
      </c>
      <c r="DN2" s="54" t="s">
        <v>40</v>
      </c>
      <c r="DO2" s="54" t="s">
        <v>41</v>
      </c>
      <c r="DP2" s="54" t="s">
        <v>42</v>
      </c>
      <c r="DQ2" s="55" t="s">
        <v>43</v>
      </c>
      <c r="DR2" s="54" t="s">
        <v>47</v>
      </c>
      <c r="DS2" s="54" t="s">
        <v>44</v>
      </c>
      <c r="DT2" s="56" t="s">
        <v>45</v>
      </c>
      <c r="DU2" s="57" t="s">
        <v>32</v>
      </c>
      <c r="DV2" s="54" t="s">
        <v>33</v>
      </c>
      <c r="DW2" s="54" t="s">
        <v>31</v>
      </c>
      <c r="DX2" s="54" t="s">
        <v>39</v>
      </c>
      <c r="DY2" s="54" t="s">
        <v>40</v>
      </c>
      <c r="DZ2" s="54" t="s">
        <v>41</v>
      </c>
      <c r="EA2" s="54" t="s">
        <v>42</v>
      </c>
      <c r="EB2" s="55" t="s">
        <v>43</v>
      </c>
      <c r="EC2" s="54" t="s">
        <v>47</v>
      </c>
      <c r="ED2" s="54" t="s">
        <v>44</v>
      </c>
      <c r="EE2" s="56" t="s">
        <v>45</v>
      </c>
      <c r="EF2" s="57" t="s">
        <v>32</v>
      </c>
      <c r="EG2" s="54" t="s">
        <v>33</v>
      </c>
      <c r="EH2" s="54" t="s">
        <v>31</v>
      </c>
      <c r="EI2" s="54" t="s">
        <v>39</v>
      </c>
      <c r="EJ2" s="54" t="s">
        <v>40</v>
      </c>
      <c r="EK2" s="54" t="s">
        <v>41</v>
      </c>
      <c r="EL2" s="54" t="s">
        <v>42</v>
      </c>
      <c r="EM2" s="55" t="s">
        <v>43</v>
      </c>
      <c r="EN2" s="54" t="s">
        <v>47</v>
      </c>
      <c r="EO2" s="54" t="s">
        <v>44</v>
      </c>
      <c r="EP2" s="56" t="s">
        <v>45</v>
      </c>
      <c r="EQ2" s="57" t="s">
        <v>32</v>
      </c>
      <c r="ER2" s="54" t="s">
        <v>33</v>
      </c>
      <c r="ES2" s="54" t="s">
        <v>31</v>
      </c>
      <c r="ET2" s="54" t="s">
        <v>39</v>
      </c>
      <c r="EU2" s="54" t="s">
        <v>40</v>
      </c>
      <c r="EV2" s="54" t="s">
        <v>41</v>
      </c>
      <c r="EW2" s="54" t="s">
        <v>42</v>
      </c>
      <c r="EX2" s="55" t="s">
        <v>43</v>
      </c>
      <c r="EY2" s="54" t="s">
        <v>47</v>
      </c>
      <c r="EZ2" s="54" t="s">
        <v>44</v>
      </c>
      <c r="FA2" s="56" t="s">
        <v>45</v>
      </c>
      <c r="FB2" s="57" t="s">
        <v>32</v>
      </c>
      <c r="FC2" s="54" t="s">
        <v>33</v>
      </c>
      <c r="FD2" s="54" t="s">
        <v>31</v>
      </c>
      <c r="FE2" s="54" t="s">
        <v>39</v>
      </c>
      <c r="FF2" s="54" t="s">
        <v>40</v>
      </c>
      <c r="FG2" s="54" t="s">
        <v>41</v>
      </c>
      <c r="FH2" s="54" t="s">
        <v>42</v>
      </c>
      <c r="FI2" s="55" t="s">
        <v>43</v>
      </c>
      <c r="FJ2" s="54" t="s">
        <v>47</v>
      </c>
      <c r="FK2" s="54" t="s">
        <v>44</v>
      </c>
      <c r="FL2" s="56" t="s">
        <v>45</v>
      </c>
      <c r="FM2" s="57" t="s">
        <v>32</v>
      </c>
      <c r="FN2" s="54" t="s">
        <v>33</v>
      </c>
      <c r="FO2" s="54" t="s">
        <v>31</v>
      </c>
      <c r="FP2" s="54" t="s">
        <v>39</v>
      </c>
      <c r="FQ2" s="54" t="s">
        <v>40</v>
      </c>
      <c r="FR2" s="54" t="s">
        <v>41</v>
      </c>
      <c r="FS2" s="54" t="s">
        <v>42</v>
      </c>
      <c r="FT2" s="55" t="s">
        <v>43</v>
      </c>
      <c r="FU2" s="54" t="s">
        <v>47</v>
      </c>
      <c r="FV2" s="54" t="s">
        <v>44</v>
      </c>
      <c r="FW2" s="56" t="s">
        <v>45</v>
      </c>
      <c r="FX2" s="57" t="s">
        <v>32</v>
      </c>
      <c r="FY2" s="54" t="s">
        <v>33</v>
      </c>
      <c r="FZ2" s="54" t="s">
        <v>31</v>
      </c>
      <c r="GA2" s="54" t="s">
        <v>39</v>
      </c>
      <c r="GB2" s="54" t="s">
        <v>40</v>
      </c>
      <c r="GC2" s="54" t="s">
        <v>41</v>
      </c>
      <c r="GD2" s="54" t="s">
        <v>42</v>
      </c>
      <c r="GE2" s="55" t="s">
        <v>43</v>
      </c>
      <c r="GF2" s="54" t="s">
        <v>47</v>
      </c>
      <c r="GG2" s="54" t="s">
        <v>44</v>
      </c>
      <c r="GH2" s="56" t="s">
        <v>45</v>
      </c>
      <c r="GI2" s="57" t="s">
        <v>32</v>
      </c>
      <c r="GJ2" s="54" t="s">
        <v>33</v>
      </c>
      <c r="GK2" s="54" t="s">
        <v>31</v>
      </c>
      <c r="GL2" s="54" t="s">
        <v>39</v>
      </c>
      <c r="GM2" s="54" t="s">
        <v>40</v>
      </c>
      <c r="GN2" s="54" t="s">
        <v>41</v>
      </c>
      <c r="GO2" s="54" t="s">
        <v>42</v>
      </c>
      <c r="GP2" s="55" t="s">
        <v>43</v>
      </c>
      <c r="GQ2" s="54" t="s">
        <v>47</v>
      </c>
      <c r="GR2" s="54" t="s">
        <v>44</v>
      </c>
      <c r="GS2" s="56" t="s">
        <v>45</v>
      </c>
      <c r="GT2" s="57" t="s">
        <v>32</v>
      </c>
      <c r="GU2" s="54" t="s">
        <v>33</v>
      </c>
      <c r="GV2" s="54" t="s">
        <v>31</v>
      </c>
      <c r="GW2" s="54" t="s">
        <v>39</v>
      </c>
      <c r="GX2" s="54" t="s">
        <v>40</v>
      </c>
      <c r="GY2" s="54" t="s">
        <v>41</v>
      </c>
      <c r="GZ2" s="54" t="s">
        <v>42</v>
      </c>
      <c r="HA2" s="55" t="s">
        <v>43</v>
      </c>
      <c r="HB2" s="54" t="s">
        <v>47</v>
      </c>
      <c r="HC2" s="54" t="s">
        <v>44</v>
      </c>
      <c r="HD2" s="56" t="s">
        <v>45</v>
      </c>
      <c r="HE2" s="57" t="s">
        <v>32</v>
      </c>
      <c r="HF2" s="54" t="s">
        <v>33</v>
      </c>
      <c r="HG2" s="54" t="s">
        <v>31</v>
      </c>
      <c r="HH2" s="54" t="s">
        <v>39</v>
      </c>
      <c r="HI2" s="54" t="s">
        <v>40</v>
      </c>
      <c r="HJ2" s="54" t="s">
        <v>41</v>
      </c>
      <c r="HK2" s="54" t="s">
        <v>42</v>
      </c>
      <c r="HL2" s="55" t="s">
        <v>43</v>
      </c>
      <c r="HM2" s="54" t="s">
        <v>47</v>
      </c>
      <c r="HN2" s="54" t="s">
        <v>44</v>
      </c>
      <c r="HO2" s="56" t="s">
        <v>45</v>
      </c>
      <c r="HP2" s="57" t="s">
        <v>32</v>
      </c>
      <c r="HQ2" s="54" t="s">
        <v>33</v>
      </c>
      <c r="HR2" s="54" t="s">
        <v>31</v>
      </c>
      <c r="HS2" s="54" t="s">
        <v>39</v>
      </c>
      <c r="HT2" s="54" t="s">
        <v>40</v>
      </c>
      <c r="HU2" s="54" t="s">
        <v>41</v>
      </c>
      <c r="HV2" s="54" t="s">
        <v>42</v>
      </c>
      <c r="HW2" s="55" t="s">
        <v>43</v>
      </c>
      <c r="HX2" s="54" t="s">
        <v>47</v>
      </c>
      <c r="HY2" s="54" t="s">
        <v>44</v>
      </c>
      <c r="HZ2" s="56" t="s">
        <v>45</v>
      </c>
      <c r="IA2" s="57" t="s">
        <v>32</v>
      </c>
      <c r="IB2" s="54" t="s">
        <v>33</v>
      </c>
      <c r="IC2" s="54" t="s">
        <v>31</v>
      </c>
      <c r="ID2" s="54" t="s">
        <v>39</v>
      </c>
      <c r="IE2" s="54" t="s">
        <v>40</v>
      </c>
      <c r="IF2" s="54" t="s">
        <v>41</v>
      </c>
      <c r="IG2" s="54" t="s">
        <v>42</v>
      </c>
      <c r="IH2" s="55" t="s">
        <v>43</v>
      </c>
      <c r="II2" s="54" t="s">
        <v>47</v>
      </c>
      <c r="IJ2" s="54" t="s">
        <v>44</v>
      </c>
      <c r="IK2" s="54" t="s">
        <v>45</v>
      </c>
      <c r="IL2" s="77"/>
    </row>
    <row r="3" spans="1:283" ht="12.75" customHeight="1" x14ac:dyDescent="0.2">
      <c r="A3" s="33"/>
      <c r="B3" s="62" t="s">
        <v>110</v>
      </c>
      <c r="C3" s="25"/>
      <c r="D3" s="63" t="s">
        <v>111</v>
      </c>
      <c r="E3" s="63" t="s">
        <v>21</v>
      </c>
      <c r="F3" s="64" t="s">
        <v>112</v>
      </c>
      <c r="G3" s="24" t="str">
        <f>IF(AND(OR($G$2="Y",$H$2="Y"),I3&lt;5,J3&lt;5),IF(AND(I3=#REF!,J3=#REF!),#REF!+1,1),"")</f>
        <v/>
      </c>
      <c r="H3" s="21" t="e">
        <f>IF(AND($H$2="Y",J3&gt;0,OR(AND(G3=1,#REF!=10),AND(G3=2,#REF!=20),AND(G3=3,#REF!=30),AND(G3=4,#REF!=40),AND(G3=5,#REF!=50),AND(G3=6,#REF!=60),AND(G3=7,#REF!=70),AND(G3=8,#REF!=80),AND(G3=9,#REF!=90),AND(G3=10,#REF!=100))),VLOOKUP(J3-1,SortLookup!$A$13:$B$16,2,FALSE),"")</f>
        <v>#REF!</v>
      </c>
      <c r="I3" s="34" t="str">
        <f>IF(ISNA(VLOOKUP(E3,SortLookup!$A$1:$B$5,2,FALSE))," ",VLOOKUP(E3,SortLookup!$A$1:$B$5,2,FALSE))</f>
        <v xml:space="preserve"> </v>
      </c>
      <c r="J3" s="22" t="str">
        <f>IF(ISNA(VLOOKUP(F3,SortLookup!$A$7:$B$11,2,FALSE))," ",VLOOKUP(F3,SortLookup!$A$7:$B$11,2,FALSE))</f>
        <v xml:space="preserve"> </v>
      </c>
      <c r="K3" s="58">
        <f t="shared" ref="K3:K42" si="0">L3+M3+O3</f>
        <v>36.14</v>
      </c>
      <c r="L3" s="59">
        <f>AB3+AO3+BA3+BL3+BY3+CJ3+CU3+DF3+DQ3+EB3+EM3+EX3+FI3+FT3+GE3+GP3+HA3+HL3+HW3+IH3</f>
        <v>27.14</v>
      </c>
      <c r="M3" s="36">
        <f>AD3+AQ3+BC3+BN3+CA3+CL3+CW3+DH3+DS3+ED3+EO3+EZ3+FK3+FV3+GG3+GR3+HC3+HN3+HY3+IJ3</f>
        <v>0</v>
      </c>
      <c r="N3" s="37">
        <f t="shared" ref="N3:N42" si="1">O3</f>
        <v>9</v>
      </c>
      <c r="O3" s="60">
        <f>W3+AJ3+AV3+BG3+BT3+CE3+CP3+DA3+DL3+DW3+EH3+ES3+FD3+FO3+FZ3+GK3+GV3+HG3+HR3+IC3</f>
        <v>9</v>
      </c>
      <c r="P3" s="31">
        <v>5.23</v>
      </c>
      <c r="Q3" s="28">
        <v>6.15</v>
      </c>
      <c r="R3" s="28">
        <v>11.04</v>
      </c>
      <c r="S3" s="28">
        <v>4.72</v>
      </c>
      <c r="T3" s="28"/>
      <c r="U3" s="28"/>
      <c r="V3" s="28"/>
      <c r="W3" s="29">
        <v>9</v>
      </c>
      <c r="X3" s="29">
        <v>0</v>
      </c>
      <c r="Y3" s="29">
        <v>0</v>
      </c>
      <c r="Z3" s="29">
        <v>0</v>
      </c>
      <c r="AA3" s="30">
        <v>0</v>
      </c>
      <c r="AB3" s="27">
        <f t="shared" ref="AB3:AB42" si="2">P3+Q3+R3+S3+T3+U3+V3</f>
        <v>27.14</v>
      </c>
      <c r="AC3" s="26">
        <f t="shared" ref="AC3:AC42" si="3">W3</f>
        <v>9</v>
      </c>
      <c r="AD3" s="23">
        <f t="shared" ref="AD3:AD42" si="4">(X3*3)+(Y3*10)+(Z3*5)+(AA3*20)</f>
        <v>0</v>
      </c>
      <c r="AE3" s="45">
        <f t="shared" ref="AE3:AE42" si="5">AB3+AC3+AD3</f>
        <v>36.14</v>
      </c>
      <c r="AF3" s="31"/>
      <c r="AG3" s="28"/>
      <c r="AH3" s="28"/>
      <c r="AI3" s="28"/>
      <c r="AJ3" s="29"/>
      <c r="AK3" s="29"/>
      <c r="AL3" s="29"/>
      <c r="AM3" s="29"/>
      <c r="AN3" s="30"/>
      <c r="AO3" s="27">
        <f t="shared" ref="AO3:AO42" si="6">AF3+AG3+AH3+AI3</f>
        <v>0</v>
      </c>
      <c r="AP3" s="26">
        <f t="shared" ref="AP3:AP42" si="7">AJ3</f>
        <v>0</v>
      </c>
      <c r="AQ3" s="23">
        <f t="shared" ref="AQ3:AQ42" si="8">(AK3*3)+(AL3*10)+(AM3*5)+(AN3*20)</f>
        <v>0</v>
      </c>
      <c r="AR3" s="45">
        <f t="shared" ref="AR3:AR42" si="9">AO3+AP3+AQ3</f>
        <v>0</v>
      </c>
      <c r="AS3" s="31"/>
      <c r="AT3" s="28"/>
      <c r="AU3" s="28"/>
      <c r="AV3" s="29"/>
      <c r="AW3" s="29"/>
      <c r="AX3" s="29"/>
      <c r="AY3" s="29"/>
      <c r="AZ3" s="30"/>
      <c r="BA3" s="27">
        <f t="shared" ref="BA3:BA42" si="10">AS3+AT3+AU3</f>
        <v>0</v>
      </c>
      <c r="BB3" s="26">
        <f t="shared" ref="BB3:BB42" si="11">AV3</f>
        <v>0</v>
      </c>
      <c r="BC3" s="23">
        <f t="shared" ref="BC3:BC42" si="12">(AW3*3)+(AX3*10)+(AY3*5)+(AZ3*20)</f>
        <v>0</v>
      </c>
      <c r="BD3" s="45">
        <f t="shared" ref="BD3:BD42" si="13">BA3+BB3+BC3</f>
        <v>0</v>
      </c>
      <c r="BE3" s="27"/>
      <c r="BF3" s="43"/>
      <c r="BG3" s="29"/>
      <c r="BH3" s="29"/>
      <c r="BI3" s="29"/>
      <c r="BJ3" s="29"/>
      <c r="BK3" s="30"/>
      <c r="BL3" s="40">
        <f t="shared" ref="BL3:BL42" si="14">BE3+BF3</f>
        <v>0</v>
      </c>
      <c r="BM3" s="37">
        <f t="shared" ref="BM3:BM42" si="15">BG3/2</f>
        <v>0</v>
      </c>
      <c r="BN3" s="36">
        <f t="shared" ref="BN3:BN42" si="16">(BH3*3)+(BI3*5)+(BJ3*5)+(BK3*20)</f>
        <v>0</v>
      </c>
      <c r="BO3" s="35">
        <f t="shared" ref="BO3:BO42" si="17">BL3+BM3+BN3</f>
        <v>0</v>
      </c>
      <c r="BP3" s="31"/>
      <c r="BQ3" s="28"/>
      <c r="BR3" s="28"/>
      <c r="BS3" s="28"/>
      <c r="BT3" s="29"/>
      <c r="BU3" s="29"/>
      <c r="BV3" s="29"/>
      <c r="BW3" s="29"/>
      <c r="BX3" s="30"/>
      <c r="BY3" s="27">
        <f t="shared" ref="BY3:BY42" si="18">BP3+BQ3+BR3+BS3</f>
        <v>0</v>
      </c>
      <c r="BZ3" s="26">
        <f t="shared" ref="BZ3:BZ42" si="19">BT3</f>
        <v>0</v>
      </c>
      <c r="CA3" s="32">
        <f t="shared" ref="CA3:CA42" si="20">(BU3*3)+(BV3*10)+(BW3*5)+(BX3*20)</f>
        <v>0</v>
      </c>
      <c r="CB3" s="71">
        <f t="shared" ref="CB3:CB42" si="21">BY3+BZ3+CA3</f>
        <v>0</v>
      </c>
      <c r="CC3" s="31"/>
      <c r="CD3" s="28"/>
      <c r="CE3" s="29"/>
      <c r="CF3" s="29"/>
      <c r="CG3" s="29"/>
      <c r="CH3" s="29"/>
      <c r="CI3" s="30"/>
      <c r="CJ3" s="27">
        <f t="shared" ref="CJ3:CJ42" si="22">CC3+CD3</f>
        <v>0</v>
      </c>
      <c r="CK3" s="26">
        <f t="shared" ref="CK3:CK42" si="23">CE3</f>
        <v>0</v>
      </c>
      <c r="CL3" s="23">
        <f t="shared" ref="CL3:CL42" si="24">(CF3*3)+(CG3*10)+(CH3*5)+(CI3*20)</f>
        <v>0</v>
      </c>
      <c r="CM3" s="45">
        <f t="shared" ref="CM3:CM42" si="25">CJ3+CK3+CL3</f>
        <v>0</v>
      </c>
      <c r="CN3" s="4"/>
      <c r="CO3" s="4"/>
      <c r="CP3" s="4"/>
      <c r="CQ3" s="4"/>
      <c r="CR3" s="4"/>
      <c r="CS3" s="4"/>
      <c r="CT3" s="4"/>
      <c r="CU3" s="72"/>
      <c r="CW3" s="4"/>
      <c r="CX3" s="73"/>
      <c r="CY3" s="39"/>
      <c r="CZ3" s="4"/>
      <c r="DA3" s="4"/>
      <c r="DB3" s="4"/>
      <c r="DC3" s="4"/>
      <c r="DD3" s="4"/>
      <c r="DE3" s="4"/>
      <c r="DF3" s="72"/>
      <c r="DH3" s="4"/>
      <c r="DI3" s="73"/>
      <c r="DJ3" s="39"/>
      <c r="DK3" s="4"/>
      <c r="DL3" s="4"/>
      <c r="DM3" s="4"/>
      <c r="DN3" s="4"/>
      <c r="DO3" s="4"/>
      <c r="DP3" s="4"/>
      <c r="DQ3" s="72"/>
      <c r="DS3" s="4"/>
      <c r="DT3" s="73"/>
      <c r="DU3" s="39"/>
      <c r="DV3" s="4"/>
      <c r="DW3" s="4"/>
      <c r="DX3" s="4"/>
      <c r="DY3" s="4"/>
      <c r="DZ3" s="4"/>
      <c r="EA3" s="4"/>
      <c r="EB3" s="72"/>
      <c r="ED3" s="4"/>
      <c r="EE3" s="73"/>
      <c r="EF3" s="39"/>
      <c r="EG3" s="4"/>
      <c r="EH3" s="4"/>
      <c r="EI3" s="4"/>
      <c r="EJ3" s="4"/>
      <c r="EK3" s="4"/>
      <c r="EL3" s="4"/>
      <c r="EM3" s="72"/>
      <c r="EO3" s="4"/>
      <c r="EP3" s="73"/>
      <c r="EQ3" s="39"/>
      <c r="ER3" s="4"/>
      <c r="ES3" s="4"/>
      <c r="ET3" s="4"/>
      <c r="EU3" s="4"/>
      <c r="EV3" s="4"/>
      <c r="EW3" s="4"/>
      <c r="EX3" s="72"/>
      <c r="EZ3" s="4"/>
      <c r="FA3" s="73"/>
      <c r="FB3" s="39"/>
      <c r="FC3" s="4"/>
      <c r="FD3" s="4"/>
      <c r="FE3" s="4"/>
      <c r="FF3" s="4"/>
      <c r="FG3" s="4"/>
      <c r="FH3" s="4"/>
      <c r="FI3" s="72"/>
      <c r="FK3" s="4"/>
      <c r="FL3" s="73"/>
      <c r="FM3" s="39"/>
      <c r="FN3" s="4"/>
      <c r="FO3" s="4"/>
      <c r="FP3" s="4"/>
      <c r="FQ3" s="4"/>
      <c r="FR3" s="4"/>
      <c r="FS3" s="4"/>
      <c r="FT3" s="72"/>
      <c r="FV3" s="4"/>
      <c r="FW3" s="73"/>
      <c r="FX3" s="39"/>
      <c r="FY3" s="4"/>
      <c r="FZ3" s="4"/>
      <c r="GA3" s="4"/>
      <c r="GB3" s="4"/>
      <c r="GC3" s="4"/>
      <c r="GD3" s="4"/>
      <c r="GE3" s="72"/>
      <c r="GG3" s="4"/>
      <c r="GH3" s="73"/>
      <c r="GI3" s="39"/>
      <c r="GJ3" s="4"/>
      <c r="GK3" s="4"/>
      <c r="GL3" s="4"/>
      <c r="GM3" s="4"/>
      <c r="GN3" s="4"/>
      <c r="GO3" s="4"/>
      <c r="GP3" s="72"/>
      <c r="GR3" s="4"/>
      <c r="GS3" s="73"/>
      <c r="GT3" s="39"/>
      <c r="GU3" s="4"/>
      <c r="GV3" s="4"/>
      <c r="GW3" s="4"/>
      <c r="GX3" s="4"/>
      <c r="GY3" s="4"/>
      <c r="GZ3" s="4"/>
      <c r="HA3" s="72"/>
      <c r="HC3" s="4"/>
      <c r="HD3" s="73"/>
      <c r="HE3" s="39"/>
      <c r="HF3" s="4"/>
      <c r="HG3" s="4"/>
      <c r="HH3" s="4"/>
      <c r="HI3" s="4"/>
      <c r="HJ3" s="4"/>
      <c r="HK3" s="4"/>
      <c r="HL3" s="72"/>
      <c r="HN3" s="4"/>
      <c r="HO3" s="73"/>
      <c r="HP3" s="39"/>
      <c r="HQ3" s="4"/>
      <c r="HR3" s="4"/>
      <c r="HS3" s="4"/>
      <c r="HT3" s="4"/>
      <c r="HU3" s="4"/>
      <c r="HV3" s="4"/>
      <c r="HW3" s="72"/>
      <c r="HY3" s="4"/>
      <c r="HZ3" s="73"/>
      <c r="IA3" s="39"/>
      <c r="IB3" s="4"/>
      <c r="IC3" s="4"/>
      <c r="ID3" s="4"/>
      <c r="IE3" s="4"/>
      <c r="IF3" s="4"/>
      <c r="IG3" s="4"/>
      <c r="IH3" s="72"/>
      <c r="IJ3" s="4"/>
      <c r="IK3" s="4"/>
      <c r="IL3" s="77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</row>
    <row r="4" spans="1:283" ht="12.75" customHeight="1" x14ac:dyDescent="0.2">
      <c r="A4" s="33"/>
      <c r="B4" s="62" t="s">
        <v>142</v>
      </c>
      <c r="C4" s="62" t="s">
        <v>117</v>
      </c>
      <c r="D4" s="63" t="s">
        <v>113</v>
      </c>
      <c r="E4" s="63"/>
      <c r="F4" s="64" t="s">
        <v>143</v>
      </c>
      <c r="G4" s="24" t="str">
        <f>IF(AND(OR($G$2="Y",$H$2="Y"),I4&lt;5,J4&lt;5),IF(AND(I4=#REF!,J4=#REF!),#REF!+1,1),"")</f>
        <v/>
      </c>
      <c r="H4" s="21" t="e">
        <f>IF(AND($H$2="Y",J4&gt;0,OR(AND(G4=1,#REF!=10),AND(G4=2,#REF!=20),AND(G4=3,#REF!=30),AND(G4=4,#REF!=40),AND(G4=5,#REF!=50),AND(G4=6,#REF!=60),AND(G4=7,#REF!=70),AND(G4=8,#REF!=80),AND(G4=9,#REF!=90),AND(G4=10,#REF!=100))),VLOOKUP(J4-1,SortLookup!$A$13:$B$16,2,FALSE),"")</f>
        <v>#REF!</v>
      </c>
      <c r="I4" s="34" t="str">
        <f>IF(ISNA(VLOOKUP(E4,SortLookup!$A$1:$B$5,2,FALSE))," ",VLOOKUP(E4,SortLookup!$A$1:$B$5,2,FALSE))</f>
        <v xml:space="preserve"> </v>
      </c>
      <c r="J4" s="22" t="str">
        <f>IF(ISNA(VLOOKUP(F4,SortLookup!$A$7:$B$11,2,FALSE))," ",VLOOKUP(F4,SortLookup!$A$7:$B$11,2,FALSE))</f>
        <v xml:space="preserve"> </v>
      </c>
      <c r="K4" s="58">
        <f t="shared" si="0"/>
        <v>39.31</v>
      </c>
      <c r="L4" s="59">
        <f>AB4+AO4+BA4+BL4+BY4+CJ4+CU3+DF3+DQ3+EB3+EM3+EX3+FI3+FT3+GE3+GP3+HA3+HL3+HW3+IH3</f>
        <v>31.31</v>
      </c>
      <c r="M4" s="36">
        <f>AD4+AQ4+BC4+BN4+CA4+CL4+CW3+DH3+DS3+ED3+EO3+EZ3+FK3+FV3+GG3+GR3+HC3+HN3+HY3+IJ3</f>
        <v>0</v>
      </c>
      <c r="N4" s="37">
        <f t="shared" si="1"/>
        <v>8</v>
      </c>
      <c r="O4" s="60">
        <f>W4+AJ4+AV4+BG4+BT4+CE4+CP3+DA3+DL3+DW3+EH3+ES3+FD3+FO3+FZ3+GK3+GV3+HG3+HR3+IC3</f>
        <v>8</v>
      </c>
      <c r="P4" s="31">
        <v>5.95</v>
      </c>
      <c r="Q4" s="28">
        <v>6.42</v>
      </c>
      <c r="R4" s="28">
        <v>13.47</v>
      </c>
      <c r="S4" s="28">
        <v>5.47</v>
      </c>
      <c r="T4" s="28"/>
      <c r="U4" s="28"/>
      <c r="V4" s="28"/>
      <c r="W4" s="29">
        <v>8</v>
      </c>
      <c r="X4" s="29">
        <v>0</v>
      </c>
      <c r="Y4" s="29">
        <v>0</v>
      </c>
      <c r="Z4" s="29">
        <v>0</v>
      </c>
      <c r="AA4" s="30">
        <v>0</v>
      </c>
      <c r="AB4" s="27">
        <f t="shared" si="2"/>
        <v>31.31</v>
      </c>
      <c r="AC4" s="26">
        <f t="shared" si="3"/>
        <v>8</v>
      </c>
      <c r="AD4" s="23">
        <f t="shared" si="4"/>
        <v>0</v>
      </c>
      <c r="AE4" s="45">
        <f t="shared" si="5"/>
        <v>39.31</v>
      </c>
      <c r="AF4" s="31"/>
      <c r="AG4" s="28"/>
      <c r="AH4" s="28"/>
      <c r="AI4" s="28"/>
      <c r="AJ4" s="29"/>
      <c r="AK4" s="29"/>
      <c r="AL4" s="29"/>
      <c r="AM4" s="29"/>
      <c r="AN4" s="30"/>
      <c r="AO4" s="27">
        <f t="shared" si="6"/>
        <v>0</v>
      </c>
      <c r="AP4" s="26">
        <f t="shared" si="7"/>
        <v>0</v>
      </c>
      <c r="AQ4" s="23">
        <f t="shared" si="8"/>
        <v>0</v>
      </c>
      <c r="AR4" s="45">
        <f t="shared" si="9"/>
        <v>0</v>
      </c>
      <c r="AS4" s="31"/>
      <c r="AT4" s="28"/>
      <c r="AU4" s="28"/>
      <c r="AV4" s="29"/>
      <c r="AW4" s="29"/>
      <c r="AX4" s="29"/>
      <c r="AY4" s="29"/>
      <c r="AZ4" s="30"/>
      <c r="BA4" s="27">
        <f t="shared" si="10"/>
        <v>0</v>
      </c>
      <c r="BB4" s="26">
        <f t="shared" si="11"/>
        <v>0</v>
      </c>
      <c r="BC4" s="23">
        <f t="shared" si="12"/>
        <v>0</v>
      </c>
      <c r="BD4" s="45">
        <f t="shared" si="13"/>
        <v>0</v>
      </c>
      <c r="BE4" s="27"/>
      <c r="BF4" s="43"/>
      <c r="BG4" s="29"/>
      <c r="BH4" s="29"/>
      <c r="BI4" s="29"/>
      <c r="BJ4" s="29"/>
      <c r="BK4" s="30"/>
      <c r="BL4" s="40">
        <f t="shared" si="14"/>
        <v>0</v>
      </c>
      <c r="BM4" s="37">
        <f t="shared" si="15"/>
        <v>0</v>
      </c>
      <c r="BN4" s="36">
        <f t="shared" si="16"/>
        <v>0</v>
      </c>
      <c r="BO4" s="35">
        <f t="shared" si="17"/>
        <v>0</v>
      </c>
      <c r="BP4" s="31"/>
      <c r="BQ4" s="28"/>
      <c r="BR4" s="28"/>
      <c r="BS4" s="28"/>
      <c r="BT4" s="29"/>
      <c r="BU4" s="29"/>
      <c r="BV4" s="29"/>
      <c r="BW4" s="29"/>
      <c r="BX4" s="30"/>
      <c r="BY4" s="27">
        <f t="shared" si="18"/>
        <v>0</v>
      </c>
      <c r="BZ4" s="26">
        <f t="shared" si="19"/>
        <v>0</v>
      </c>
      <c r="CA4" s="32">
        <f t="shared" si="20"/>
        <v>0</v>
      </c>
      <c r="CB4" s="71">
        <f t="shared" si="21"/>
        <v>0</v>
      </c>
      <c r="CC4" s="31"/>
      <c r="CD4" s="28"/>
      <c r="CE4" s="29"/>
      <c r="CF4" s="29"/>
      <c r="CG4" s="29"/>
      <c r="CH4" s="29"/>
      <c r="CI4" s="30"/>
      <c r="CJ4" s="27">
        <f t="shared" si="22"/>
        <v>0</v>
      </c>
      <c r="CK4" s="26">
        <f t="shared" si="23"/>
        <v>0</v>
      </c>
      <c r="CL4" s="23">
        <f t="shared" si="24"/>
        <v>0</v>
      </c>
      <c r="CM4" s="45">
        <f t="shared" si="25"/>
        <v>0</v>
      </c>
      <c r="CN4" s="4"/>
      <c r="CO4" s="4"/>
      <c r="CP4" s="4"/>
      <c r="CQ4" s="4"/>
      <c r="CR4" s="4"/>
      <c r="CS4" s="4"/>
      <c r="CT4" s="4"/>
      <c r="CU4" s="72"/>
      <c r="CW4" s="4"/>
      <c r="CX4" s="73"/>
      <c r="CY4" s="39"/>
      <c r="CZ4" s="4"/>
      <c r="DA4" s="4"/>
      <c r="DB4" s="4"/>
      <c r="DC4" s="4"/>
      <c r="DD4" s="4"/>
      <c r="DE4" s="4"/>
      <c r="DF4" s="72"/>
      <c r="DH4" s="4"/>
      <c r="DI4" s="73"/>
      <c r="DJ4" s="39"/>
      <c r="DK4" s="4"/>
      <c r="DL4" s="4"/>
      <c r="DM4" s="4"/>
      <c r="DN4" s="4"/>
      <c r="DO4" s="4"/>
      <c r="DP4" s="4"/>
      <c r="DQ4" s="72"/>
      <c r="DS4" s="4"/>
      <c r="DT4" s="73"/>
      <c r="DU4" s="39"/>
      <c r="DV4" s="4"/>
      <c r="DW4" s="4"/>
      <c r="DX4" s="4"/>
      <c r="DY4" s="4"/>
      <c r="DZ4" s="4"/>
      <c r="EA4" s="4"/>
      <c r="EB4" s="72"/>
      <c r="ED4" s="4"/>
      <c r="EE4" s="73"/>
      <c r="EF4" s="39"/>
      <c r="EG4" s="4"/>
      <c r="EH4" s="4"/>
      <c r="EI4" s="4"/>
      <c r="EJ4" s="4"/>
      <c r="EK4" s="4"/>
      <c r="EL4" s="4"/>
      <c r="EM4" s="72"/>
      <c r="EO4" s="4"/>
      <c r="EP4" s="73"/>
      <c r="EQ4" s="39"/>
      <c r="ER4" s="4"/>
      <c r="ES4" s="4"/>
      <c r="ET4" s="4"/>
      <c r="EU4" s="4"/>
      <c r="EV4" s="4"/>
      <c r="EW4" s="4"/>
      <c r="EX4" s="72"/>
      <c r="EZ4" s="4"/>
      <c r="FA4" s="73"/>
      <c r="FB4" s="39"/>
      <c r="FC4" s="4"/>
      <c r="FD4" s="4"/>
      <c r="FE4" s="4"/>
      <c r="FF4" s="4"/>
      <c r="FG4" s="4"/>
      <c r="FH4" s="4"/>
      <c r="FI4" s="72"/>
      <c r="FK4" s="4"/>
      <c r="FL4" s="73"/>
      <c r="FM4" s="39"/>
      <c r="FN4" s="4"/>
      <c r="FO4" s="4"/>
      <c r="FP4" s="4"/>
      <c r="FQ4" s="4"/>
      <c r="FR4" s="4"/>
      <c r="FS4" s="4"/>
      <c r="FT4" s="72"/>
      <c r="FV4" s="4"/>
      <c r="FW4" s="73"/>
      <c r="FX4" s="39"/>
      <c r="FY4" s="4"/>
      <c r="FZ4" s="4"/>
      <c r="GA4" s="4"/>
      <c r="GB4" s="4"/>
      <c r="GC4" s="4"/>
      <c r="GD4" s="4"/>
      <c r="GE4" s="72"/>
      <c r="GG4" s="4"/>
      <c r="GH4" s="73"/>
      <c r="GI4" s="39"/>
      <c r="GJ4" s="4"/>
      <c r="GK4" s="4"/>
      <c r="GL4" s="4"/>
      <c r="GM4" s="4"/>
      <c r="GN4" s="4"/>
      <c r="GO4" s="4"/>
      <c r="GP4" s="72"/>
      <c r="GR4" s="4"/>
      <c r="GS4" s="73"/>
      <c r="GT4" s="39"/>
      <c r="GU4" s="4"/>
      <c r="GV4" s="4"/>
      <c r="GW4" s="4"/>
      <c r="GX4" s="4"/>
      <c r="GY4" s="4"/>
      <c r="GZ4" s="4"/>
      <c r="HA4" s="72"/>
      <c r="HC4" s="4"/>
      <c r="HD4" s="73"/>
      <c r="HE4" s="39"/>
      <c r="HF4" s="4"/>
      <c r="HG4" s="4"/>
      <c r="HH4" s="4"/>
      <c r="HI4" s="4"/>
      <c r="HJ4" s="4"/>
      <c r="HK4" s="4"/>
      <c r="HL4" s="72"/>
      <c r="HN4" s="4"/>
      <c r="HO4" s="73"/>
      <c r="HP4" s="39"/>
      <c r="HQ4" s="4"/>
      <c r="HR4" s="4"/>
      <c r="HS4" s="4"/>
      <c r="HT4" s="4"/>
      <c r="HU4" s="4"/>
      <c r="HV4" s="4"/>
      <c r="HW4" s="72"/>
      <c r="HY4" s="4"/>
      <c r="HZ4" s="73"/>
      <c r="IA4" s="39"/>
      <c r="IB4" s="4"/>
      <c r="IC4" s="4"/>
      <c r="ID4" s="4"/>
      <c r="IE4" s="4"/>
      <c r="IF4" s="4"/>
      <c r="IG4" s="4"/>
      <c r="IH4" s="72"/>
      <c r="IJ4" s="4"/>
      <c r="IK4" s="4"/>
      <c r="IL4" s="77"/>
      <c r="IM4" s="4"/>
      <c r="IN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</row>
    <row r="5" spans="1:283" x14ac:dyDescent="0.2">
      <c r="A5" s="33"/>
      <c r="B5" s="62" t="s">
        <v>110</v>
      </c>
      <c r="C5" s="25"/>
      <c r="D5" s="63" t="s">
        <v>113</v>
      </c>
      <c r="E5" s="63" t="s">
        <v>21</v>
      </c>
      <c r="F5" s="64" t="s">
        <v>112</v>
      </c>
      <c r="G5" s="24" t="str">
        <f>IF(AND(OR($G$2="Y",$H$2="Y"),I5&lt;5,J5&lt;5),IF(AND(I5=#REF!,J5=#REF!),#REF!+1,1),"")</f>
        <v/>
      </c>
      <c r="H5" s="21" t="e">
        <f>IF(AND($H$2="Y",J5&gt;0,OR(AND(G5=1,#REF!=10),AND(G5=2,#REF!=20),AND(G5=3,#REF!=30),AND(G5=4,#REF!=40),AND(G5=5,#REF!=50),AND(G5=6,#REF!=60),AND(G5=7,#REF!=70),AND(G5=8,#REF!=80),AND(G5=9,#REF!=90),AND(G5=10,#REF!=100))),VLOOKUP(J5-1,SortLookup!$A$13:$B$16,2,FALSE),"")</f>
        <v>#REF!</v>
      </c>
      <c r="I5" s="34" t="str">
        <f>IF(ISNA(VLOOKUP(E5,SortLookup!$A$1:$B$5,2,FALSE))," ",VLOOKUP(E5,SortLookup!$A$1:$B$5,2,FALSE))</f>
        <v xml:space="preserve"> </v>
      </c>
      <c r="J5" s="22" t="str">
        <f>IF(ISNA(VLOOKUP(F5,SortLookup!$A$7:$B$11,2,FALSE))," ",VLOOKUP(F5,SortLookup!$A$7:$B$11,2,FALSE))</f>
        <v xml:space="preserve"> </v>
      </c>
      <c r="K5" s="58">
        <f t="shared" si="0"/>
        <v>40.28</v>
      </c>
      <c r="L5" s="59">
        <f>AB5+AO5+BA5+BL5+BY5+CJ5+CU4+DF4+DQ4+EB4+EM4+EX4+FI4+FT4+GE4+GP4+HA4+HL4+HW4+IH4</f>
        <v>24.28</v>
      </c>
      <c r="M5" s="36">
        <f>AD5+AQ5+BC5+BN5+CA5+CL5+CW4+DH4+DS4+ED4+EO4+EZ4+FK4+FV4+GG4+GR4+HC4+HN4+HY4+IJ4</f>
        <v>0</v>
      </c>
      <c r="N5" s="37">
        <f t="shared" si="1"/>
        <v>16</v>
      </c>
      <c r="O5" s="60">
        <f>W5+AJ5+AV5+BG5+BT5+CE5+CP4+DA4+DL4+DW4+EH4+ES4+FD4+FO4+FZ4+GK4+GV4+HG4+HR4+IC4</f>
        <v>16</v>
      </c>
      <c r="P5" s="31">
        <v>4.91</v>
      </c>
      <c r="Q5" s="28">
        <v>5.92</v>
      </c>
      <c r="R5" s="28">
        <v>9.0299999999999994</v>
      </c>
      <c r="S5" s="28">
        <v>4.42</v>
      </c>
      <c r="T5" s="28"/>
      <c r="U5" s="28"/>
      <c r="V5" s="28"/>
      <c r="W5" s="29">
        <v>16</v>
      </c>
      <c r="X5" s="29">
        <v>0</v>
      </c>
      <c r="Y5" s="29">
        <v>0</v>
      </c>
      <c r="Z5" s="29">
        <v>0</v>
      </c>
      <c r="AA5" s="30">
        <v>0</v>
      </c>
      <c r="AB5" s="27">
        <f t="shared" si="2"/>
        <v>24.28</v>
      </c>
      <c r="AC5" s="26">
        <f t="shared" si="3"/>
        <v>16</v>
      </c>
      <c r="AD5" s="23">
        <f t="shared" si="4"/>
        <v>0</v>
      </c>
      <c r="AE5" s="45">
        <f t="shared" si="5"/>
        <v>40.28</v>
      </c>
      <c r="AF5" s="31"/>
      <c r="AG5" s="28"/>
      <c r="AH5" s="28"/>
      <c r="AI5" s="28"/>
      <c r="AJ5" s="29"/>
      <c r="AK5" s="29"/>
      <c r="AL5" s="29"/>
      <c r="AM5" s="29"/>
      <c r="AN5" s="30"/>
      <c r="AO5" s="27">
        <f t="shared" si="6"/>
        <v>0</v>
      </c>
      <c r="AP5" s="26">
        <f t="shared" si="7"/>
        <v>0</v>
      </c>
      <c r="AQ5" s="23">
        <f t="shared" si="8"/>
        <v>0</v>
      </c>
      <c r="AR5" s="45">
        <f t="shared" si="9"/>
        <v>0</v>
      </c>
      <c r="AS5" s="31"/>
      <c r="AT5" s="28"/>
      <c r="AU5" s="28"/>
      <c r="AV5" s="29"/>
      <c r="AW5" s="29"/>
      <c r="AX5" s="29"/>
      <c r="AY5" s="29"/>
      <c r="AZ5" s="30"/>
      <c r="BA5" s="27">
        <f t="shared" si="10"/>
        <v>0</v>
      </c>
      <c r="BB5" s="26">
        <f t="shared" si="11"/>
        <v>0</v>
      </c>
      <c r="BC5" s="23">
        <f t="shared" si="12"/>
        <v>0</v>
      </c>
      <c r="BD5" s="45">
        <f t="shared" si="13"/>
        <v>0</v>
      </c>
      <c r="BE5" s="27"/>
      <c r="BF5" s="43"/>
      <c r="BG5" s="29"/>
      <c r="BH5" s="29"/>
      <c r="BI5" s="29"/>
      <c r="BJ5" s="29"/>
      <c r="BK5" s="30"/>
      <c r="BL5" s="40">
        <f t="shared" si="14"/>
        <v>0</v>
      </c>
      <c r="BM5" s="37">
        <f t="shared" si="15"/>
        <v>0</v>
      </c>
      <c r="BN5" s="36">
        <f t="shared" si="16"/>
        <v>0</v>
      </c>
      <c r="BO5" s="35">
        <f t="shared" si="17"/>
        <v>0</v>
      </c>
      <c r="BP5" s="31"/>
      <c r="BQ5" s="28"/>
      <c r="BR5" s="28"/>
      <c r="BS5" s="28"/>
      <c r="BT5" s="29"/>
      <c r="BU5" s="29"/>
      <c r="BV5" s="29"/>
      <c r="BW5" s="29"/>
      <c r="BX5" s="30"/>
      <c r="BY5" s="27">
        <f t="shared" si="18"/>
        <v>0</v>
      </c>
      <c r="BZ5" s="26">
        <f t="shared" si="19"/>
        <v>0</v>
      </c>
      <c r="CA5" s="32">
        <f t="shared" si="20"/>
        <v>0</v>
      </c>
      <c r="CB5" s="71">
        <f t="shared" si="21"/>
        <v>0</v>
      </c>
      <c r="CC5" s="31"/>
      <c r="CD5" s="28"/>
      <c r="CE5" s="29"/>
      <c r="CF5" s="29"/>
      <c r="CG5" s="29"/>
      <c r="CH5" s="29"/>
      <c r="CI5" s="30"/>
      <c r="CJ5" s="27">
        <f t="shared" si="22"/>
        <v>0</v>
      </c>
      <c r="CK5" s="26">
        <f t="shared" si="23"/>
        <v>0</v>
      </c>
      <c r="CL5" s="23">
        <f t="shared" si="24"/>
        <v>0</v>
      </c>
      <c r="CM5" s="45">
        <f t="shared" si="25"/>
        <v>0</v>
      </c>
      <c r="CN5" s="4"/>
      <c r="CO5" s="4"/>
      <c r="CP5" s="4"/>
      <c r="CQ5" s="4"/>
      <c r="CR5" s="4"/>
      <c r="CS5" s="4"/>
      <c r="CT5" s="4"/>
      <c r="CU5" s="72"/>
      <c r="CW5" s="4"/>
      <c r="CX5" s="73"/>
      <c r="CY5" s="39"/>
      <c r="CZ5" s="4"/>
      <c r="DA5" s="4"/>
      <c r="DB5" s="4"/>
      <c r="DC5" s="4"/>
      <c r="DD5" s="4"/>
      <c r="DE5" s="4"/>
      <c r="DF5" s="72"/>
      <c r="DH5" s="4"/>
      <c r="DI5" s="73"/>
      <c r="DJ5" s="39"/>
      <c r="DK5" s="4"/>
      <c r="DL5" s="4"/>
      <c r="DM5" s="4"/>
      <c r="DN5" s="4"/>
      <c r="DO5" s="4"/>
      <c r="DP5" s="4"/>
      <c r="DQ5" s="72"/>
      <c r="DS5" s="4"/>
      <c r="DT5" s="73"/>
      <c r="DU5" s="39"/>
      <c r="DV5" s="4"/>
      <c r="DW5" s="4"/>
      <c r="DX5" s="4"/>
      <c r="DY5" s="4"/>
      <c r="DZ5" s="4"/>
      <c r="EA5" s="4"/>
      <c r="EB5" s="72"/>
      <c r="ED5" s="4"/>
      <c r="EE5" s="73"/>
      <c r="EF5" s="39"/>
      <c r="EG5" s="4"/>
      <c r="EH5" s="4"/>
      <c r="EI5" s="4"/>
      <c r="EJ5" s="4"/>
      <c r="EK5" s="4"/>
      <c r="EL5" s="4"/>
      <c r="EM5" s="72"/>
      <c r="EO5" s="4"/>
      <c r="EP5" s="73"/>
      <c r="EQ5" s="39"/>
      <c r="ER5" s="4"/>
      <c r="ES5" s="4"/>
      <c r="ET5" s="4"/>
      <c r="EU5" s="4"/>
      <c r="EV5" s="4"/>
      <c r="EW5" s="4"/>
      <c r="EX5" s="72"/>
      <c r="EZ5" s="4"/>
      <c r="FA5" s="73"/>
      <c r="FB5" s="39"/>
      <c r="FC5" s="4"/>
      <c r="FD5" s="4"/>
      <c r="FE5" s="4"/>
      <c r="FF5" s="4"/>
      <c r="FG5" s="4"/>
      <c r="FH5" s="4"/>
      <c r="FI5" s="72"/>
      <c r="FK5" s="4"/>
      <c r="FL5" s="73"/>
      <c r="FM5" s="39"/>
      <c r="FN5" s="4"/>
      <c r="FO5" s="4"/>
      <c r="FP5" s="4"/>
      <c r="FQ5" s="4"/>
      <c r="FR5" s="4"/>
      <c r="FS5" s="4"/>
      <c r="FT5" s="72"/>
      <c r="FV5" s="4"/>
      <c r="FW5" s="73"/>
      <c r="FX5" s="39"/>
      <c r="FY5" s="4"/>
      <c r="FZ5" s="4"/>
      <c r="GA5" s="4"/>
      <c r="GB5" s="4"/>
      <c r="GC5" s="4"/>
      <c r="GD5" s="4"/>
      <c r="GE5" s="72"/>
      <c r="GG5" s="4"/>
      <c r="GH5" s="73"/>
      <c r="GI5" s="39"/>
      <c r="GJ5" s="4"/>
      <c r="GK5" s="4"/>
      <c r="GL5" s="4"/>
      <c r="GM5" s="4"/>
      <c r="GN5" s="4"/>
      <c r="GO5" s="4"/>
      <c r="GP5" s="72"/>
      <c r="GR5" s="4"/>
      <c r="GS5" s="73"/>
      <c r="GT5" s="39"/>
      <c r="GU5" s="4"/>
      <c r="GV5" s="4"/>
      <c r="GW5" s="4"/>
      <c r="GX5" s="4"/>
      <c r="GY5" s="4"/>
      <c r="GZ5" s="4"/>
      <c r="HA5" s="72"/>
      <c r="HC5" s="4"/>
      <c r="HD5" s="73"/>
      <c r="HE5" s="39"/>
      <c r="HF5" s="4"/>
      <c r="HG5" s="4"/>
      <c r="HH5" s="4"/>
      <c r="HI5" s="4"/>
      <c r="HJ5" s="4"/>
      <c r="HK5" s="4"/>
      <c r="HL5" s="72"/>
      <c r="HN5" s="4"/>
      <c r="HO5" s="73"/>
      <c r="HP5" s="39"/>
      <c r="HQ5" s="4"/>
      <c r="HR5" s="4"/>
      <c r="HS5" s="4"/>
      <c r="HT5" s="4"/>
      <c r="HU5" s="4"/>
      <c r="HV5" s="4"/>
      <c r="HW5" s="72"/>
      <c r="HY5" s="4"/>
      <c r="HZ5" s="73"/>
      <c r="IA5" s="39"/>
      <c r="IB5" s="4"/>
      <c r="IC5" s="4"/>
      <c r="ID5" s="4"/>
      <c r="IE5" s="4"/>
      <c r="IF5" s="4"/>
      <c r="IG5" s="4"/>
      <c r="IH5" s="72"/>
      <c r="IJ5" s="4"/>
      <c r="IK5" s="4"/>
      <c r="IL5" s="77"/>
      <c r="IM5" s="4"/>
      <c r="IN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</row>
    <row r="6" spans="1:283" ht="12.75" customHeight="1" x14ac:dyDescent="0.2">
      <c r="A6" s="33"/>
      <c r="B6" s="62" t="s">
        <v>129</v>
      </c>
      <c r="C6" s="25"/>
      <c r="D6" s="63" t="s">
        <v>113</v>
      </c>
      <c r="E6" s="63"/>
      <c r="F6" s="64"/>
      <c r="G6" s="24" t="str">
        <f>IF(AND(OR($G$2="Y",$H$2="Y"),I6&lt;5,J6&lt;5),IF(AND(I6=#REF!,J6=#REF!),#REF!+1,1),"")</f>
        <v/>
      </c>
      <c r="H6" s="21" t="e">
        <f>IF(AND($H$2="Y",J6&gt;0,OR(AND(G6=1,#REF!=10),AND(G6=2,#REF!=20),AND(G6=3,#REF!=30),AND(G6=4,#REF!=40),AND(G6=5,#REF!=50),AND(G6=6,#REF!=60),AND(G6=7,#REF!=70),AND(G6=8,#REF!=80),AND(G6=9,#REF!=90),AND(G6=10,#REF!=100))),VLOOKUP(J6-1,SortLookup!$A$13:$B$16,2,FALSE),"")</f>
        <v>#REF!</v>
      </c>
      <c r="I6" s="34" t="str">
        <f>IF(ISNA(VLOOKUP(E6,SortLookup!$A$1:$B$5,2,FALSE))," ",VLOOKUP(E6,SortLookup!$A$1:$B$5,2,FALSE))</f>
        <v xml:space="preserve"> </v>
      </c>
      <c r="J6" s="22" t="str">
        <f>IF(ISNA(VLOOKUP(F6,SortLookup!$A$7:$B$11,2,FALSE))," ",VLOOKUP(F6,SortLookup!$A$7:$B$11,2,FALSE))</f>
        <v xml:space="preserve"> </v>
      </c>
      <c r="K6" s="58">
        <f t="shared" si="0"/>
        <v>47.3</v>
      </c>
      <c r="L6" s="59">
        <f>AB6+AO6+BA6+BL6+BY6+CJ6+CU6+DF6+DQ6+EB6+EM6+EX6+FI6+FT6+GE6+GP6+HA6+HL6+HW6+IH6</f>
        <v>37.299999999999997</v>
      </c>
      <c r="M6" s="36">
        <f>AD6+AQ6+BC6+BN6+CA6+CL6+CW6+DH6+DS6+ED6+EO6+EZ6+FK6+FV6+GG6+GR6+HC6+HN6+HY6+IJ6</f>
        <v>0</v>
      </c>
      <c r="N6" s="37">
        <f t="shared" si="1"/>
        <v>10</v>
      </c>
      <c r="O6" s="60">
        <f>W6+AJ6+AV6+BG6+BT6+CE6+CP6+DA6+DL6+DW6+EH6+ES6+FD6+FO6+FZ6+GK6+GV6+HG6+HR6+IC6</f>
        <v>10</v>
      </c>
      <c r="P6" s="31">
        <v>6.65</v>
      </c>
      <c r="Q6" s="28">
        <v>8.9600000000000009</v>
      </c>
      <c r="R6" s="28">
        <v>15.21</v>
      </c>
      <c r="S6" s="28">
        <v>6.48</v>
      </c>
      <c r="T6" s="28"/>
      <c r="U6" s="28"/>
      <c r="V6" s="28"/>
      <c r="W6" s="29">
        <v>10</v>
      </c>
      <c r="X6" s="29">
        <v>0</v>
      </c>
      <c r="Y6" s="29">
        <v>0</v>
      </c>
      <c r="Z6" s="29">
        <v>0</v>
      </c>
      <c r="AA6" s="30">
        <v>0</v>
      </c>
      <c r="AB6" s="27">
        <f t="shared" si="2"/>
        <v>37.299999999999997</v>
      </c>
      <c r="AC6" s="26">
        <f t="shared" si="3"/>
        <v>10</v>
      </c>
      <c r="AD6" s="23">
        <f t="shared" si="4"/>
        <v>0</v>
      </c>
      <c r="AE6" s="45">
        <f t="shared" si="5"/>
        <v>47.3</v>
      </c>
      <c r="AF6" s="31"/>
      <c r="AG6" s="28"/>
      <c r="AH6" s="28"/>
      <c r="AI6" s="28"/>
      <c r="AJ6" s="29"/>
      <c r="AK6" s="29"/>
      <c r="AL6" s="29"/>
      <c r="AM6" s="29"/>
      <c r="AN6" s="30"/>
      <c r="AO6" s="27">
        <f t="shared" si="6"/>
        <v>0</v>
      </c>
      <c r="AP6" s="26">
        <f t="shared" si="7"/>
        <v>0</v>
      </c>
      <c r="AQ6" s="23">
        <f t="shared" si="8"/>
        <v>0</v>
      </c>
      <c r="AR6" s="45">
        <f t="shared" si="9"/>
        <v>0</v>
      </c>
      <c r="AS6" s="31"/>
      <c r="AT6" s="28"/>
      <c r="AU6" s="28"/>
      <c r="AV6" s="29"/>
      <c r="AW6" s="29"/>
      <c r="AX6" s="29"/>
      <c r="AY6" s="29"/>
      <c r="AZ6" s="30"/>
      <c r="BA6" s="27">
        <f t="shared" si="10"/>
        <v>0</v>
      </c>
      <c r="BB6" s="26">
        <f t="shared" si="11"/>
        <v>0</v>
      </c>
      <c r="BC6" s="23">
        <f t="shared" si="12"/>
        <v>0</v>
      </c>
      <c r="BD6" s="45">
        <f t="shared" si="13"/>
        <v>0</v>
      </c>
      <c r="BE6" s="27"/>
      <c r="BF6" s="43"/>
      <c r="BG6" s="29"/>
      <c r="BH6" s="29"/>
      <c r="BI6" s="29"/>
      <c r="BJ6" s="29"/>
      <c r="BK6" s="30"/>
      <c r="BL6" s="40">
        <f t="shared" si="14"/>
        <v>0</v>
      </c>
      <c r="BM6" s="37">
        <f t="shared" si="15"/>
        <v>0</v>
      </c>
      <c r="BN6" s="36">
        <f t="shared" si="16"/>
        <v>0</v>
      </c>
      <c r="BO6" s="35">
        <f t="shared" si="17"/>
        <v>0</v>
      </c>
      <c r="BP6" s="31"/>
      <c r="BQ6" s="28"/>
      <c r="BR6" s="28"/>
      <c r="BS6" s="28"/>
      <c r="BT6" s="29"/>
      <c r="BU6" s="29"/>
      <c r="BV6" s="29"/>
      <c r="BW6" s="29"/>
      <c r="BX6" s="30"/>
      <c r="BY6" s="27">
        <f t="shared" si="18"/>
        <v>0</v>
      </c>
      <c r="BZ6" s="26">
        <f t="shared" si="19"/>
        <v>0</v>
      </c>
      <c r="CA6" s="32">
        <f t="shared" si="20"/>
        <v>0</v>
      </c>
      <c r="CB6" s="71">
        <f t="shared" si="21"/>
        <v>0</v>
      </c>
      <c r="CC6" s="31"/>
      <c r="CD6" s="28"/>
      <c r="CE6" s="29"/>
      <c r="CF6" s="29"/>
      <c r="CG6" s="29"/>
      <c r="CH6" s="29"/>
      <c r="CI6" s="30"/>
      <c r="CJ6" s="27">
        <f t="shared" si="22"/>
        <v>0</v>
      </c>
      <c r="CK6" s="26">
        <f t="shared" si="23"/>
        <v>0</v>
      </c>
      <c r="CL6" s="23">
        <f t="shared" si="24"/>
        <v>0</v>
      </c>
      <c r="CM6" s="45">
        <f t="shared" si="25"/>
        <v>0</v>
      </c>
      <c r="CN6" s="4"/>
      <c r="CO6" s="4"/>
      <c r="CP6" s="4"/>
      <c r="CQ6" s="4"/>
      <c r="CR6" s="4"/>
      <c r="CS6" s="4"/>
      <c r="CT6" s="4"/>
      <c r="CW6" s="4"/>
      <c r="CX6" s="4"/>
      <c r="CY6" s="4"/>
      <c r="CZ6" s="4"/>
      <c r="DA6" s="4"/>
      <c r="DB6" s="4"/>
      <c r="DC6" s="4"/>
      <c r="DD6" s="4"/>
      <c r="DE6" s="4"/>
      <c r="DH6" s="4"/>
      <c r="DI6" s="4"/>
      <c r="DJ6" s="4"/>
      <c r="DK6" s="4"/>
      <c r="DL6" s="4"/>
      <c r="DM6" s="4"/>
      <c r="DN6" s="4"/>
      <c r="DO6" s="4"/>
      <c r="DP6" s="4"/>
      <c r="DS6" s="4"/>
      <c r="DT6" s="4"/>
      <c r="DU6" s="4"/>
      <c r="DV6" s="4"/>
      <c r="DW6" s="4"/>
      <c r="DX6" s="4"/>
      <c r="DY6" s="4"/>
      <c r="DZ6" s="4"/>
      <c r="EA6" s="4"/>
      <c r="ED6" s="4"/>
      <c r="EE6" s="4"/>
      <c r="EF6" s="4"/>
      <c r="EG6" s="4"/>
      <c r="EH6" s="4"/>
      <c r="EI6" s="4"/>
      <c r="EJ6" s="4"/>
      <c r="EK6" s="4"/>
      <c r="EL6" s="4"/>
      <c r="EO6" s="4"/>
      <c r="EP6" s="4"/>
      <c r="EQ6" s="4"/>
      <c r="ER6" s="4"/>
      <c r="ES6" s="4"/>
      <c r="ET6" s="4"/>
      <c r="EU6" s="4"/>
      <c r="EV6" s="4"/>
      <c r="EW6" s="4"/>
      <c r="EZ6" s="4"/>
      <c r="FA6" s="4"/>
      <c r="FB6" s="4"/>
      <c r="FC6" s="4"/>
      <c r="FD6" s="4"/>
      <c r="FE6" s="4"/>
      <c r="FF6" s="4"/>
      <c r="FG6" s="4"/>
      <c r="FH6" s="4"/>
      <c r="FK6" s="4"/>
      <c r="FL6" s="4"/>
      <c r="FM6" s="4"/>
      <c r="FN6" s="4"/>
      <c r="FO6" s="4"/>
      <c r="FP6" s="4"/>
      <c r="FQ6" s="4"/>
      <c r="FR6" s="4"/>
      <c r="FS6" s="4"/>
      <c r="FV6" s="4"/>
      <c r="FW6" s="4"/>
      <c r="FX6" s="4"/>
      <c r="FY6" s="4"/>
      <c r="FZ6" s="4"/>
      <c r="GA6" s="4"/>
      <c r="GB6" s="4"/>
      <c r="GC6" s="4"/>
      <c r="GD6" s="4"/>
      <c r="GG6" s="4"/>
      <c r="GH6" s="4"/>
      <c r="GI6" s="4"/>
      <c r="GJ6" s="4"/>
      <c r="GK6" s="4"/>
      <c r="GL6" s="4"/>
      <c r="GM6" s="4"/>
      <c r="GN6" s="4"/>
      <c r="GO6" s="4"/>
      <c r="GR6" s="4"/>
      <c r="GS6" s="4"/>
      <c r="GT6" s="4"/>
      <c r="GU6" s="4"/>
      <c r="GV6" s="4"/>
      <c r="GW6" s="4"/>
      <c r="GX6" s="4"/>
      <c r="GY6" s="4"/>
      <c r="GZ6" s="4"/>
      <c r="HC6" s="4"/>
      <c r="HD6" s="4"/>
      <c r="HE6" s="4"/>
      <c r="HF6" s="4"/>
      <c r="HG6" s="4"/>
      <c r="HH6" s="4"/>
      <c r="HI6" s="4"/>
      <c r="HJ6" s="4"/>
      <c r="HK6" s="4"/>
      <c r="HN6" s="4"/>
      <c r="HO6" s="4"/>
      <c r="HP6" s="4"/>
      <c r="HQ6" s="4"/>
      <c r="HR6" s="4"/>
      <c r="HS6" s="4"/>
      <c r="HT6" s="4"/>
      <c r="HU6" s="4"/>
      <c r="HV6" s="4"/>
      <c r="HY6" s="4"/>
      <c r="HZ6" s="4"/>
      <c r="IA6" s="4"/>
      <c r="IB6" s="4"/>
      <c r="IC6" s="4"/>
      <c r="ID6" s="4"/>
      <c r="IE6" s="4"/>
      <c r="IF6" s="4"/>
      <c r="IG6" s="4"/>
      <c r="IJ6" s="4"/>
      <c r="IK6" s="4"/>
      <c r="IL6" s="77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</row>
    <row r="7" spans="1:283" ht="12.75" customHeight="1" x14ac:dyDescent="0.2">
      <c r="A7" s="33"/>
      <c r="B7" s="62" t="s">
        <v>118</v>
      </c>
      <c r="C7" s="25"/>
      <c r="D7" s="63" t="s">
        <v>113</v>
      </c>
      <c r="E7" s="63" t="s">
        <v>21</v>
      </c>
      <c r="F7" s="64" t="s">
        <v>119</v>
      </c>
      <c r="G7" s="24" t="str">
        <f>IF(AND(OR($G$2="Y",$H$2="Y"),I7&lt;5,J7&lt;5),IF(AND(I7=#REF!,J7=#REF!),#REF!+1,1),"")</f>
        <v/>
      </c>
      <c r="H7" s="21" t="e">
        <f>IF(AND($H$2="Y",J7&gt;0,OR(AND(G7=1,#REF!=10),AND(G7=2,#REF!=20),AND(G7=3,#REF!=30),AND(G7=4,#REF!=40),AND(G7=5,#REF!=50),AND(G7=6,#REF!=60),AND(G7=7,#REF!=70),AND(G7=8,#REF!=80),AND(G7=9,#REF!=90),AND(G7=10,#REF!=100))),VLOOKUP(J7-1,SortLookup!$A$13:$B$16,2,FALSE),"")</f>
        <v>#REF!</v>
      </c>
      <c r="I7" s="34" t="str">
        <f>IF(ISNA(VLOOKUP(E7,SortLookup!$A$1:$B$5,2,FALSE))," ",VLOOKUP(E7,SortLookup!$A$1:$B$5,2,FALSE))</f>
        <v xml:space="preserve"> </v>
      </c>
      <c r="J7" s="22" t="str">
        <f>IF(ISNA(VLOOKUP(F7,SortLookup!$A$7:$B$11,2,FALSE))," ",VLOOKUP(F7,SortLookup!$A$7:$B$11,2,FALSE))</f>
        <v xml:space="preserve"> </v>
      </c>
      <c r="K7" s="58">
        <f t="shared" si="0"/>
        <v>56.69</v>
      </c>
      <c r="L7" s="59">
        <f>AB7+AO7+BA7+BL7+BY7+CJ7+CU6+DF6+DQ6+EB6+EM6+EX6+FI6+FT6+GE6+GP6+HA6+HL6+HW6+IH6</f>
        <v>30.69</v>
      </c>
      <c r="M7" s="36">
        <f>AD7+AQ7+BC7+BN7+CA7+CL7+CW6+DH6+DS6+ED6+EO6+EZ6+FK6+FV6+GG6+GR6+HC6+HN6+HY6+IJ6</f>
        <v>0</v>
      </c>
      <c r="N7" s="37">
        <f t="shared" si="1"/>
        <v>26</v>
      </c>
      <c r="O7" s="60">
        <f>W7+AJ7+AV7+BG7+BT7+CE7+CP6+DA6+DL6+DW6+EH6+ES6+FD6+FO6+FZ6+GK6+GV6+HG6+HR6+IC6</f>
        <v>26</v>
      </c>
      <c r="P7" s="31">
        <v>5.73</v>
      </c>
      <c r="Q7" s="28">
        <v>5.83</v>
      </c>
      <c r="R7" s="28">
        <v>12.56</v>
      </c>
      <c r="S7" s="28">
        <v>6.57</v>
      </c>
      <c r="T7" s="28"/>
      <c r="U7" s="28"/>
      <c r="V7" s="28"/>
      <c r="W7" s="29">
        <v>26</v>
      </c>
      <c r="X7" s="29">
        <v>0</v>
      </c>
      <c r="Y7" s="29">
        <v>0</v>
      </c>
      <c r="Z7" s="29">
        <v>0</v>
      </c>
      <c r="AA7" s="30">
        <v>0</v>
      </c>
      <c r="AB7" s="27">
        <f t="shared" si="2"/>
        <v>30.69</v>
      </c>
      <c r="AC7" s="26">
        <f t="shared" si="3"/>
        <v>26</v>
      </c>
      <c r="AD7" s="23">
        <f t="shared" si="4"/>
        <v>0</v>
      </c>
      <c r="AE7" s="45">
        <f t="shared" si="5"/>
        <v>56.69</v>
      </c>
      <c r="AF7" s="31"/>
      <c r="AG7" s="28"/>
      <c r="AH7" s="28"/>
      <c r="AI7" s="28"/>
      <c r="AJ7" s="29"/>
      <c r="AK7" s="29"/>
      <c r="AL7" s="29"/>
      <c r="AM7" s="29"/>
      <c r="AN7" s="30"/>
      <c r="AO7" s="27">
        <f t="shared" si="6"/>
        <v>0</v>
      </c>
      <c r="AP7" s="26">
        <f t="shared" si="7"/>
        <v>0</v>
      </c>
      <c r="AQ7" s="23">
        <f t="shared" si="8"/>
        <v>0</v>
      </c>
      <c r="AR7" s="45">
        <f t="shared" si="9"/>
        <v>0</v>
      </c>
      <c r="AS7" s="31"/>
      <c r="AT7" s="28"/>
      <c r="AU7" s="28"/>
      <c r="AV7" s="29"/>
      <c r="AW7" s="29"/>
      <c r="AX7" s="29"/>
      <c r="AY7" s="29"/>
      <c r="AZ7" s="30"/>
      <c r="BA7" s="27">
        <f t="shared" si="10"/>
        <v>0</v>
      </c>
      <c r="BB7" s="26">
        <f t="shared" si="11"/>
        <v>0</v>
      </c>
      <c r="BC7" s="23">
        <f t="shared" si="12"/>
        <v>0</v>
      </c>
      <c r="BD7" s="45">
        <f t="shared" si="13"/>
        <v>0</v>
      </c>
      <c r="BE7" s="27"/>
      <c r="BF7" s="43"/>
      <c r="BG7" s="29"/>
      <c r="BH7" s="29"/>
      <c r="BI7" s="29"/>
      <c r="BJ7" s="29"/>
      <c r="BK7" s="30"/>
      <c r="BL7" s="40">
        <f t="shared" si="14"/>
        <v>0</v>
      </c>
      <c r="BM7" s="37">
        <f t="shared" si="15"/>
        <v>0</v>
      </c>
      <c r="BN7" s="36">
        <f t="shared" si="16"/>
        <v>0</v>
      </c>
      <c r="BO7" s="35">
        <f t="shared" si="17"/>
        <v>0</v>
      </c>
      <c r="BP7" s="31"/>
      <c r="BQ7" s="28"/>
      <c r="BR7" s="28"/>
      <c r="BS7" s="28"/>
      <c r="BT7" s="29"/>
      <c r="BU7" s="29"/>
      <c r="BV7" s="29"/>
      <c r="BW7" s="29"/>
      <c r="BX7" s="30"/>
      <c r="BY7" s="27">
        <f t="shared" si="18"/>
        <v>0</v>
      </c>
      <c r="BZ7" s="26">
        <f t="shared" si="19"/>
        <v>0</v>
      </c>
      <c r="CA7" s="32">
        <f t="shared" si="20"/>
        <v>0</v>
      </c>
      <c r="CB7" s="71">
        <f t="shared" si="21"/>
        <v>0</v>
      </c>
      <c r="CC7" s="31"/>
      <c r="CD7" s="28"/>
      <c r="CE7" s="29"/>
      <c r="CF7" s="29"/>
      <c r="CG7" s="29"/>
      <c r="CH7" s="29"/>
      <c r="CI7" s="30"/>
      <c r="CJ7" s="27">
        <f t="shared" si="22"/>
        <v>0</v>
      </c>
      <c r="CK7" s="26">
        <f t="shared" si="23"/>
        <v>0</v>
      </c>
      <c r="CL7" s="23">
        <f t="shared" si="24"/>
        <v>0</v>
      </c>
      <c r="CM7" s="45">
        <f t="shared" si="25"/>
        <v>0</v>
      </c>
      <c r="CN7" s="4"/>
      <c r="CO7" s="4"/>
      <c r="CP7" s="4"/>
      <c r="CQ7" s="4"/>
      <c r="CR7" s="4"/>
      <c r="CS7" s="4"/>
      <c r="CT7" s="4"/>
      <c r="CW7" s="4"/>
      <c r="CX7" s="4"/>
      <c r="CY7" s="4"/>
      <c r="CZ7" s="4"/>
      <c r="DA7" s="4"/>
      <c r="DB7" s="4"/>
      <c r="DC7" s="4"/>
      <c r="DD7" s="4"/>
      <c r="DE7" s="4"/>
      <c r="DH7" s="4"/>
      <c r="DI7" s="4"/>
      <c r="DJ7" s="4"/>
      <c r="DK7" s="4"/>
      <c r="DL7" s="4"/>
      <c r="DM7" s="4"/>
      <c r="DN7" s="4"/>
      <c r="DO7" s="4"/>
      <c r="DP7" s="4"/>
      <c r="DS7" s="4"/>
      <c r="DT7" s="4"/>
      <c r="DU7" s="4"/>
      <c r="DV7" s="4"/>
      <c r="DW7" s="4"/>
      <c r="DX7" s="4"/>
      <c r="DY7" s="4"/>
      <c r="DZ7" s="4"/>
      <c r="EA7" s="4"/>
      <c r="ED7" s="4"/>
      <c r="EE7" s="4"/>
      <c r="EF7" s="4"/>
      <c r="EG7" s="4"/>
      <c r="EH7" s="4"/>
      <c r="EI7" s="4"/>
      <c r="EJ7" s="4"/>
      <c r="EK7" s="4"/>
      <c r="EL7" s="4"/>
      <c r="EO7" s="4"/>
      <c r="EP7" s="4"/>
      <c r="EQ7" s="4"/>
      <c r="ER7" s="4"/>
      <c r="ES7" s="4"/>
      <c r="ET7" s="4"/>
      <c r="EU7" s="4"/>
      <c r="EV7" s="4"/>
      <c r="EW7" s="4"/>
      <c r="EZ7" s="4"/>
      <c r="FA7" s="4"/>
      <c r="FB7" s="4"/>
      <c r="FC7" s="4"/>
      <c r="FD7" s="4"/>
      <c r="FE7" s="4"/>
      <c r="FF7" s="4"/>
      <c r="FG7" s="4"/>
      <c r="FH7" s="4"/>
      <c r="FK7" s="4"/>
      <c r="FL7" s="4"/>
      <c r="FM7" s="4"/>
      <c r="FN7" s="4"/>
      <c r="FO7" s="4"/>
      <c r="FP7" s="4"/>
      <c r="FQ7" s="4"/>
      <c r="FR7" s="4"/>
      <c r="FS7" s="4"/>
      <c r="FV7" s="4"/>
      <c r="FW7" s="4"/>
      <c r="FX7" s="4"/>
      <c r="FY7" s="4"/>
      <c r="FZ7" s="4"/>
      <c r="GA7" s="4"/>
      <c r="GB7" s="4"/>
      <c r="GC7" s="4"/>
      <c r="GD7" s="4"/>
      <c r="GG7" s="4"/>
      <c r="GH7" s="4"/>
      <c r="GI7" s="4"/>
      <c r="GJ7" s="4"/>
      <c r="GK7" s="4"/>
      <c r="GL7" s="4"/>
      <c r="GM7" s="4"/>
      <c r="GN7" s="4"/>
      <c r="GO7" s="4"/>
      <c r="GR7" s="4"/>
      <c r="GS7" s="4"/>
      <c r="GT7" s="4"/>
      <c r="GU7" s="4"/>
      <c r="GV7" s="4"/>
      <c r="GW7" s="4"/>
      <c r="GX7" s="4"/>
      <c r="GY7" s="4"/>
      <c r="GZ7" s="4"/>
      <c r="HC7" s="4"/>
      <c r="HD7" s="4"/>
      <c r="HE7" s="4"/>
      <c r="HF7" s="4"/>
      <c r="HG7" s="4"/>
      <c r="HH7" s="4"/>
      <c r="HI7" s="4"/>
      <c r="HJ7" s="4"/>
      <c r="HK7" s="4"/>
      <c r="HN7" s="4"/>
      <c r="HO7" s="4"/>
      <c r="HP7" s="4"/>
      <c r="HQ7" s="4"/>
      <c r="HR7" s="4"/>
      <c r="HS7" s="4"/>
      <c r="HT7" s="4"/>
      <c r="HU7" s="4"/>
      <c r="HV7" s="4"/>
      <c r="HY7" s="4"/>
      <c r="HZ7" s="4"/>
      <c r="IA7" s="4"/>
      <c r="IB7" s="4"/>
      <c r="IC7" s="4"/>
      <c r="ID7" s="4"/>
      <c r="IE7" s="4"/>
      <c r="IF7" s="4"/>
      <c r="IG7" s="4"/>
      <c r="IJ7" s="4"/>
      <c r="IK7" s="4"/>
      <c r="IL7" s="77"/>
      <c r="IM7" s="4"/>
      <c r="IN7" s="4"/>
    </row>
    <row r="8" spans="1:283" x14ac:dyDescent="0.2">
      <c r="A8" s="33"/>
      <c r="B8" s="62" t="s">
        <v>144</v>
      </c>
      <c r="C8" s="62" t="s">
        <v>117</v>
      </c>
      <c r="D8" s="63" t="s">
        <v>17</v>
      </c>
      <c r="E8" s="63" t="s">
        <v>20</v>
      </c>
      <c r="F8" s="64" t="s">
        <v>145</v>
      </c>
      <c r="G8" s="24" t="str">
        <f>IF(AND(OR($G$2="Y",$H$2="Y"),I8&lt;5,J8&lt;5),IF(AND(I8=#REF!,J8=#REF!),#REF!+1,1),"")</f>
        <v/>
      </c>
      <c r="H8" s="21" t="e">
        <f>IF(AND($H$2="Y",J8&gt;0,OR(AND(G8=1,#REF!=10),AND(G8=2,#REF!=20),AND(G8=3,#REF!=30),AND(G8=4,#REF!=40),AND(G8=5,#REF!=50),AND(G8=6,#REF!=60),AND(G8=7,#REF!=70),AND(G8=8,#REF!=80),AND(G8=9,#REF!=90),AND(G8=10,#REF!=100))),VLOOKUP(J8-1,SortLookup!$A$13:$B$16,2,FALSE),"")</f>
        <v>#REF!</v>
      </c>
      <c r="I8" s="34" t="str">
        <f>IF(ISNA(VLOOKUP(E8,SortLookup!$A$1:$B$5,2,FALSE))," ",VLOOKUP(E8,SortLookup!$A$1:$B$5,2,FALSE))</f>
        <v xml:space="preserve"> </v>
      </c>
      <c r="J8" s="22" t="str">
        <f>IF(ISNA(VLOOKUP(F8,SortLookup!$A$7:$B$11,2,FALSE))," ",VLOOKUP(F8,SortLookup!$A$7:$B$11,2,FALSE))</f>
        <v xml:space="preserve"> </v>
      </c>
      <c r="K8" s="58">
        <f t="shared" si="0"/>
        <v>28.49</v>
      </c>
      <c r="L8" s="59">
        <f>AB8+AO8+BA8+BL8+BY8+CJ8+CU7+DF7+DQ7+EB7+EM7+EX7+FI7+FT7+GE7+GP7+HA7+HL7+HW7+IH7</f>
        <v>23.49</v>
      </c>
      <c r="M8" s="36">
        <f>AD8+AQ8+BC8+BN8+CA8+CL8+CW7+DH7+DS7+ED7+EO7+EZ7+FK7+FV7+GG7+GR7+HC7+HN7+HY7+IJ7</f>
        <v>0</v>
      </c>
      <c r="N8" s="37">
        <f t="shared" si="1"/>
        <v>5</v>
      </c>
      <c r="O8" s="60">
        <f>W8+AJ8+AV8+BG8+BT8+CE8+CP7+DA7+DL7+DW7+EH7+ES7+FD7+FO7+FZ7+GK7+GV7+HG7+HR7+IC7</f>
        <v>5</v>
      </c>
      <c r="P8" s="31">
        <v>4.83</v>
      </c>
      <c r="Q8" s="28">
        <v>5.32</v>
      </c>
      <c r="R8" s="28">
        <v>9.16</v>
      </c>
      <c r="S8" s="28">
        <v>4.18</v>
      </c>
      <c r="T8" s="28"/>
      <c r="U8" s="28"/>
      <c r="V8" s="28"/>
      <c r="W8" s="29">
        <v>5</v>
      </c>
      <c r="X8" s="29">
        <v>0</v>
      </c>
      <c r="Y8" s="29">
        <v>0</v>
      </c>
      <c r="Z8" s="29">
        <v>0</v>
      </c>
      <c r="AA8" s="30">
        <v>0</v>
      </c>
      <c r="AB8" s="27">
        <f t="shared" si="2"/>
        <v>23.49</v>
      </c>
      <c r="AC8" s="26">
        <f t="shared" si="3"/>
        <v>5</v>
      </c>
      <c r="AD8" s="23">
        <f t="shared" si="4"/>
        <v>0</v>
      </c>
      <c r="AE8" s="45">
        <f t="shared" si="5"/>
        <v>28.49</v>
      </c>
      <c r="AF8" s="31"/>
      <c r="AG8" s="28"/>
      <c r="AH8" s="28"/>
      <c r="AI8" s="28"/>
      <c r="AJ8" s="29"/>
      <c r="AK8" s="29"/>
      <c r="AL8" s="29"/>
      <c r="AM8" s="29"/>
      <c r="AN8" s="30"/>
      <c r="AO8" s="27">
        <f t="shared" si="6"/>
        <v>0</v>
      </c>
      <c r="AP8" s="26">
        <f t="shared" si="7"/>
        <v>0</v>
      </c>
      <c r="AQ8" s="23">
        <f t="shared" si="8"/>
        <v>0</v>
      </c>
      <c r="AR8" s="45">
        <f t="shared" si="9"/>
        <v>0</v>
      </c>
      <c r="AS8" s="31"/>
      <c r="AT8" s="28"/>
      <c r="AU8" s="28"/>
      <c r="AV8" s="29"/>
      <c r="AW8" s="29"/>
      <c r="AX8" s="29"/>
      <c r="AY8" s="29"/>
      <c r="AZ8" s="30"/>
      <c r="BA8" s="27">
        <f t="shared" si="10"/>
        <v>0</v>
      </c>
      <c r="BB8" s="26">
        <f t="shared" si="11"/>
        <v>0</v>
      </c>
      <c r="BC8" s="23">
        <f t="shared" si="12"/>
        <v>0</v>
      </c>
      <c r="BD8" s="45">
        <f t="shared" si="13"/>
        <v>0</v>
      </c>
      <c r="BE8" s="27"/>
      <c r="BF8" s="43"/>
      <c r="BG8" s="29"/>
      <c r="BH8" s="29"/>
      <c r="BI8" s="29"/>
      <c r="BJ8" s="29"/>
      <c r="BK8" s="30"/>
      <c r="BL8" s="40">
        <f t="shared" si="14"/>
        <v>0</v>
      </c>
      <c r="BM8" s="37">
        <f t="shared" si="15"/>
        <v>0</v>
      </c>
      <c r="BN8" s="36">
        <f t="shared" si="16"/>
        <v>0</v>
      </c>
      <c r="BO8" s="35">
        <f t="shared" si="17"/>
        <v>0</v>
      </c>
      <c r="BP8" s="31"/>
      <c r="BQ8" s="28"/>
      <c r="BR8" s="28"/>
      <c r="BS8" s="28"/>
      <c r="BT8" s="29"/>
      <c r="BU8" s="29"/>
      <c r="BV8" s="29"/>
      <c r="BW8" s="29"/>
      <c r="BX8" s="30"/>
      <c r="BY8" s="27">
        <f t="shared" si="18"/>
        <v>0</v>
      </c>
      <c r="BZ8" s="26">
        <f t="shared" si="19"/>
        <v>0</v>
      </c>
      <c r="CA8" s="32">
        <f t="shared" si="20"/>
        <v>0</v>
      </c>
      <c r="CB8" s="71">
        <f t="shared" si="21"/>
        <v>0</v>
      </c>
      <c r="CC8" s="31"/>
      <c r="CD8" s="28"/>
      <c r="CE8" s="29"/>
      <c r="CF8" s="29"/>
      <c r="CG8" s="29"/>
      <c r="CH8" s="29"/>
      <c r="CI8" s="30"/>
      <c r="CJ8" s="27">
        <f t="shared" si="22"/>
        <v>0</v>
      </c>
      <c r="CK8" s="26">
        <f t="shared" si="23"/>
        <v>0</v>
      </c>
      <c r="CL8" s="23">
        <f t="shared" si="24"/>
        <v>0</v>
      </c>
      <c r="CM8" s="45">
        <f t="shared" si="25"/>
        <v>0</v>
      </c>
      <c r="CN8" s="4"/>
      <c r="CO8" s="4"/>
      <c r="CP8" s="4"/>
      <c r="CQ8" s="4"/>
      <c r="CR8" s="4"/>
      <c r="CS8" s="4"/>
      <c r="CT8" s="4"/>
      <c r="CW8" s="4"/>
      <c r="CX8" s="4"/>
      <c r="CY8" s="4"/>
      <c r="CZ8" s="4"/>
      <c r="DA8" s="4"/>
      <c r="DB8" s="4"/>
      <c r="DC8" s="4"/>
      <c r="DD8" s="4"/>
      <c r="DE8" s="4"/>
      <c r="DH8" s="4"/>
      <c r="DI8" s="4"/>
      <c r="DJ8" s="4"/>
      <c r="DK8" s="4"/>
      <c r="DL8" s="4"/>
      <c r="DM8" s="4"/>
      <c r="DN8" s="4"/>
      <c r="DO8" s="4"/>
      <c r="DP8" s="4"/>
      <c r="DS8" s="4"/>
      <c r="DT8" s="4"/>
      <c r="DU8" s="4"/>
      <c r="DV8" s="4"/>
      <c r="DW8" s="4"/>
      <c r="DX8" s="4"/>
      <c r="DY8" s="4"/>
      <c r="DZ8" s="4"/>
      <c r="EA8" s="4"/>
      <c r="ED8" s="4"/>
      <c r="EE8" s="4"/>
      <c r="EF8" s="4"/>
      <c r="EG8" s="4"/>
      <c r="EH8" s="4"/>
      <c r="EI8" s="4"/>
      <c r="EJ8" s="4"/>
      <c r="EK8" s="4"/>
      <c r="EL8" s="4"/>
      <c r="EO8" s="4"/>
      <c r="EP8" s="4"/>
      <c r="EQ8" s="4"/>
      <c r="ER8" s="4"/>
      <c r="ES8" s="4"/>
      <c r="ET8" s="4"/>
      <c r="EU8" s="4"/>
      <c r="EV8" s="4"/>
      <c r="EW8" s="4"/>
      <c r="EZ8" s="4"/>
      <c r="FA8" s="4"/>
      <c r="FB8" s="4"/>
      <c r="FC8" s="4"/>
      <c r="FD8" s="4"/>
      <c r="FE8" s="4"/>
      <c r="FF8" s="4"/>
      <c r="FG8" s="4"/>
      <c r="FH8" s="4"/>
      <c r="FK8" s="4"/>
      <c r="FL8" s="4"/>
      <c r="FM8" s="4"/>
      <c r="FN8" s="4"/>
      <c r="FO8" s="4"/>
      <c r="FP8" s="4"/>
      <c r="FQ8" s="4"/>
      <c r="FR8" s="4"/>
      <c r="FS8" s="4"/>
      <c r="FV8" s="4"/>
      <c r="FW8" s="4"/>
      <c r="FX8" s="4"/>
      <c r="FY8" s="4"/>
      <c r="FZ8" s="4"/>
      <c r="GA8" s="4"/>
      <c r="GB8" s="4"/>
      <c r="GC8" s="4"/>
      <c r="GD8" s="4"/>
      <c r="GG8" s="4"/>
      <c r="GH8" s="4"/>
      <c r="GI8" s="4"/>
      <c r="GJ8" s="4"/>
      <c r="GK8" s="4"/>
      <c r="GL8" s="4"/>
      <c r="GM8" s="4"/>
      <c r="GN8" s="4"/>
      <c r="GO8" s="4"/>
      <c r="GR8" s="4"/>
      <c r="GS8" s="4"/>
      <c r="GT8" s="4"/>
      <c r="GU8" s="4"/>
      <c r="GV8" s="4"/>
      <c r="GW8" s="4"/>
      <c r="GX8" s="4"/>
      <c r="GY8" s="4"/>
      <c r="GZ8" s="4"/>
      <c r="HC8" s="4"/>
      <c r="HD8" s="4"/>
      <c r="HE8" s="4"/>
      <c r="HF8" s="4"/>
      <c r="HG8" s="4"/>
      <c r="HH8" s="4"/>
      <c r="HI8" s="4"/>
      <c r="HJ8" s="4"/>
      <c r="HK8" s="4"/>
      <c r="HN8" s="4"/>
      <c r="HO8" s="4"/>
      <c r="HP8" s="4"/>
      <c r="HQ8" s="4"/>
      <c r="HR8" s="4"/>
      <c r="HS8" s="4"/>
      <c r="HT8" s="4"/>
      <c r="HU8" s="4"/>
      <c r="HV8" s="4"/>
      <c r="HY8" s="4"/>
      <c r="HZ8" s="4"/>
      <c r="IA8" s="4"/>
      <c r="IB8" s="4"/>
      <c r="IC8" s="4"/>
      <c r="ID8" s="4"/>
      <c r="IE8" s="4"/>
      <c r="IF8" s="4"/>
      <c r="IG8" s="4"/>
      <c r="IJ8" s="4"/>
      <c r="IK8" s="4"/>
      <c r="IL8" s="77"/>
      <c r="IM8" s="4"/>
      <c r="IN8" s="4"/>
      <c r="IQ8" s="4"/>
    </row>
    <row r="9" spans="1:283" x14ac:dyDescent="0.2">
      <c r="A9" s="33"/>
      <c r="B9" s="62" t="s">
        <v>140</v>
      </c>
      <c r="C9" s="25"/>
      <c r="D9" s="63" t="s">
        <v>17</v>
      </c>
      <c r="E9" s="63" t="s">
        <v>22</v>
      </c>
      <c r="F9" s="64" t="s">
        <v>141</v>
      </c>
      <c r="G9" s="24" t="str">
        <f>IF(AND(OR($G$2="Y",$H$2="Y"),I9&lt;5,J9&lt;5),IF(AND(I9=#REF!,J9=#REF!),#REF!+1,1),"")</f>
        <v/>
      </c>
      <c r="H9" s="21" t="e">
        <f>IF(AND($H$2="Y",J9&gt;0,OR(AND(G9=1,#REF!=10),AND(G9=2,#REF!=20),AND(G9=3,#REF!=30),AND(G9=4,#REF!=40),AND(G9=5,#REF!=50),AND(G9=6,#REF!=60),AND(G9=7,#REF!=70),AND(G9=8,#REF!=80),AND(G9=9,#REF!=90),AND(G9=10,#REF!=100))),VLOOKUP(J9-1,SortLookup!$A$13:$B$16,2,FALSE),"")</f>
        <v>#REF!</v>
      </c>
      <c r="I9" s="34" t="str">
        <f>IF(ISNA(VLOOKUP(E9,SortLookup!$A$1:$B$5,2,FALSE))," ",VLOOKUP(E9,SortLookup!$A$1:$B$5,2,FALSE))</f>
        <v xml:space="preserve"> </v>
      </c>
      <c r="J9" s="22" t="str">
        <f>IF(ISNA(VLOOKUP(F9,SortLookup!$A$7:$B$11,2,FALSE))," ",VLOOKUP(F9,SortLookup!$A$7:$B$11,2,FALSE))</f>
        <v xml:space="preserve"> </v>
      </c>
      <c r="K9" s="58">
        <f t="shared" si="0"/>
        <v>40.58</v>
      </c>
      <c r="L9" s="59">
        <f>AB9+AO9+BA9+BL9+BY9+CJ9+CU9+DF9+DQ9+EB9+EM9+EX9+FI9+FT9+GE9+GP9+HA9+HL9+HW9+IH9</f>
        <v>33.58</v>
      </c>
      <c r="M9" s="36">
        <f>AD9+AQ9+BC9+BN9+CA9+CL9+CW9+DH9+DS9+ED9+EO9+EZ9+FK9+FV9+GG9+GR9+HC9+HN9+HY9+IJ9</f>
        <v>0</v>
      </c>
      <c r="N9" s="37">
        <f t="shared" si="1"/>
        <v>7</v>
      </c>
      <c r="O9" s="60">
        <f>W9+AJ9+AV9+BG9+BT9+CE9+CP9+DA9+DL9+DW9+EH9+ES9+FD9+FO9+FZ9+GK9+GV9+HG9+HR9+IC9</f>
        <v>7</v>
      </c>
      <c r="P9" s="31">
        <v>6.09</v>
      </c>
      <c r="Q9" s="28">
        <v>6.51</v>
      </c>
      <c r="R9" s="28">
        <v>14.25</v>
      </c>
      <c r="S9" s="28">
        <v>6.73</v>
      </c>
      <c r="T9" s="28"/>
      <c r="U9" s="28"/>
      <c r="V9" s="28"/>
      <c r="W9" s="29">
        <v>7</v>
      </c>
      <c r="X9" s="29">
        <v>0</v>
      </c>
      <c r="Y9" s="29">
        <v>0</v>
      </c>
      <c r="Z9" s="29">
        <v>0</v>
      </c>
      <c r="AA9" s="30">
        <v>0</v>
      </c>
      <c r="AB9" s="27">
        <f t="shared" si="2"/>
        <v>33.58</v>
      </c>
      <c r="AC9" s="26">
        <f t="shared" si="3"/>
        <v>7</v>
      </c>
      <c r="AD9" s="23">
        <f t="shared" si="4"/>
        <v>0</v>
      </c>
      <c r="AE9" s="45">
        <f t="shared" si="5"/>
        <v>40.58</v>
      </c>
      <c r="AF9" s="31"/>
      <c r="AG9" s="28"/>
      <c r="AH9" s="28"/>
      <c r="AI9" s="28"/>
      <c r="AJ9" s="29"/>
      <c r="AK9" s="29"/>
      <c r="AL9" s="29"/>
      <c r="AM9" s="29"/>
      <c r="AN9" s="30"/>
      <c r="AO9" s="27">
        <f t="shared" si="6"/>
        <v>0</v>
      </c>
      <c r="AP9" s="26">
        <f t="shared" si="7"/>
        <v>0</v>
      </c>
      <c r="AQ9" s="23">
        <f t="shared" si="8"/>
        <v>0</v>
      </c>
      <c r="AR9" s="45">
        <f t="shared" si="9"/>
        <v>0</v>
      </c>
      <c r="AS9" s="31"/>
      <c r="AT9" s="28"/>
      <c r="AU9" s="28"/>
      <c r="AV9" s="29"/>
      <c r="AW9" s="29"/>
      <c r="AX9" s="29"/>
      <c r="AY9" s="29"/>
      <c r="AZ9" s="30"/>
      <c r="BA9" s="27">
        <f t="shared" si="10"/>
        <v>0</v>
      </c>
      <c r="BB9" s="26">
        <f t="shared" si="11"/>
        <v>0</v>
      </c>
      <c r="BC9" s="23">
        <f t="shared" si="12"/>
        <v>0</v>
      </c>
      <c r="BD9" s="45">
        <f t="shared" si="13"/>
        <v>0</v>
      </c>
      <c r="BE9" s="27"/>
      <c r="BF9" s="43"/>
      <c r="BG9" s="29"/>
      <c r="BH9" s="29"/>
      <c r="BI9" s="29"/>
      <c r="BJ9" s="29"/>
      <c r="BK9" s="30"/>
      <c r="BL9" s="40">
        <f t="shared" si="14"/>
        <v>0</v>
      </c>
      <c r="BM9" s="37">
        <f t="shared" si="15"/>
        <v>0</v>
      </c>
      <c r="BN9" s="36">
        <f t="shared" si="16"/>
        <v>0</v>
      </c>
      <c r="BO9" s="35">
        <f t="shared" si="17"/>
        <v>0</v>
      </c>
      <c r="BP9" s="31"/>
      <c r="BQ9" s="28"/>
      <c r="BR9" s="28"/>
      <c r="BS9" s="28"/>
      <c r="BT9" s="29"/>
      <c r="BU9" s="29"/>
      <c r="BV9" s="29"/>
      <c r="BW9" s="29"/>
      <c r="BX9" s="30"/>
      <c r="BY9" s="27">
        <f t="shared" si="18"/>
        <v>0</v>
      </c>
      <c r="BZ9" s="26">
        <f t="shared" si="19"/>
        <v>0</v>
      </c>
      <c r="CA9" s="32">
        <f t="shared" si="20"/>
        <v>0</v>
      </c>
      <c r="CB9" s="71">
        <f t="shared" si="21"/>
        <v>0</v>
      </c>
      <c r="CC9" s="31"/>
      <c r="CD9" s="28"/>
      <c r="CE9" s="29"/>
      <c r="CF9" s="29"/>
      <c r="CG9" s="29"/>
      <c r="CH9" s="29"/>
      <c r="CI9" s="30"/>
      <c r="CJ9" s="27">
        <f t="shared" si="22"/>
        <v>0</v>
      </c>
      <c r="CK9" s="26">
        <f t="shared" si="23"/>
        <v>0</v>
      </c>
      <c r="CL9" s="23">
        <f t="shared" si="24"/>
        <v>0</v>
      </c>
      <c r="CM9" s="45">
        <f t="shared" si="25"/>
        <v>0</v>
      </c>
      <c r="CN9" s="4"/>
      <c r="CO9" s="4"/>
      <c r="CP9" s="4"/>
      <c r="CQ9" s="4"/>
      <c r="CR9" s="4"/>
      <c r="CS9" s="4"/>
      <c r="CT9" s="4"/>
      <c r="CW9" s="4"/>
      <c r="CX9" s="4"/>
      <c r="CY9" s="4"/>
      <c r="CZ9" s="4"/>
      <c r="DA9" s="4"/>
      <c r="DB9" s="4"/>
      <c r="DC9" s="4"/>
      <c r="DD9" s="4"/>
      <c r="DE9" s="4"/>
      <c r="DH9" s="4"/>
      <c r="DI9" s="4"/>
      <c r="DJ9" s="4"/>
      <c r="DK9" s="4"/>
      <c r="DL9" s="4"/>
      <c r="DM9" s="4"/>
      <c r="DN9" s="4"/>
      <c r="DO9" s="4"/>
      <c r="DP9" s="4"/>
      <c r="DS9" s="4"/>
      <c r="DT9" s="4"/>
      <c r="DU9" s="4"/>
      <c r="DV9" s="4"/>
      <c r="DW9" s="4"/>
      <c r="DX9" s="4"/>
      <c r="DY9" s="4"/>
      <c r="DZ9" s="4"/>
      <c r="EA9" s="4"/>
      <c r="ED9" s="4"/>
      <c r="EE9" s="4"/>
      <c r="EF9" s="4"/>
      <c r="EG9" s="4"/>
      <c r="EH9" s="4"/>
      <c r="EI9" s="4"/>
      <c r="EJ9" s="4"/>
      <c r="EK9" s="4"/>
      <c r="EL9" s="4"/>
      <c r="EO9" s="4"/>
      <c r="EP9" s="4"/>
      <c r="EQ9" s="4"/>
      <c r="ER9" s="4"/>
      <c r="ES9" s="4"/>
      <c r="ET9" s="4"/>
      <c r="EU9" s="4"/>
      <c r="EV9" s="4"/>
      <c r="EW9" s="4"/>
      <c r="EZ9" s="4"/>
      <c r="FA9" s="4"/>
      <c r="FB9" s="4"/>
      <c r="FC9" s="4"/>
      <c r="FD9" s="4"/>
      <c r="FE9" s="4"/>
      <c r="FF9" s="4"/>
      <c r="FG9" s="4"/>
      <c r="FH9" s="4"/>
      <c r="FK9" s="4"/>
      <c r="FL9" s="4"/>
      <c r="FM9" s="4"/>
      <c r="FN9" s="4"/>
      <c r="FO9" s="4"/>
      <c r="FP9" s="4"/>
      <c r="FQ9" s="4"/>
      <c r="FR9" s="4"/>
      <c r="FS9" s="4"/>
      <c r="FV9" s="4"/>
      <c r="FW9" s="4"/>
      <c r="FX9" s="4"/>
      <c r="FY9" s="4"/>
      <c r="FZ9" s="4"/>
      <c r="GA9" s="4"/>
      <c r="GB9" s="4"/>
      <c r="GC9" s="4"/>
      <c r="GD9" s="4"/>
      <c r="GG9" s="4"/>
      <c r="GH9" s="4"/>
      <c r="GI9" s="4"/>
      <c r="GJ9" s="4"/>
      <c r="GK9" s="4"/>
      <c r="GL9" s="4"/>
      <c r="GM9" s="4"/>
      <c r="GN9" s="4"/>
      <c r="GO9" s="4"/>
      <c r="GR9" s="4"/>
      <c r="GS9" s="4"/>
      <c r="GT9" s="4"/>
      <c r="GU9" s="4"/>
      <c r="GV9" s="4"/>
      <c r="GW9" s="4"/>
      <c r="GX9" s="4"/>
      <c r="GY9" s="4"/>
      <c r="GZ9" s="4"/>
      <c r="HC9" s="4"/>
      <c r="HD9" s="4"/>
      <c r="HE9" s="4"/>
      <c r="HF9" s="4"/>
      <c r="HG9" s="4"/>
      <c r="HH9" s="4"/>
      <c r="HI9" s="4"/>
      <c r="HJ9" s="4"/>
      <c r="HK9" s="4"/>
      <c r="HN9" s="4"/>
      <c r="HO9" s="4"/>
      <c r="HP9" s="4"/>
      <c r="HQ9" s="4"/>
      <c r="HR9" s="4"/>
      <c r="HS9" s="4"/>
      <c r="HT9" s="4"/>
      <c r="HU9" s="4"/>
      <c r="HV9" s="4"/>
      <c r="HY9" s="4"/>
      <c r="HZ9" s="4"/>
      <c r="IA9" s="4"/>
      <c r="IB9" s="4"/>
      <c r="IC9" s="4"/>
      <c r="ID9" s="4"/>
      <c r="IE9" s="4"/>
      <c r="IF9" s="4"/>
      <c r="IG9" s="4"/>
      <c r="IJ9" s="4"/>
      <c r="IK9" s="4"/>
      <c r="IL9" s="77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</row>
    <row r="10" spans="1:283" x14ac:dyDescent="0.2">
      <c r="A10" s="33"/>
      <c r="B10" s="62" t="s">
        <v>148</v>
      </c>
      <c r="C10" s="25"/>
      <c r="D10" s="63" t="s">
        <v>17</v>
      </c>
      <c r="E10" s="63" t="s">
        <v>23</v>
      </c>
      <c r="F10" s="64" t="s">
        <v>149</v>
      </c>
      <c r="G10" s="24" t="str">
        <f>IF(AND(OR($G$2="Y",$H$2="Y"),I10&lt;5,J10&lt;5),IF(AND(I10=#REF!,J10=#REF!),#REF!+1,1),"")</f>
        <v/>
      </c>
      <c r="H10" s="21" t="e">
        <f>IF(AND($H$2="Y",J10&gt;0,OR(AND(G10=1,#REF!=10),AND(G10=2,#REF!=20),AND(G10=3,#REF!=30),AND(G10=4,#REF!=40),AND(G10=5,#REF!=50),AND(G10=6,#REF!=60),AND(G10=7,#REF!=70),AND(G10=8,#REF!=80),AND(G10=9,#REF!=90),AND(G10=10,#REF!=100))),VLOOKUP(J10-1,SortLookup!$A$13:$B$16,2,FALSE),"")</f>
        <v>#REF!</v>
      </c>
      <c r="I10" s="34" t="str">
        <f>IF(ISNA(VLOOKUP(E10,SortLookup!$A$1:$B$5,2,FALSE))," ",VLOOKUP(E10,SortLookup!$A$1:$B$5,2,FALSE))</f>
        <v xml:space="preserve"> </v>
      </c>
      <c r="J10" s="22" t="str">
        <f>IF(ISNA(VLOOKUP(F10,SortLookup!$A$7:$B$11,2,FALSE))," ",VLOOKUP(F10,SortLookup!$A$7:$B$11,2,FALSE))</f>
        <v xml:space="preserve"> </v>
      </c>
      <c r="K10" s="58">
        <f t="shared" si="0"/>
        <v>57.6</v>
      </c>
      <c r="L10" s="59">
        <f>AB10+AO10+BA10+BL10+BY10+CJ10+CU10+DF10+DQ10+EB10+EM10+EX10+FI10+FT10+GE10+GP10+HA10+HL10+HW10+IH10</f>
        <v>30.6</v>
      </c>
      <c r="M10" s="36">
        <f>AD10+AQ10+BC10+BN10+CA10+CL10+CW10+DH10+DS10+ED10+EO10+EZ10+FK10+FV10+GG10+GR10+HC10+HN10+HY10+IJ10</f>
        <v>0</v>
      </c>
      <c r="N10" s="37">
        <f t="shared" si="1"/>
        <v>27</v>
      </c>
      <c r="O10" s="60">
        <f>W10+AJ10+AV10+BG10+BT10+CE10+CP10+DA10+DL10+DW10+EH10+ES10+FD10+FO10+FZ10+GK10+GV10+HG10+HR10+IC10</f>
        <v>27</v>
      </c>
      <c r="P10" s="31">
        <v>5.58</v>
      </c>
      <c r="Q10" s="28">
        <v>6.56</v>
      </c>
      <c r="R10" s="28">
        <v>12.34</v>
      </c>
      <c r="S10" s="28">
        <v>6.12</v>
      </c>
      <c r="T10" s="28"/>
      <c r="U10" s="28"/>
      <c r="V10" s="28"/>
      <c r="W10" s="29">
        <v>27</v>
      </c>
      <c r="X10" s="29">
        <v>0</v>
      </c>
      <c r="Y10" s="29">
        <v>0</v>
      </c>
      <c r="Z10" s="29">
        <v>0</v>
      </c>
      <c r="AA10" s="30">
        <v>0</v>
      </c>
      <c r="AB10" s="27">
        <f t="shared" si="2"/>
        <v>30.6</v>
      </c>
      <c r="AC10" s="26">
        <f t="shared" si="3"/>
        <v>27</v>
      </c>
      <c r="AD10" s="23">
        <f t="shared" si="4"/>
        <v>0</v>
      </c>
      <c r="AE10" s="45">
        <f t="shared" si="5"/>
        <v>57.6</v>
      </c>
      <c r="AF10" s="31"/>
      <c r="AG10" s="28"/>
      <c r="AH10" s="28"/>
      <c r="AI10" s="28"/>
      <c r="AJ10" s="29"/>
      <c r="AK10" s="29"/>
      <c r="AL10" s="29"/>
      <c r="AM10" s="29"/>
      <c r="AN10" s="30"/>
      <c r="AO10" s="27">
        <f t="shared" si="6"/>
        <v>0</v>
      </c>
      <c r="AP10" s="26">
        <f t="shared" si="7"/>
        <v>0</v>
      </c>
      <c r="AQ10" s="23">
        <f t="shared" si="8"/>
        <v>0</v>
      </c>
      <c r="AR10" s="45">
        <f t="shared" si="9"/>
        <v>0</v>
      </c>
      <c r="AS10" s="31"/>
      <c r="AT10" s="28"/>
      <c r="AU10" s="28"/>
      <c r="AV10" s="29"/>
      <c r="AW10" s="29"/>
      <c r="AX10" s="29"/>
      <c r="AY10" s="29"/>
      <c r="AZ10" s="30"/>
      <c r="BA10" s="27">
        <f t="shared" si="10"/>
        <v>0</v>
      </c>
      <c r="BB10" s="26">
        <f t="shared" si="11"/>
        <v>0</v>
      </c>
      <c r="BC10" s="23">
        <f t="shared" si="12"/>
        <v>0</v>
      </c>
      <c r="BD10" s="45">
        <f t="shared" si="13"/>
        <v>0</v>
      </c>
      <c r="BE10" s="27"/>
      <c r="BF10" s="43"/>
      <c r="BG10" s="29"/>
      <c r="BH10" s="29"/>
      <c r="BI10" s="29"/>
      <c r="BJ10" s="29"/>
      <c r="BK10" s="30"/>
      <c r="BL10" s="40">
        <f t="shared" si="14"/>
        <v>0</v>
      </c>
      <c r="BM10" s="37">
        <f t="shared" si="15"/>
        <v>0</v>
      </c>
      <c r="BN10" s="36">
        <f t="shared" si="16"/>
        <v>0</v>
      </c>
      <c r="BO10" s="35">
        <f t="shared" si="17"/>
        <v>0</v>
      </c>
      <c r="BP10" s="31"/>
      <c r="BQ10" s="28"/>
      <c r="BR10" s="28"/>
      <c r="BS10" s="28"/>
      <c r="BT10" s="29"/>
      <c r="BU10" s="29"/>
      <c r="BV10" s="29"/>
      <c r="BW10" s="29"/>
      <c r="BX10" s="30"/>
      <c r="BY10" s="27">
        <f t="shared" si="18"/>
        <v>0</v>
      </c>
      <c r="BZ10" s="26">
        <f t="shared" si="19"/>
        <v>0</v>
      </c>
      <c r="CA10" s="32">
        <f t="shared" si="20"/>
        <v>0</v>
      </c>
      <c r="CB10" s="71">
        <f t="shared" si="21"/>
        <v>0</v>
      </c>
      <c r="CC10" s="31"/>
      <c r="CD10" s="28"/>
      <c r="CE10" s="29"/>
      <c r="CF10" s="29"/>
      <c r="CG10" s="29"/>
      <c r="CH10" s="29"/>
      <c r="CI10" s="30"/>
      <c r="CJ10" s="27">
        <f t="shared" si="22"/>
        <v>0</v>
      </c>
      <c r="CK10" s="26">
        <f t="shared" si="23"/>
        <v>0</v>
      </c>
      <c r="CL10" s="23">
        <f t="shared" si="24"/>
        <v>0</v>
      </c>
      <c r="CM10" s="45">
        <f t="shared" si="25"/>
        <v>0</v>
      </c>
      <c r="CN10" s="1"/>
      <c r="CO10" s="1"/>
      <c r="CP10" s="2"/>
      <c r="CQ10" s="2"/>
      <c r="CR10" s="2"/>
      <c r="CS10" s="2"/>
      <c r="CT10" s="2"/>
      <c r="CU10" s="61"/>
      <c r="CV10" s="13"/>
      <c r="CW10" s="6"/>
      <c r="CX10" s="38"/>
      <c r="CY10" s="1"/>
      <c r="CZ10" s="1"/>
      <c r="DA10" s="2"/>
      <c r="DB10" s="2"/>
      <c r="DC10" s="2"/>
      <c r="DD10" s="2"/>
      <c r="DE10" s="2"/>
      <c r="DF10" s="61"/>
      <c r="DG10" s="13"/>
      <c r="DH10" s="6"/>
      <c r="DI10" s="38"/>
      <c r="DJ10" s="1"/>
      <c r="DK10" s="1"/>
      <c r="DL10" s="2"/>
      <c r="DM10" s="2"/>
      <c r="DN10" s="2"/>
      <c r="DO10" s="2"/>
      <c r="DP10" s="2"/>
      <c r="DQ10" s="61"/>
      <c r="DR10" s="13"/>
      <c r="DS10" s="6"/>
      <c r="DT10" s="38"/>
      <c r="DU10" s="1"/>
      <c r="DV10" s="1"/>
      <c r="DW10" s="2"/>
      <c r="DX10" s="2"/>
      <c r="DY10" s="2"/>
      <c r="DZ10" s="2"/>
      <c r="EA10" s="2"/>
      <c r="EB10" s="61"/>
      <c r="EC10" s="13"/>
      <c r="ED10" s="6"/>
      <c r="EE10" s="38"/>
      <c r="EF10" s="1"/>
      <c r="EG10" s="1"/>
      <c r="EH10" s="2"/>
      <c r="EI10" s="2"/>
      <c r="EJ10" s="2"/>
      <c r="EK10" s="2"/>
      <c r="EL10" s="2"/>
      <c r="EM10" s="61"/>
      <c r="EN10" s="13"/>
      <c r="EO10" s="6"/>
      <c r="EP10" s="38"/>
      <c r="EQ10" s="1"/>
      <c r="ER10" s="1"/>
      <c r="ES10" s="2"/>
      <c r="ET10" s="2"/>
      <c r="EU10" s="2"/>
      <c r="EV10" s="2"/>
      <c r="EW10" s="2"/>
      <c r="EX10" s="61"/>
      <c r="EY10" s="13"/>
      <c r="EZ10" s="6"/>
      <c r="FA10" s="38"/>
      <c r="FB10" s="1"/>
      <c r="FC10" s="1"/>
      <c r="FD10" s="2"/>
      <c r="FE10" s="2"/>
      <c r="FF10" s="2"/>
      <c r="FG10" s="2"/>
      <c r="FH10" s="2"/>
      <c r="FI10" s="61"/>
      <c r="FJ10" s="13"/>
      <c r="FK10" s="6"/>
      <c r="FL10" s="38"/>
      <c r="FM10" s="1"/>
      <c r="FN10" s="1"/>
      <c r="FO10" s="2"/>
      <c r="FP10" s="2"/>
      <c r="FQ10" s="2"/>
      <c r="FR10" s="2"/>
      <c r="FS10" s="2"/>
      <c r="FT10" s="61"/>
      <c r="FU10" s="13"/>
      <c r="FV10" s="6"/>
      <c r="FW10" s="38"/>
      <c r="FX10" s="1"/>
      <c r="FY10" s="1"/>
      <c r="FZ10" s="2"/>
      <c r="GA10" s="2"/>
      <c r="GB10" s="2"/>
      <c r="GC10" s="2"/>
      <c r="GD10" s="2"/>
      <c r="GE10" s="61"/>
      <c r="GF10" s="13"/>
      <c r="GG10" s="6"/>
      <c r="GH10" s="38"/>
      <c r="GI10" s="1"/>
      <c r="GJ10" s="1"/>
      <c r="GK10" s="2"/>
      <c r="GL10" s="2"/>
      <c r="GM10" s="2"/>
      <c r="GN10" s="2"/>
      <c r="GO10" s="2"/>
      <c r="GP10" s="61"/>
      <c r="GQ10" s="13"/>
      <c r="GR10" s="6"/>
      <c r="GS10" s="38"/>
      <c r="GT10" s="1"/>
      <c r="GU10" s="1"/>
      <c r="GV10" s="2"/>
      <c r="GW10" s="2"/>
      <c r="GX10" s="2"/>
      <c r="GY10" s="2"/>
      <c r="GZ10" s="2"/>
      <c r="HA10" s="61"/>
      <c r="HB10" s="13"/>
      <c r="HC10" s="6"/>
      <c r="HD10" s="38"/>
      <c r="HE10" s="1"/>
      <c r="HF10" s="1"/>
      <c r="HG10" s="2"/>
      <c r="HH10" s="2"/>
      <c r="HI10" s="2"/>
      <c r="HJ10" s="2"/>
      <c r="HK10" s="2"/>
      <c r="HL10" s="61"/>
      <c r="HM10" s="13"/>
      <c r="HN10" s="6"/>
      <c r="HO10" s="38"/>
      <c r="HP10" s="1"/>
      <c r="HQ10" s="1"/>
      <c r="HR10" s="2"/>
      <c r="HS10" s="2"/>
      <c r="HT10" s="2"/>
      <c r="HU10" s="2"/>
      <c r="HV10" s="2"/>
      <c r="HW10" s="61"/>
      <c r="HX10" s="13"/>
      <c r="HY10" s="6"/>
      <c r="HZ10" s="38"/>
      <c r="IA10" s="1"/>
      <c r="IB10" s="1"/>
      <c r="IC10" s="2"/>
      <c r="ID10" s="2"/>
      <c r="IE10" s="2"/>
      <c r="IF10" s="2"/>
      <c r="IG10" s="2"/>
      <c r="IH10" s="61"/>
      <c r="II10" s="13"/>
      <c r="IJ10" s="6"/>
      <c r="IK10" s="38"/>
      <c r="IL10" s="77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</row>
    <row r="11" spans="1:283" x14ac:dyDescent="0.2">
      <c r="A11" s="33"/>
      <c r="B11" s="62" t="s">
        <v>148</v>
      </c>
      <c r="C11" s="25"/>
      <c r="D11" s="63" t="s">
        <v>17</v>
      </c>
      <c r="E11" s="63" t="s">
        <v>23</v>
      </c>
      <c r="F11" s="64" t="s">
        <v>149</v>
      </c>
      <c r="G11" s="24" t="str">
        <f>IF(AND(OR($G$2="Y",$H$2="Y"),I11&lt;5,J11&lt;5),IF(AND(I11=#REF!,J11=#REF!),#REF!+1,1),"")</f>
        <v/>
      </c>
      <c r="H11" s="21" t="e">
        <f>IF(AND($H$2="Y",J11&gt;0,OR(AND(G11=1,#REF!=10),AND(G11=2,#REF!=20),AND(G11=3,#REF!=30),AND(G11=4,#REF!=40),AND(G11=5,#REF!=50),AND(G11=6,#REF!=60),AND(G11=7,#REF!=70),AND(G11=8,#REF!=80),AND(G11=9,#REF!=90),AND(G11=10,#REF!=100))),VLOOKUP(J11-1,SortLookup!$A$13:$B$16,2,FALSE),"")</f>
        <v>#REF!</v>
      </c>
      <c r="I11" s="34" t="str">
        <f>IF(ISNA(VLOOKUP(E11,SortLookup!$A$1:$B$5,2,FALSE))," ",VLOOKUP(E11,SortLookup!$A$1:$B$5,2,FALSE))</f>
        <v xml:space="preserve"> </v>
      </c>
      <c r="J11" s="22" t="str">
        <f>IF(ISNA(VLOOKUP(F11,SortLookup!$A$7:$B$11,2,FALSE))," ",VLOOKUP(F11,SortLookup!$A$7:$B$11,2,FALSE))</f>
        <v xml:space="preserve"> </v>
      </c>
      <c r="K11" s="58">
        <f t="shared" si="0"/>
        <v>71.06</v>
      </c>
      <c r="L11" s="59">
        <f>AB11+AO11+BA11+BL11+BY11+CJ11+CU10+DF10+DQ10+EB10+EM10+EX10+FI10+FT10+GE10+GP10+HA10+HL10+HW10+IH10</f>
        <v>25.06</v>
      </c>
      <c r="M11" s="36">
        <f>AD11+AQ11+BC11+BN11+CA11+CL11+CW10+DH10+DS10+ED10+EO10+EZ10+FK10+FV10+GG10+GR10+HC10+HN10+HY10+IJ10</f>
        <v>0</v>
      </c>
      <c r="N11" s="37">
        <f t="shared" si="1"/>
        <v>46</v>
      </c>
      <c r="O11" s="60">
        <f>W11+AJ11+AV11+BG11+BT11+CE11+CP10+DA10+DL10+DW10+EH10+ES10+FD10+FO10+FZ10+GK10+GV10+HG10+HR10+IC10</f>
        <v>46</v>
      </c>
      <c r="P11" s="31">
        <v>4.5</v>
      </c>
      <c r="Q11" s="28">
        <v>5.62</v>
      </c>
      <c r="R11" s="28">
        <v>10.24</v>
      </c>
      <c r="S11" s="28">
        <v>4.7</v>
      </c>
      <c r="T11" s="28"/>
      <c r="U11" s="28"/>
      <c r="V11" s="28"/>
      <c r="W11" s="29">
        <v>46</v>
      </c>
      <c r="X11" s="29">
        <v>0</v>
      </c>
      <c r="Y11" s="29">
        <v>0</v>
      </c>
      <c r="Z11" s="29">
        <v>0</v>
      </c>
      <c r="AA11" s="30">
        <v>0</v>
      </c>
      <c r="AB11" s="27">
        <f t="shared" si="2"/>
        <v>25.06</v>
      </c>
      <c r="AC11" s="26">
        <f t="shared" si="3"/>
        <v>46</v>
      </c>
      <c r="AD11" s="23">
        <f t="shared" si="4"/>
        <v>0</v>
      </c>
      <c r="AE11" s="45">
        <f t="shared" si="5"/>
        <v>71.06</v>
      </c>
      <c r="AF11" s="31"/>
      <c r="AG11" s="28"/>
      <c r="AH11" s="28"/>
      <c r="AI11" s="28"/>
      <c r="AJ11" s="29"/>
      <c r="AK11" s="29"/>
      <c r="AL11" s="29"/>
      <c r="AM11" s="29"/>
      <c r="AN11" s="30"/>
      <c r="AO11" s="27">
        <f t="shared" si="6"/>
        <v>0</v>
      </c>
      <c r="AP11" s="26">
        <f t="shared" si="7"/>
        <v>0</v>
      </c>
      <c r="AQ11" s="23">
        <f t="shared" si="8"/>
        <v>0</v>
      </c>
      <c r="AR11" s="45">
        <f t="shared" si="9"/>
        <v>0</v>
      </c>
      <c r="AS11" s="31"/>
      <c r="AT11" s="28"/>
      <c r="AU11" s="28"/>
      <c r="AV11" s="29"/>
      <c r="AW11" s="29"/>
      <c r="AX11" s="29"/>
      <c r="AY11" s="29"/>
      <c r="AZ11" s="30"/>
      <c r="BA11" s="27">
        <f t="shared" si="10"/>
        <v>0</v>
      </c>
      <c r="BB11" s="26">
        <f t="shared" si="11"/>
        <v>0</v>
      </c>
      <c r="BC11" s="23">
        <f t="shared" si="12"/>
        <v>0</v>
      </c>
      <c r="BD11" s="45">
        <f t="shared" si="13"/>
        <v>0</v>
      </c>
      <c r="BE11" s="27"/>
      <c r="BF11" s="43"/>
      <c r="BG11" s="29"/>
      <c r="BH11" s="29"/>
      <c r="BI11" s="29"/>
      <c r="BJ11" s="29"/>
      <c r="BK11" s="30"/>
      <c r="BL11" s="40">
        <f t="shared" si="14"/>
        <v>0</v>
      </c>
      <c r="BM11" s="37">
        <f t="shared" si="15"/>
        <v>0</v>
      </c>
      <c r="BN11" s="36">
        <f t="shared" si="16"/>
        <v>0</v>
      </c>
      <c r="BO11" s="35">
        <f t="shared" si="17"/>
        <v>0</v>
      </c>
      <c r="BP11" s="31"/>
      <c r="BQ11" s="28"/>
      <c r="BR11" s="28"/>
      <c r="BS11" s="28"/>
      <c r="BT11" s="29"/>
      <c r="BU11" s="29"/>
      <c r="BV11" s="29"/>
      <c r="BW11" s="29"/>
      <c r="BX11" s="30"/>
      <c r="BY11" s="27">
        <f t="shared" si="18"/>
        <v>0</v>
      </c>
      <c r="BZ11" s="26">
        <f t="shared" si="19"/>
        <v>0</v>
      </c>
      <c r="CA11" s="32">
        <f t="shared" si="20"/>
        <v>0</v>
      </c>
      <c r="CB11" s="71">
        <f t="shared" si="21"/>
        <v>0</v>
      </c>
      <c r="CC11" s="31"/>
      <c r="CD11" s="28"/>
      <c r="CE11" s="29"/>
      <c r="CF11" s="29"/>
      <c r="CG11" s="29"/>
      <c r="CH11" s="29"/>
      <c r="CI11" s="30"/>
      <c r="CJ11" s="27">
        <f t="shared" si="22"/>
        <v>0</v>
      </c>
      <c r="CK11" s="26">
        <f t="shared" si="23"/>
        <v>0</v>
      </c>
      <c r="CL11" s="23">
        <f t="shared" si="24"/>
        <v>0</v>
      </c>
      <c r="CM11" s="45">
        <f t="shared" si="25"/>
        <v>0</v>
      </c>
      <c r="CN11" s="1"/>
      <c r="CO11" s="1"/>
      <c r="CP11" s="2"/>
      <c r="CQ11" s="2"/>
      <c r="CR11" s="2"/>
      <c r="CS11" s="2"/>
      <c r="CT11" s="2"/>
      <c r="CU11" s="61"/>
      <c r="CV11" s="13"/>
      <c r="CW11" s="6"/>
      <c r="CX11" s="38"/>
      <c r="CY11" s="1"/>
      <c r="CZ11" s="1"/>
      <c r="DA11" s="2"/>
      <c r="DB11" s="2"/>
      <c r="DC11" s="2"/>
      <c r="DD11" s="2"/>
      <c r="DE11" s="2"/>
      <c r="DF11" s="61"/>
      <c r="DG11" s="13"/>
      <c r="DH11" s="6"/>
      <c r="DI11" s="38"/>
      <c r="DJ11" s="1"/>
      <c r="DK11" s="1"/>
      <c r="DL11" s="2"/>
      <c r="DM11" s="2"/>
      <c r="DN11" s="2"/>
      <c r="DO11" s="2"/>
      <c r="DP11" s="2"/>
      <c r="DQ11" s="61"/>
      <c r="DR11" s="13"/>
      <c r="DS11" s="6"/>
      <c r="DT11" s="38"/>
      <c r="DU11" s="1"/>
      <c r="DV11" s="1"/>
      <c r="DW11" s="2"/>
      <c r="DX11" s="2"/>
      <c r="DY11" s="2"/>
      <c r="DZ11" s="2"/>
      <c r="EA11" s="2"/>
      <c r="EB11" s="61"/>
      <c r="EC11" s="13"/>
      <c r="ED11" s="6"/>
      <c r="EE11" s="38"/>
      <c r="EF11" s="1"/>
      <c r="EG11" s="1"/>
      <c r="EH11" s="2"/>
      <c r="EI11" s="2"/>
      <c r="EJ11" s="2"/>
      <c r="EK11" s="2"/>
      <c r="EL11" s="2"/>
      <c r="EM11" s="61"/>
      <c r="EN11" s="13"/>
      <c r="EO11" s="6"/>
      <c r="EP11" s="38"/>
      <c r="EQ11" s="1"/>
      <c r="ER11" s="1"/>
      <c r="ES11" s="2"/>
      <c r="ET11" s="2"/>
      <c r="EU11" s="2"/>
      <c r="EV11" s="2"/>
      <c r="EW11" s="2"/>
      <c r="EX11" s="61"/>
      <c r="EY11" s="13"/>
      <c r="EZ11" s="6"/>
      <c r="FA11" s="38"/>
      <c r="FB11" s="1"/>
      <c r="FC11" s="1"/>
      <c r="FD11" s="2"/>
      <c r="FE11" s="2"/>
      <c r="FF11" s="2"/>
      <c r="FG11" s="2"/>
      <c r="FH11" s="2"/>
      <c r="FI11" s="61"/>
      <c r="FJ11" s="13"/>
      <c r="FK11" s="6"/>
      <c r="FL11" s="38"/>
      <c r="FM11" s="1"/>
      <c r="FN11" s="1"/>
      <c r="FO11" s="2"/>
      <c r="FP11" s="2"/>
      <c r="FQ11" s="2"/>
      <c r="FR11" s="2"/>
      <c r="FS11" s="2"/>
      <c r="FT11" s="61"/>
      <c r="FU11" s="13"/>
      <c r="FV11" s="6"/>
      <c r="FW11" s="38"/>
      <c r="FX11" s="1"/>
      <c r="FY11" s="1"/>
      <c r="FZ11" s="2"/>
      <c r="GA11" s="2"/>
      <c r="GB11" s="2"/>
      <c r="GC11" s="2"/>
      <c r="GD11" s="2"/>
      <c r="GE11" s="61"/>
      <c r="GF11" s="13"/>
      <c r="GG11" s="6"/>
      <c r="GH11" s="38"/>
      <c r="GI11" s="1"/>
      <c r="GJ11" s="1"/>
      <c r="GK11" s="2"/>
      <c r="GL11" s="2"/>
      <c r="GM11" s="2"/>
      <c r="GN11" s="2"/>
      <c r="GO11" s="2"/>
      <c r="GP11" s="61"/>
      <c r="GQ11" s="13"/>
      <c r="GR11" s="6"/>
      <c r="GS11" s="38"/>
      <c r="GT11" s="1"/>
      <c r="GU11" s="1"/>
      <c r="GV11" s="2"/>
      <c r="GW11" s="2"/>
      <c r="GX11" s="2"/>
      <c r="GY11" s="2"/>
      <c r="GZ11" s="2"/>
      <c r="HA11" s="61"/>
      <c r="HB11" s="13"/>
      <c r="HC11" s="6"/>
      <c r="HD11" s="38"/>
      <c r="HE11" s="1"/>
      <c r="HF11" s="1"/>
      <c r="HG11" s="2"/>
      <c r="HH11" s="2"/>
      <c r="HI11" s="2"/>
      <c r="HJ11" s="2"/>
      <c r="HK11" s="2"/>
      <c r="HL11" s="61"/>
      <c r="HM11" s="13"/>
      <c r="HN11" s="6"/>
      <c r="HO11" s="38"/>
      <c r="HP11" s="1"/>
      <c r="HQ11" s="1"/>
      <c r="HR11" s="2"/>
      <c r="HS11" s="2"/>
      <c r="HT11" s="2"/>
      <c r="HU11" s="2"/>
      <c r="HV11" s="2"/>
      <c r="HW11" s="61"/>
      <c r="HX11" s="13"/>
      <c r="HY11" s="6"/>
      <c r="HZ11" s="38"/>
      <c r="IA11" s="1"/>
      <c r="IB11" s="1"/>
      <c r="IC11" s="2"/>
      <c r="ID11" s="2"/>
      <c r="IE11" s="2"/>
      <c r="IF11" s="2"/>
      <c r="IG11" s="2"/>
      <c r="IH11" s="61"/>
      <c r="II11" s="13"/>
      <c r="IJ11" s="6"/>
      <c r="IK11" s="38"/>
      <c r="IL11" s="77"/>
      <c r="IO11" s="4"/>
      <c r="IP11" s="4"/>
      <c r="IQ11" s="4"/>
    </row>
    <row r="12" spans="1:283" x14ac:dyDescent="0.2">
      <c r="A12" s="33"/>
      <c r="B12" s="62" t="s">
        <v>135</v>
      </c>
      <c r="C12" s="62" t="s">
        <v>117</v>
      </c>
      <c r="D12" s="63" t="s">
        <v>136</v>
      </c>
      <c r="E12" s="63"/>
      <c r="F12" s="64" t="s">
        <v>137</v>
      </c>
      <c r="G12" s="24" t="str">
        <f>IF(AND(OR($G$2="Y",$H$2="Y"),I12&lt;5,J12&lt;5),IF(AND(I12=#REF!,J12=#REF!),#REF!+1,1),"")</f>
        <v/>
      </c>
      <c r="H12" s="21" t="e">
        <f>IF(AND($H$2="Y",J12&gt;0,OR(AND(G12=1,#REF!=10),AND(G12=2,#REF!=20),AND(G12=3,#REF!=30),AND(G12=4,#REF!=40),AND(G12=5,#REF!=50),AND(G12=6,#REF!=60),AND(G12=7,#REF!=70),AND(G12=8,#REF!=80),AND(G12=9,#REF!=90),AND(G12=10,#REF!=100))),VLOOKUP(J12-1,SortLookup!$A$13:$B$16,2,FALSE),"")</f>
        <v>#REF!</v>
      </c>
      <c r="I12" s="34" t="str">
        <f>IF(ISNA(VLOOKUP(E12,SortLookup!$A$1:$B$5,2,FALSE))," ",VLOOKUP(E12,SortLookup!$A$1:$B$5,2,FALSE))</f>
        <v xml:space="preserve"> </v>
      </c>
      <c r="J12" s="22" t="str">
        <f>IF(ISNA(VLOOKUP(F12,SortLookup!$A$7:$B$11,2,FALSE))," ",VLOOKUP(F12,SortLookup!$A$7:$B$11,2,FALSE))</f>
        <v xml:space="preserve"> </v>
      </c>
      <c r="K12" s="58">
        <f t="shared" si="0"/>
        <v>25.73</v>
      </c>
      <c r="L12" s="59">
        <f>AB12+AO12+BA12+BL12+BY12+CJ12+CU12+DF12+DQ12+EB12+EM12+EX12+FI12+FT12+GE12+GP12+HA12+HL12+HW12+IH12</f>
        <v>21.73</v>
      </c>
      <c r="M12" s="36">
        <f>AD12+AQ12+BC12+BN12+CA12+CL12+CW12+DH12+DS12+ED12+EO12+EZ12+FK12+FV12+GG12+GR12+HC12+HN12+HY12+IJ12</f>
        <v>0</v>
      </c>
      <c r="N12" s="37">
        <f t="shared" si="1"/>
        <v>4</v>
      </c>
      <c r="O12" s="60">
        <f>W12+AJ12+AV12+BG12+BT12+CE12+CP12+DA12+DL12+DW12+EH12+ES12+FD12+FO12+FZ12+GK12+GV12+HG12+HR12+IC12</f>
        <v>4</v>
      </c>
      <c r="P12" s="31">
        <v>3.6</v>
      </c>
      <c r="Q12" s="28">
        <v>5.32</v>
      </c>
      <c r="R12" s="28">
        <v>8.36</v>
      </c>
      <c r="S12" s="28">
        <v>4.45</v>
      </c>
      <c r="T12" s="28"/>
      <c r="U12" s="28"/>
      <c r="V12" s="28"/>
      <c r="W12" s="29">
        <v>4</v>
      </c>
      <c r="X12" s="29">
        <v>0</v>
      </c>
      <c r="Y12" s="29">
        <v>0</v>
      </c>
      <c r="Z12" s="29">
        <v>0</v>
      </c>
      <c r="AA12" s="30">
        <v>0</v>
      </c>
      <c r="AB12" s="27">
        <f t="shared" si="2"/>
        <v>21.73</v>
      </c>
      <c r="AC12" s="26">
        <f t="shared" si="3"/>
        <v>4</v>
      </c>
      <c r="AD12" s="23">
        <f t="shared" si="4"/>
        <v>0</v>
      </c>
      <c r="AE12" s="45">
        <f t="shared" si="5"/>
        <v>25.73</v>
      </c>
      <c r="AF12" s="31"/>
      <c r="AG12" s="28"/>
      <c r="AH12" s="28"/>
      <c r="AI12" s="28"/>
      <c r="AJ12" s="29"/>
      <c r="AK12" s="29"/>
      <c r="AL12" s="29"/>
      <c r="AM12" s="29"/>
      <c r="AN12" s="30"/>
      <c r="AO12" s="27">
        <f t="shared" si="6"/>
        <v>0</v>
      </c>
      <c r="AP12" s="26">
        <f t="shared" si="7"/>
        <v>0</v>
      </c>
      <c r="AQ12" s="23">
        <f t="shared" si="8"/>
        <v>0</v>
      </c>
      <c r="AR12" s="45">
        <f t="shared" si="9"/>
        <v>0</v>
      </c>
      <c r="AS12" s="31"/>
      <c r="AT12" s="28"/>
      <c r="AU12" s="28"/>
      <c r="AV12" s="29"/>
      <c r="AW12" s="29"/>
      <c r="AX12" s="29"/>
      <c r="AY12" s="29"/>
      <c r="AZ12" s="30"/>
      <c r="BA12" s="27">
        <f t="shared" si="10"/>
        <v>0</v>
      </c>
      <c r="BB12" s="26">
        <f t="shared" si="11"/>
        <v>0</v>
      </c>
      <c r="BC12" s="23">
        <f t="shared" si="12"/>
        <v>0</v>
      </c>
      <c r="BD12" s="45">
        <f t="shared" si="13"/>
        <v>0</v>
      </c>
      <c r="BE12" s="27"/>
      <c r="BF12" s="43"/>
      <c r="BG12" s="29"/>
      <c r="BH12" s="29"/>
      <c r="BI12" s="29"/>
      <c r="BJ12" s="29"/>
      <c r="BK12" s="30"/>
      <c r="BL12" s="40">
        <f t="shared" si="14"/>
        <v>0</v>
      </c>
      <c r="BM12" s="37">
        <f t="shared" si="15"/>
        <v>0</v>
      </c>
      <c r="BN12" s="36">
        <f t="shared" si="16"/>
        <v>0</v>
      </c>
      <c r="BO12" s="35">
        <f t="shared" si="17"/>
        <v>0</v>
      </c>
      <c r="BP12" s="31"/>
      <c r="BQ12" s="28"/>
      <c r="BR12" s="28"/>
      <c r="BS12" s="28"/>
      <c r="BT12" s="29"/>
      <c r="BU12" s="29"/>
      <c r="BV12" s="29"/>
      <c r="BW12" s="29"/>
      <c r="BX12" s="30"/>
      <c r="BY12" s="27">
        <f t="shared" si="18"/>
        <v>0</v>
      </c>
      <c r="BZ12" s="26">
        <f t="shared" si="19"/>
        <v>0</v>
      </c>
      <c r="CA12" s="32">
        <f t="shared" si="20"/>
        <v>0</v>
      </c>
      <c r="CB12" s="71">
        <f t="shared" si="21"/>
        <v>0</v>
      </c>
      <c r="CC12" s="31"/>
      <c r="CD12" s="28"/>
      <c r="CE12" s="29"/>
      <c r="CF12" s="29"/>
      <c r="CG12" s="29"/>
      <c r="CH12" s="29"/>
      <c r="CI12" s="30"/>
      <c r="CJ12" s="27">
        <f t="shared" si="22"/>
        <v>0</v>
      </c>
      <c r="CK12" s="26">
        <f t="shared" si="23"/>
        <v>0</v>
      </c>
      <c r="CL12" s="23">
        <f t="shared" si="24"/>
        <v>0</v>
      </c>
      <c r="CM12" s="45">
        <f t="shared" si="25"/>
        <v>0</v>
      </c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7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</row>
    <row r="13" spans="1:283" x14ac:dyDescent="0.2">
      <c r="A13" s="33"/>
      <c r="B13" s="62" t="s">
        <v>135</v>
      </c>
      <c r="C13" s="62" t="s">
        <v>117</v>
      </c>
      <c r="D13" s="63" t="s">
        <v>136</v>
      </c>
      <c r="E13" s="63"/>
      <c r="F13" s="64" t="s">
        <v>137</v>
      </c>
      <c r="G13" s="24" t="str">
        <f>IF(AND(OR($G$2="Y",$H$2="Y"),I13&lt;5,J13&lt;5),IF(AND(I13=#REF!,J13=#REF!),#REF!+1,1),"")</f>
        <v/>
      </c>
      <c r="H13" s="21" t="e">
        <f>IF(AND($H$2="Y",J13&gt;0,OR(AND(G13=1,#REF!=10),AND(G13=2,#REF!=20),AND(G13=3,#REF!=30),AND(G13=4,#REF!=40),AND(G13=5,#REF!=50),AND(G13=6,#REF!=60),AND(G13=7,#REF!=70),AND(G13=8,#REF!=80),AND(G13=9,#REF!=90),AND(G13=10,#REF!=100))),VLOOKUP(J13-1,SortLookup!$A$13:$B$16,2,FALSE),"")</f>
        <v>#REF!</v>
      </c>
      <c r="I13" s="34" t="str">
        <f>IF(ISNA(VLOOKUP(E13,SortLookup!$A$1:$B$5,2,FALSE))," ",VLOOKUP(E13,SortLookup!$A$1:$B$5,2,FALSE))</f>
        <v xml:space="preserve"> </v>
      </c>
      <c r="J13" s="22" t="str">
        <f>IF(ISNA(VLOOKUP(F13,SortLookup!$A$7:$B$11,2,FALSE))," ",VLOOKUP(F13,SortLookup!$A$7:$B$11,2,FALSE))</f>
        <v xml:space="preserve"> </v>
      </c>
      <c r="K13" s="58">
        <f t="shared" si="0"/>
        <v>29.05</v>
      </c>
      <c r="L13" s="59">
        <f>AB13+AO13+BA13+BL13+BY13+CJ13+CU12+DF12+DQ12+EB12+EM12+EX12+FI12+FT12+GE12+GP12+HA12+HL12+HW12+IH12</f>
        <v>23.05</v>
      </c>
      <c r="M13" s="36">
        <f>AD13+AQ13+BC13+BN13+CA13+CL13+CW12+DH12+DS12+ED12+EO12+EZ12+FK12+FV12+GG12+GR12+HC12+HN12+HY12+IJ12</f>
        <v>0</v>
      </c>
      <c r="N13" s="37">
        <f t="shared" si="1"/>
        <v>6</v>
      </c>
      <c r="O13" s="60">
        <f>W13+AJ13+AV13+BG13+BT13+CE13+CP12+DA12+DL12+DW12+EH12+ES12+FD12+FO12+FZ12+GK12+GV12+HG12+HR12+IC12</f>
        <v>6</v>
      </c>
      <c r="P13" s="31">
        <v>4.2300000000000004</v>
      </c>
      <c r="Q13" s="28">
        <v>5.68</v>
      </c>
      <c r="R13" s="28">
        <v>8.42</v>
      </c>
      <c r="S13" s="28">
        <v>4.72</v>
      </c>
      <c r="T13" s="28"/>
      <c r="U13" s="28"/>
      <c r="V13" s="28"/>
      <c r="W13" s="29">
        <v>6</v>
      </c>
      <c r="X13" s="29">
        <v>0</v>
      </c>
      <c r="Y13" s="29">
        <v>0</v>
      </c>
      <c r="Z13" s="29">
        <v>0</v>
      </c>
      <c r="AA13" s="30">
        <v>0</v>
      </c>
      <c r="AB13" s="27">
        <f t="shared" si="2"/>
        <v>23.05</v>
      </c>
      <c r="AC13" s="26">
        <f t="shared" si="3"/>
        <v>6</v>
      </c>
      <c r="AD13" s="23">
        <f t="shared" si="4"/>
        <v>0</v>
      </c>
      <c r="AE13" s="45">
        <f t="shared" si="5"/>
        <v>29.05</v>
      </c>
      <c r="AF13" s="31"/>
      <c r="AG13" s="28"/>
      <c r="AH13" s="28"/>
      <c r="AI13" s="28"/>
      <c r="AJ13" s="29"/>
      <c r="AK13" s="29"/>
      <c r="AL13" s="29"/>
      <c r="AM13" s="29"/>
      <c r="AN13" s="30"/>
      <c r="AO13" s="27">
        <f t="shared" si="6"/>
        <v>0</v>
      </c>
      <c r="AP13" s="26">
        <f t="shared" si="7"/>
        <v>0</v>
      </c>
      <c r="AQ13" s="23">
        <f t="shared" si="8"/>
        <v>0</v>
      </c>
      <c r="AR13" s="45">
        <f t="shared" si="9"/>
        <v>0</v>
      </c>
      <c r="AS13" s="31"/>
      <c r="AT13" s="28"/>
      <c r="AU13" s="28"/>
      <c r="AV13" s="29"/>
      <c r="AW13" s="29"/>
      <c r="AX13" s="29"/>
      <c r="AY13" s="29"/>
      <c r="AZ13" s="30"/>
      <c r="BA13" s="27">
        <f t="shared" si="10"/>
        <v>0</v>
      </c>
      <c r="BB13" s="26">
        <f t="shared" si="11"/>
        <v>0</v>
      </c>
      <c r="BC13" s="23">
        <f t="shared" si="12"/>
        <v>0</v>
      </c>
      <c r="BD13" s="45">
        <f t="shared" si="13"/>
        <v>0</v>
      </c>
      <c r="BE13" s="27"/>
      <c r="BF13" s="43"/>
      <c r="BG13" s="29"/>
      <c r="BH13" s="29"/>
      <c r="BI13" s="29"/>
      <c r="BJ13" s="29"/>
      <c r="BK13" s="30"/>
      <c r="BL13" s="40">
        <f t="shared" si="14"/>
        <v>0</v>
      </c>
      <c r="BM13" s="37">
        <f t="shared" si="15"/>
        <v>0</v>
      </c>
      <c r="BN13" s="36">
        <f t="shared" si="16"/>
        <v>0</v>
      </c>
      <c r="BO13" s="35">
        <f t="shared" si="17"/>
        <v>0</v>
      </c>
      <c r="BP13" s="31"/>
      <c r="BQ13" s="28"/>
      <c r="BR13" s="28"/>
      <c r="BS13" s="28"/>
      <c r="BT13" s="29"/>
      <c r="BU13" s="29"/>
      <c r="BV13" s="29"/>
      <c r="BW13" s="29"/>
      <c r="BX13" s="30"/>
      <c r="BY13" s="27">
        <f t="shared" si="18"/>
        <v>0</v>
      </c>
      <c r="BZ13" s="26">
        <f t="shared" si="19"/>
        <v>0</v>
      </c>
      <c r="CA13" s="32">
        <f t="shared" si="20"/>
        <v>0</v>
      </c>
      <c r="CB13" s="71">
        <f t="shared" si="21"/>
        <v>0</v>
      </c>
      <c r="CC13" s="31"/>
      <c r="CD13" s="28"/>
      <c r="CE13" s="29"/>
      <c r="CF13" s="29"/>
      <c r="CG13" s="29"/>
      <c r="CH13" s="29"/>
      <c r="CI13" s="30"/>
      <c r="CJ13" s="27">
        <f t="shared" si="22"/>
        <v>0</v>
      </c>
      <c r="CK13" s="26">
        <f t="shared" si="23"/>
        <v>0</v>
      </c>
      <c r="CL13" s="23">
        <f t="shared" si="24"/>
        <v>0</v>
      </c>
      <c r="CM13" s="45">
        <f t="shared" si="25"/>
        <v>0</v>
      </c>
      <c r="CX13" s="4"/>
      <c r="CY13" s="4"/>
      <c r="DI13" s="4"/>
      <c r="DJ13" s="4"/>
      <c r="DT13" s="4"/>
      <c r="DU13" s="4"/>
      <c r="EE13" s="4"/>
      <c r="EF13" s="4"/>
      <c r="EP13" s="4"/>
      <c r="EQ13" s="4"/>
      <c r="FA13" s="4"/>
      <c r="FB13" s="4"/>
      <c r="FL13" s="4"/>
      <c r="FM13" s="4"/>
      <c r="FW13" s="4"/>
      <c r="FX13" s="4"/>
      <c r="GH13" s="4"/>
      <c r="GI13" s="4"/>
      <c r="GS13" s="4"/>
      <c r="GT13" s="4"/>
      <c r="HD13" s="4"/>
      <c r="HE13" s="4"/>
      <c r="HO13" s="4"/>
      <c r="HP13" s="4"/>
      <c r="HZ13" s="4"/>
      <c r="IA13" s="4"/>
      <c r="IL13" s="77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</row>
    <row r="14" spans="1:283" s="4" customFormat="1" ht="12.6" customHeight="1" x14ac:dyDescent="0.2">
      <c r="A14" s="33"/>
      <c r="B14" s="62" t="s">
        <v>118</v>
      </c>
      <c r="C14" s="25"/>
      <c r="D14" s="63" t="s">
        <v>16</v>
      </c>
      <c r="E14" s="63" t="s">
        <v>21</v>
      </c>
      <c r="F14" s="64" t="s">
        <v>119</v>
      </c>
      <c r="G14" s="24" t="str">
        <f>IF(AND(OR($G$2="Y",$H$2="Y"),I14&lt;5,J14&lt;5),IF(AND(I14=#REF!,J14=#REF!),#REF!+1,1),"")</f>
        <v/>
      </c>
      <c r="H14" s="21" t="e">
        <f>IF(AND($H$2="Y",J14&gt;0,OR(AND(G14=1,#REF!=10),AND(G14=2,#REF!=20),AND(G14=3,#REF!=30),AND(G14=4,#REF!=40),AND(G14=5,#REF!=50),AND(G14=6,#REF!=60),AND(G14=7,#REF!=70),AND(G14=8,#REF!=80),AND(G14=9,#REF!=90),AND(G14=10,#REF!=100))),VLOOKUP(J14-1,SortLookup!$A$13:$B$16,2,FALSE),"")</f>
        <v>#REF!</v>
      </c>
      <c r="I14" s="34" t="str">
        <f>IF(ISNA(VLOOKUP(E14,SortLookup!$A$1:$B$5,2,FALSE))," ",VLOOKUP(E14,SortLookup!$A$1:$B$5,2,FALSE))</f>
        <v xml:space="preserve"> </v>
      </c>
      <c r="J14" s="22" t="str">
        <f>IF(ISNA(VLOOKUP(F14,SortLookup!$A$7:$B$11,2,FALSE))," ",VLOOKUP(F14,SortLookup!$A$7:$B$11,2,FALSE))</f>
        <v xml:space="preserve"> </v>
      </c>
      <c r="K14" s="58">
        <f t="shared" si="0"/>
        <v>28.38</v>
      </c>
      <c r="L14" s="59">
        <f>AB14+AO14+BA14+BL14+BY14+CJ14+CU12+DF12+DQ12+EB12+EM12+EX12+FI12+FT12+GE12+GP12+HA12+HL12+HW12+IH12</f>
        <v>26.38</v>
      </c>
      <c r="M14" s="36">
        <f>AD14+AQ14+BC14+BN14+CA14+CL14+CW12+DH12+DS12+ED12+EO12+EZ12+FK12+FV12+GG12+GR12+HC12+HN12+HY12+IJ12</f>
        <v>0</v>
      </c>
      <c r="N14" s="37">
        <f t="shared" si="1"/>
        <v>2</v>
      </c>
      <c r="O14" s="60">
        <f>W14+AJ14+AV14+BG14+BT14+CE14+CP12+DA12+DL12+DW12+EH12+ES12+FD12+FO12+FZ12+GK12+GV12+HG12+HR12+IC12</f>
        <v>2</v>
      </c>
      <c r="P14" s="31">
        <v>4.79</v>
      </c>
      <c r="Q14" s="28">
        <v>6.27</v>
      </c>
      <c r="R14" s="28">
        <v>9.5399999999999991</v>
      </c>
      <c r="S14" s="28">
        <v>5.78</v>
      </c>
      <c r="T14" s="28"/>
      <c r="U14" s="28"/>
      <c r="V14" s="28"/>
      <c r="W14" s="29">
        <v>2</v>
      </c>
      <c r="X14" s="29">
        <v>0</v>
      </c>
      <c r="Y14" s="29">
        <v>0</v>
      </c>
      <c r="Z14" s="29">
        <v>0</v>
      </c>
      <c r="AA14" s="30">
        <v>0</v>
      </c>
      <c r="AB14" s="27">
        <f t="shared" si="2"/>
        <v>26.38</v>
      </c>
      <c r="AC14" s="26">
        <f t="shared" si="3"/>
        <v>2</v>
      </c>
      <c r="AD14" s="23">
        <f t="shared" si="4"/>
        <v>0</v>
      </c>
      <c r="AE14" s="45">
        <f t="shared" si="5"/>
        <v>28.38</v>
      </c>
      <c r="AF14" s="31"/>
      <c r="AG14" s="28"/>
      <c r="AH14" s="28"/>
      <c r="AI14" s="28"/>
      <c r="AJ14" s="29"/>
      <c r="AK14" s="29"/>
      <c r="AL14" s="29"/>
      <c r="AM14" s="29"/>
      <c r="AN14" s="30"/>
      <c r="AO14" s="27">
        <f t="shared" si="6"/>
        <v>0</v>
      </c>
      <c r="AP14" s="26">
        <f t="shared" si="7"/>
        <v>0</v>
      </c>
      <c r="AQ14" s="23">
        <f t="shared" si="8"/>
        <v>0</v>
      </c>
      <c r="AR14" s="45">
        <f t="shared" si="9"/>
        <v>0</v>
      </c>
      <c r="AS14" s="31"/>
      <c r="AT14" s="28"/>
      <c r="AU14" s="28"/>
      <c r="AV14" s="29"/>
      <c r="AW14" s="29"/>
      <c r="AX14" s="29"/>
      <c r="AY14" s="29"/>
      <c r="AZ14" s="30"/>
      <c r="BA14" s="27">
        <f t="shared" si="10"/>
        <v>0</v>
      </c>
      <c r="BB14" s="26">
        <f t="shared" si="11"/>
        <v>0</v>
      </c>
      <c r="BC14" s="23">
        <f t="shared" si="12"/>
        <v>0</v>
      </c>
      <c r="BD14" s="45">
        <f t="shared" si="13"/>
        <v>0</v>
      </c>
      <c r="BE14" s="27"/>
      <c r="BF14" s="43"/>
      <c r="BG14" s="29"/>
      <c r="BH14" s="29"/>
      <c r="BI14" s="29"/>
      <c r="BJ14" s="29"/>
      <c r="BK14" s="30"/>
      <c r="BL14" s="40">
        <f t="shared" si="14"/>
        <v>0</v>
      </c>
      <c r="BM14" s="37">
        <f t="shared" si="15"/>
        <v>0</v>
      </c>
      <c r="BN14" s="36">
        <f t="shared" si="16"/>
        <v>0</v>
      </c>
      <c r="BO14" s="35">
        <f t="shared" si="17"/>
        <v>0</v>
      </c>
      <c r="BP14" s="31"/>
      <c r="BQ14" s="28"/>
      <c r="BR14" s="28"/>
      <c r="BS14" s="28"/>
      <c r="BT14" s="29"/>
      <c r="BU14" s="29"/>
      <c r="BV14" s="29"/>
      <c r="BW14" s="29"/>
      <c r="BX14" s="30"/>
      <c r="BY14" s="27">
        <f t="shared" si="18"/>
        <v>0</v>
      </c>
      <c r="BZ14" s="26">
        <f t="shared" si="19"/>
        <v>0</v>
      </c>
      <c r="CA14" s="32">
        <f t="shared" si="20"/>
        <v>0</v>
      </c>
      <c r="CB14" s="71">
        <f t="shared" si="21"/>
        <v>0</v>
      </c>
      <c r="CC14" s="31"/>
      <c r="CD14" s="28"/>
      <c r="CE14" s="29"/>
      <c r="CF14" s="29"/>
      <c r="CG14" s="29"/>
      <c r="CH14" s="29"/>
      <c r="CI14" s="30"/>
      <c r="CJ14" s="27">
        <f t="shared" si="22"/>
        <v>0</v>
      </c>
      <c r="CK14" s="26">
        <f t="shared" si="23"/>
        <v>0</v>
      </c>
      <c r="CL14" s="23">
        <f t="shared" si="24"/>
        <v>0</v>
      </c>
      <c r="CM14" s="45">
        <f t="shared" si="25"/>
        <v>0</v>
      </c>
      <c r="IL14" s="78"/>
    </row>
    <row r="15" spans="1:283" s="4" customFormat="1" ht="12.75" customHeight="1" x14ac:dyDescent="0.2">
      <c r="A15" s="33"/>
      <c r="B15" s="62" t="s">
        <v>144</v>
      </c>
      <c r="C15" s="62" t="s">
        <v>117</v>
      </c>
      <c r="D15" s="63" t="s">
        <v>16</v>
      </c>
      <c r="E15" s="63" t="s">
        <v>20</v>
      </c>
      <c r="F15" s="64" t="s">
        <v>145</v>
      </c>
      <c r="G15" s="24" t="str">
        <f>IF(AND(OR($G$2="Y",$H$2="Y"),I15&lt;5,J15&lt;5),IF(AND(I15=#REF!,J15=#REF!),#REF!+1,1),"")</f>
        <v/>
      </c>
      <c r="H15" s="21" t="e">
        <f>IF(AND($H$2="Y",J15&gt;0,OR(AND(G15=1,#REF!=10),AND(G15=2,#REF!=20),AND(G15=3,#REF!=30),AND(G15=4,#REF!=40),AND(G15=5,#REF!=50),AND(G15=6,#REF!=60),AND(G15=7,#REF!=70),AND(G15=8,#REF!=80),AND(G15=9,#REF!=90),AND(G15=10,#REF!=100))),VLOOKUP(J15-1,SortLookup!$A$13:$B$16,2,FALSE),"")</f>
        <v>#REF!</v>
      </c>
      <c r="I15" s="34" t="str">
        <f>IF(ISNA(VLOOKUP(E15,SortLookup!$A$1:$B$5,2,FALSE))," ",VLOOKUP(E15,SortLookup!$A$1:$B$5,2,FALSE))</f>
        <v xml:space="preserve"> </v>
      </c>
      <c r="J15" s="22" t="str">
        <f>IF(ISNA(VLOOKUP(F15,SortLookup!$A$7:$B$11,2,FALSE))," ",VLOOKUP(F15,SortLookup!$A$7:$B$11,2,FALSE))</f>
        <v xml:space="preserve"> </v>
      </c>
      <c r="K15" s="58">
        <f t="shared" si="0"/>
        <v>34.01</v>
      </c>
      <c r="L15" s="59">
        <f>AB15+AO15+BA15+BL15+BY15+CJ15+CU15+DF15+DQ15+EB15+EM15+EX15+FI15+FT15+GE15+GP15+HA15+HL15+HW15+IH15</f>
        <v>21.01</v>
      </c>
      <c r="M15" s="36">
        <f>AD15+AQ15+BC15+BN15+CA15+CL15+CW15+DH15+DS15+ED15+EO15+EZ15+FK15+FV15+GG15+GR15+HC15+HN15+HY15+IJ15</f>
        <v>0</v>
      </c>
      <c r="N15" s="37">
        <f t="shared" si="1"/>
        <v>13</v>
      </c>
      <c r="O15" s="60">
        <f>W15+AJ15+AV15+BG15+BT15+CE15+CP15+DA15+DL15+DW15+EH15+ES15+FD15+FO15+FZ15+GK15+GV15+HG15+HR15+IC15</f>
        <v>13</v>
      </c>
      <c r="P15" s="31">
        <v>4.09</v>
      </c>
      <c r="Q15" s="28">
        <v>4.0199999999999996</v>
      </c>
      <c r="R15" s="28">
        <v>8.57</v>
      </c>
      <c r="S15" s="28">
        <v>4.33</v>
      </c>
      <c r="T15" s="28"/>
      <c r="U15" s="28"/>
      <c r="V15" s="28"/>
      <c r="W15" s="29">
        <v>13</v>
      </c>
      <c r="X15" s="29">
        <v>0</v>
      </c>
      <c r="Y15" s="29">
        <v>0</v>
      </c>
      <c r="Z15" s="29">
        <v>0</v>
      </c>
      <c r="AA15" s="30">
        <v>0</v>
      </c>
      <c r="AB15" s="27">
        <f t="shared" si="2"/>
        <v>21.01</v>
      </c>
      <c r="AC15" s="26">
        <f t="shared" si="3"/>
        <v>13</v>
      </c>
      <c r="AD15" s="23">
        <f t="shared" si="4"/>
        <v>0</v>
      </c>
      <c r="AE15" s="45">
        <f t="shared" si="5"/>
        <v>34.01</v>
      </c>
      <c r="AF15" s="31"/>
      <c r="AG15" s="28"/>
      <c r="AH15" s="28"/>
      <c r="AI15" s="28"/>
      <c r="AJ15" s="29"/>
      <c r="AK15" s="29"/>
      <c r="AL15" s="29"/>
      <c r="AM15" s="29"/>
      <c r="AN15" s="30"/>
      <c r="AO15" s="27">
        <f t="shared" si="6"/>
        <v>0</v>
      </c>
      <c r="AP15" s="26">
        <f t="shared" si="7"/>
        <v>0</v>
      </c>
      <c r="AQ15" s="23">
        <f t="shared" si="8"/>
        <v>0</v>
      </c>
      <c r="AR15" s="45">
        <f t="shared" si="9"/>
        <v>0</v>
      </c>
      <c r="AS15" s="31"/>
      <c r="AT15" s="28"/>
      <c r="AU15" s="28"/>
      <c r="AV15" s="29"/>
      <c r="AW15" s="29"/>
      <c r="AX15" s="29"/>
      <c r="AY15" s="29"/>
      <c r="AZ15" s="30"/>
      <c r="BA15" s="27">
        <f t="shared" si="10"/>
        <v>0</v>
      </c>
      <c r="BB15" s="26">
        <f t="shared" si="11"/>
        <v>0</v>
      </c>
      <c r="BC15" s="23">
        <f t="shared" si="12"/>
        <v>0</v>
      </c>
      <c r="BD15" s="45">
        <f t="shared" si="13"/>
        <v>0</v>
      </c>
      <c r="BE15" s="27"/>
      <c r="BF15" s="43"/>
      <c r="BG15" s="29"/>
      <c r="BH15" s="29"/>
      <c r="BI15" s="29"/>
      <c r="BJ15" s="29"/>
      <c r="BK15" s="30"/>
      <c r="BL15" s="40">
        <f t="shared" si="14"/>
        <v>0</v>
      </c>
      <c r="BM15" s="37">
        <f t="shared" si="15"/>
        <v>0</v>
      </c>
      <c r="BN15" s="36">
        <f t="shared" si="16"/>
        <v>0</v>
      </c>
      <c r="BO15" s="35">
        <f t="shared" si="17"/>
        <v>0</v>
      </c>
      <c r="BP15" s="31"/>
      <c r="BQ15" s="28"/>
      <c r="BR15" s="28"/>
      <c r="BS15" s="28"/>
      <c r="BT15" s="29"/>
      <c r="BU15" s="29"/>
      <c r="BV15" s="29"/>
      <c r="BW15" s="29"/>
      <c r="BX15" s="30"/>
      <c r="BY15" s="27">
        <f t="shared" si="18"/>
        <v>0</v>
      </c>
      <c r="BZ15" s="26">
        <f t="shared" si="19"/>
        <v>0</v>
      </c>
      <c r="CA15" s="32">
        <f t="shared" si="20"/>
        <v>0</v>
      </c>
      <c r="CB15" s="71">
        <f t="shared" si="21"/>
        <v>0</v>
      </c>
      <c r="CC15" s="31"/>
      <c r="CD15" s="28"/>
      <c r="CE15" s="29"/>
      <c r="CF15" s="29"/>
      <c r="CG15" s="29"/>
      <c r="CH15" s="29"/>
      <c r="CI15" s="30"/>
      <c r="CJ15" s="27">
        <f t="shared" si="22"/>
        <v>0</v>
      </c>
      <c r="CK15" s="26">
        <f t="shared" si="23"/>
        <v>0</v>
      </c>
      <c r="CL15" s="23">
        <f t="shared" si="24"/>
        <v>0</v>
      </c>
      <c r="CM15" s="45">
        <f t="shared" si="25"/>
        <v>0</v>
      </c>
      <c r="CN15" s="1"/>
      <c r="CO15" s="1"/>
      <c r="CP15" s="2"/>
      <c r="CQ15" s="2"/>
      <c r="CR15" s="2"/>
      <c r="CS15" s="2"/>
      <c r="CT15" s="2"/>
      <c r="CU15" s="61"/>
      <c r="CV15" s="13"/>
      <c r="CW15" s="6"/>
      <c r="CX15" s="38"/>
      <c r="CY15" s="1"/>
      <c r="CZ15" s="1"/>
      <c r="DA15" s="2"/>
      <c r="DB15" s="2"/>
      <c r="DC15" s="2"/>
      <c r="DD15" s="2"/>
      <c r="DE15" s="2"/>
      <c r="DF15" s="61"/>
      <c r="DG15" s="13"/>
      <c r="DH15" s="6"/>
      <c r="DI15" s="38"/>
      <c r="DJ15" s="1"/>
      <c r="DK15" s="1"/>
      <c r="DL15" s="2"/>
      <c r="DM15" s="2"/>
      <c r="DN15" s="2"/>
      <c r="DO15" s="2"/>
      <c r="DP15" s="2"/>
      <c r="DQ15" s="61"/>
      <c r="DR15" s="13"/>
      <c r="DS15" s="6"/>
      <c r="DT15" s="38"/>
      <c r="DU15" s="1"/>
      <c r="DV15" s="1"/>
      <c r="DW15" s="2"/>
      <c r="DX15" s="2"/>
      <c r="DY15" s="2"/>
      <c r="DZ15" s="2"/>
      <c r="EA15" s="2"/>
      <c r="EB15" s="61"/>
      <c r="EC15" s="13"/>
      <c r="ED15" s="6"/>
      <c r="EE15" s="38"/>
      <c r="EF15" s="1"/>
      <c r="EG15" s="1"/>
      <c r="EH15" s="2"/>
      <c r="EI15" s="2"/>
      <c r="EJ15" s="2"/>
      <c r="EK15" s="2"/>
      <c r="EL15" s="2"/>
      <c r="EM15" s="61"/>
      <c r="EN15" s="13"/>
      <c r="EO15" s="6"/>
      <c r="EP15" s="38"/>
      <c r="EQ15" s="1"/>
      <c r="ER15" s="1"/>
      <c r="ES15" s="2"/>
      <c r="ET15" s="2"/>
      <c r="EU15" s="2"/>
      <c r="EV15" s="2"/>
      <c r="EW15" s="2"/>
      <c r="EX15" s="61"/>
      <c r="EY15" s="13"/>
      <c r="EZ15" s="6"/>
      <c r="FA15" s="38"/>
      <c r="FB15" s="1"/>
      <c r="FC15" s="1"/>
      <c r="FD15" s="2"/>
      <c r="FE15" s="2"/>
      <c r="FF15" s="2"/>
      <c r="FG15" s="2"/>
      <c r="FH15" s="2"/>
      <c r="FI15" s="61"/>
      <c r="FJ15" s="13"/>
      <c r="FK15" s="6"/>
      <c r="FL15" s="38"/>
      <c r="FM15" s="1"/>
      <c r="FN15" s="1"/>
      <c r="FO15" s="2"/>
      <c r="FP15" s="2"/>
      <c r="FQ15" s="2"/>
      <c r="FR15" s="2"/>
      <c r="FS15" s="2"/>
      <c r="FT15" s="61"/>
      <c r="FU15" s="13"/>
      <c r="FV15" s="6"/>
      <c r="FW15" s="38"/>
      <c r="FX15" s="1"/>
      <c r="FY15" s="1"/>
      <c r="FZ15" s="2"/>
      <c r="GA15" s="2"/>
      <c r="GB15" s="2"/>
      <c r="GC15" s="2"/>
      <c r="GD15" s="2"/>
      <c r="GE15" s="61"/>
      <c r="GF15" s="13"/>
      <c r="GG15" s="6"/>
      <c r="GH15" s="38"/>
      <c r="GI15" s="1"/>
      <c r="GJ15" s="1"/>
      <c r="GK15" s="2"/>
      <c r="GL15" s="2"/>
      <c r="GM15" s="2"/>
      <c r="GN15" s="2"/>
      <c r="GO15" s="2"/>
      <c r="GP15" s="61"/>
      <c r="GQ15" s="13"/>
      <c r="GR15" s="6"/>
      <c r="GS15" s="38"/>
      <c r="GT15" s="1"/>
      <c r="GU15" s="1"/>
      <c r="GV15" s="2"/>
      <c r="GW15" s="2"/>
      <c r="GX15" s="2"/>
      <c r="GY15" s="2"/>
      <c r="GZ15" s="2"/>
      <c r="HA15" s="61"/>
      <c r="HB15" s="13"/>
      <c r="HC15" s="6"/>
      <c r="HD15" s="38"/>
      <c r="HE15" s="1"/>
      <c r="HF15" s="1"/>
      <c r="HG15" s="2"/>
      <c r="HH15" s="2"/>
      <c r="HI15" s="2"/>
      <c r="HJ15" s="2"/>
      <c r="HK15" s="2"/>
      <c r="HL15" s="61"/>
      <c r="HM15" s="13"/>
      <c r="HN15" s="6"/>
      <c r="HO15" s="38"/>
      <c r="HP15" s="1"/>
      <c r="HQ15" s="1"/>
      <c r="HR15" s="2"/>
      <c r="HS15" s="2"/>
      <c r="HT15" s="2"/>
      <c r="HU15" s="2"/>
      <c r="HV15" s="2"/>
      <c r="HW15" s="61"/>
      <c r="HX15" s="13"/>
      <c r="HY15" s="6"/>
      <c r="HZ15" s="38"/>
      <c r="IA15" s="1"/>
      <c r="IB15" s="1"/>
      <c r="IC15" s="2"/>
      <c r="ID15" s="2"/>
      <c r="IE15" s="2"/>
      <c r="IF15" s="2"/>
      <c r="IG15" s="2"/>
      <c r="IH15" s="61"/>
      <c r="II15" s="13"/>
      <c r="IJ15" s="6"/>
      <c r="IK15" s="38"/>
      <c r="IL15" s="78"/>
      <c r="IM15"/>
      <c r="IN15"/>
      <c r="IO15"/>
      <c r="IP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</row>
    <row r="16" spans="1:283" s="4" customFormat="1" x14ac:dyDescent="0.2">
      <c r="A16" s="33"/>
      <c r="B16" s="62" t="s">
        <v>116</v>
      </c>
      <c r="C16" s="62" t="s">
        <v>117</v>
      </c>
      <c r="D16" s="63" t="s">
        <v>16</v>
      </c>
      <c r="E16" s="63"/>
      <c r="F16" s="64"/>
      <c r="G16" s="24" t="str">
        <f>IF(AND(OR($G$2="Y",$H$2="Y"),I16&lt;5,J16&lt;5),IF(AND(I16=#REF!,J16=#REF!),#REF!+1,1),"")</f>
        <v/>
      </c>
      <c r="H16" s="21" t="e">
        <f>IF(AND($H$2="Y",J16&gt;0,OR(AND(G16=1,#REF!=10),AND(G16=2,#REF!=20),AND(G16=3,#REF!=30),AND(G16=4,#REF!=40),AND(G16=5,#REF!=50),AND(G16=6,#REF!=60),AND(G16=7,#REF!=70),AND(G16=8,#REF!=80),AND(G16=9,#REF!=90),AND(G16=10,#REF!=100))),VLOOKUP(J16-1,SortLookup!$A$13:$B$16,2,FALSE),"")</f>
        <v>#REF!</v>
      </c>
      <c r="I16" s="34" t="str">
        <f>IF(ISNA(VLOOKUP(E16,SortLookup!$A$1:$B$5,2,FALSE))," ",VLOOKUP(E16,SortLookup!$A$1:$B$5,2,FALSE))</f>
        <v xml:space="preserve"> </v>
      </c>
      <c r="J16" s="22" t="str">
        <f>IF(ISNA(VLOOKUP(F16,SortLookup!$A$7:$B$11,2,FALSE))," ",VLOOKUP(F16,SortLookup!$A$7:$B$11,2,FALSE))</f>
        <v xml:space="preserve"> </v>
      </c>
      <c r="K16" s="58">
        <f t="shared" si="0"/>
        <v>35.229999999999997</v>
      </c>
      <c r="L16" s="59">
        <f>AB16+AO16+BA16+BL16+BY16+CJ16+CU15+DF15+DQ15+EB15+EM15+EX15+FI15+FT15+GE15+GP15+HA15+HL15+HW15+IH15</f>
        <v>29.23</v>
      </c>
      <c r="M16" s="36">
        <f>AD16+AQ16+BC16+BN16+CA16+CL16+CW15+DH15+DS15+ED15+EO15+EZ15+FK15+FV15+GG15+GR15+HC15+HN15+HY15+IJ15</f>
        <v>0</v>
      </c>
      <c r="N16" s="37">
        <f t="shared" si="1"/>
        <v>6</v>
      </c>
      <c r="O16" s="60">
        <f>W16+AJ16+AV16+BG16+BT16+CE16+CP15+DA15+DL15+DW15+EH15+ES15+FD15+FO15+FZ15+GK15+GV15+HG15+HR15+IC15</f>
        <v>6</v>
      </c>
      <c r="P16" s="31">
        <v>5.61</v>
      </c>
      <c r="Q16" s="28">
        <v>6.19</v>
      </c>
      <c r="R16" s="28">
        <v>11.84</v>
      </c>
      <c r="S16" s="28">
        <v>5.59</v>
      </c>
      <c r="T16" s="28"/>
      <c r="U16" s="28"/>
      <c r="V16" s="28"/>
      <c r="W16" s="29">
        <v>6</v>
      </c>
      <c r="X16" s="29">
        <v>0</v>
      </c>
      <c r="Y16" s="29">
        <v>0</v>
      </c>
      <c r="Z16" s="29">
        <v>0</v>
      </c>
      <c r="AA16" s="30">
        <v>0</v>
      </c>
      <c r="AB16" s="27">
        <f t="shared" si="2"/>
        <v>29.23</v>
      </c>
      <c r="AC16" s="26">
        <f t="shared" si="3"/>
        <v>6</v>
      </c>
      <c r="AD16" s="23">
        <f t="shared" si="4"/>
        <v>0</v>
      </c>
      <c r="AE16" s="45">
        <f t="shared" si="5"/>
        <v>35.229999999999997</v>
      </c>
      <c r="AF16" s="31"/>
      <c r="AG16" s="28"/>
      <c r="AH16" s="28"/>
      <c r="AI16" s="28"/>
      <c r="AJ16" s="29"/>
      <c r="AK16" s="29"/>
      <c r="AL16" s="29"/>
      <c r="AM16" s="29"/>
      <c r="AN16" s="30"/>
      <c r="AO16" s="27">
        <f t="shared" si="6"/>
        <v>0</v>
      </c>
      <c r="AP16" s="26">
        <f t="shared" si="7"/>
        <v>0</v>
      </c>
      <c r="AQ16" s="23">
        <f t="shared" si="8"/>
        <v>0</v>
      </c>
      <c r="AR16" s="45">
        <f t="shared" si="9"/>
        <v>0</v>
      </c>
      <c r="AS16" s="31"/>
      <c r="AT16" s="28"/>
      <c r="AU16" s="28"/>
      <c r="AV16" s="29"/>
      <c r="AW16" s="29"/>
      <c r="AX16" s="29"/>
      <c r="AY16" s="29"/>
      <c r="AZ16" s="30"/>
      <c r="BA16" s="27">
        <f t="shared" si="10"/>
        <v>0</v>
      </c>
      <c r="BB16" s="26">
        <f t="shared" si="11"/>
        <v>0</v>
      </c>
      <c r="BC16" s="23">
        <f t="shared" si="12"/>
        <v>0</v>
      </c>
      <c r="BD16" s="45">
        <f t="shared" si="13"/>
        <v>0</v>
      </c>
      <c r="BE16" s="27"/>
      <c r="BF16" s="43"/>
      <c r="BG16" s="29"/>
      <c r="BH16" s="29"/>
      <c r="BI16" s="29"/>
      <c r="BJ16" s="29"/>
      <c r="BK16" s="30"/>
      <c r="BL16" s="40">
        <f t="shared" si="14"/>
        <v>0</v>
      </c>
      <c r="BM16" s="37">
        <f t="shared" si="15"/>
        <v>0</v>
      </c>
      <c r="BN16" s="36">
        <f t="shared" si="16"/>
        <v>0</v>
      </c>
      <c r="BO16" s="35">
        <f t="shared" si="17"/>
        <v>0</v>
      </c>
      <c r="BP16" s="31"/>
      <c r="BQ16" s="28"/>
      <c r="BR16" s="28"/>
      <c r="BS16" s="28"/>
      <c r="BT16" s="29"/>
      <c r="BU16" s="29"/>
      <c r="BV16" s="29"/>
      <c r="BW16" s="29"/>
      <c r="BX16" s="30"/>
      <c r="BY16" s="27">
        <f t="shared" si="18"/>
        <v>0</v>
      </c>
      <c r="BZ16" s="26">
        <f t="shared" si="19"/>
        <v>0</v>
      </c>
      <c r="CA16" s="32">
        <f t="shared" si="20"/>
        <v>0</v>
      </c>
      <c r="CB16" s="71">
        <f t="shared" si="21"/>
        <v>0</v>
      </c>
      <c r="CC16" s="31"/>
      <c r="CD16" s="28"/>
      <c r="CE16" s="29"/>
      <c r="CF16" s="29"/>
      <c r="CG16" s="29"/>
      <c r="CH16" s="29"/>
      <c r="CI16" s="30"/>
      <c r="CJ16" s="27">
        <f t="shared" si="22"/>
        <v>0</v>
      </c>
      <c r="CK16" s="26">
        <f t="shared" si="23"/>
        <v>0</v>
      </c>
      <c r="CL16" s="23">
        <f t="shared" si="24"/>
        <v>0</v>
      </c>
      <c r="CM16" s="45">
        <f t="shared" si="25"/>
        <v>0</v>
      </c>
      <c r="IL16" s="78"/>
      <c r="IO16"/>
      <c r="IP16"/>
      <c r="IQ16"/>
    </row>
    <row r="17" spans="1:283" s="4" customFormat="1" x14ac:dyDescent="0.2">
      <c r="A17" s="33"/>
      <c r="B17" s="62" t="s">
        <v>154</v>
      </c>
      <c r="C17" s="25"/>
      <c r="D17" s="63" t="s">
        <v>16</v>
      </c>
      <c r="E17" s="63" t="s">
        <v>21</v>
      </c>
      <c r="F17" s="64" t="s">
        <v>155</v>
      </c>
      <c r="G17" s="24" t="str">
        <f>IF(AND(OR($G$2="Y",$H$2="Y"),I17&lt;5,J17&lt;5),IF(AND(I17=#REF!,J17=#REF!),#REF!+1,1),"")</f>
        <v/>
      </c>
      <c r="H17" s="21" t="e">
        <f>IF(AND($H$2="Y",J17&gt;0,OR(AND(G17=1,#REF!=10),AND(G17=2,#REF!=20),AND(G17=3,#REF!=30),AND(G17=4,#REF!=40),AND(G17=5,#REF!=50),AND(G17=6,#REF!=60),AND(G17=7,#REF!=70),AND(G17=8,#REF!=80),AND(G17=9,#REF!=90),AND(G17=10,#REF!=100))),VLOOKUP(J17-1,SortLookup!$A$13:$B$16,2,FALSE),"")</f>
        <v>#REF!</v>
      </c>
      <c r="I17" s="34" t="str">
        <f>IF(ISNA(VLOOKUP(E17,SortLookup!$A$1:$B$5,2,FALSE))," ",VLOOKUP(E17,SortLookup!$A$1:$B$5,2,FALSE))</f>
        <v xml:space="preserve"> </v>
      </c>
      <c r="J17" s="22" t="str">
        <f>IF(ISNA(VLOOKUP(F17,SortLookup!$A$7:$B$11,2,FALSE))," ",VLOOKUP(F17,SortLookup!$A$7:$B$11,2,FALSE))</f>
        <v xml:space="preserve"> </v>
      </c>
      <c r="K17" s="58">
        <f t="shared" si="0"/>
        <v>36.159999999999997</v>
      </c>
      <c r="L17" s="59">
        <f>AB17+AO17+BA17+BL17+BY17+CJ17+CU20+DF20+DQ20+EB20+EM20+EX20+FI20+FT20+GE20+GP20+HA20+HL20+HW20+IH20</f>
        <v>26.16</v>
      </c>
      <c r="M17" s="36">
        <f>AD17+AQ17+BC17+BN17+CA17+CL17+CW20+DH20+DS20+ED20+EO20+EZ20+FK20+FV20+GG20+GR20+HC20+HN20+HY20+IJ20</f>
        <v>0</v>
      </c>
      <c r="N17" s="37">
        <f t="shared" si="1"/>
        <v>10</v>
      </c>
      <c r="O17" s="60">
        <f>W17+AJ17+AV17+BG17+BT17+CE17+CP20+DA20+DL20+DW20+EH20+ES20+FD20+FO20+FZ20+GK20+GV20+HG20+HR20+IC20</f>
        <v>10</v>
      </c>
      <c r="P17" s="31">
        <v>3.68</v>
      </c>
      <c r="Q17" s="28">
        <v>4.92</v>
      </c>
      <c r="R17" s="28">
        <v>13.32</v>
      </c>
      <c r="S17" s="28">
        <v>4.24</v>
      </c>
      <c r="T17" s="28"/>
      <c r="U17" s="28"/>
      <c r="V17" s="28"/>
      <c r="W17" s="29">
        <v>10</v>
      </c>
      <c r="X17" s="29">
        <v>0</v>
      </c>
      <c r="Y17" s="29">
        <v>0</v>
      </c>
      <c r="Z17" s="29">
        <v>0</v>
      </c>
      <c r="AA17" s="30">
        <v>0</v>
      </c>
      <c r="AB17" s="27">
        <f t="shared" si="2"/>
        <v>26.16</v>
      </c>
      <c r="AC17" s="26">
        <f t="shared" si="3"/>
        <v>10</v>
      </c>
      <c r="AD17" s="23">
        <f t="shared" si="4"/>
        <v>0</v>
      </c>
      <c r="AE17" s="45">
        <f t="shared" si="5"/>
        <v>36.159999999999997</v>
      </c>
      <c r="AF17" s="31"/>
      <c r="AG17" s="28"/>
      <c r="AH17" s="28"/>
      <c r="AI17" s="28"/>
      <c r="AJ17" s="29"/>
      <c r="AK17" s="29"/>
      <c r="AL17" s="29"/>
      <c r="AM17" s="29"/>
      <c r="AN17" s="30"/>
      <c r="AO17" s="27">
        <f t="shared" si="6"/>
        <v>0</v>
      </c>
      <c r="AP17" s="26">
        <f t="shared" si="7"/>
        <v>0</v>
      </c>
      <c r="AQ17" s="23">
        <f t="shared" si="8"/>
        <v>0</v>
      </c>
      <c r="AR17" s="45">
        <f t="shared" si="9"/>
        <v>0</v>
      </c>
      <c r="AS17" s="31"/>
      <c r="AT17" s="28"/>
      <c r="AU17" s="28"/>
      <c r="AV17" s="29"/>
      <c r="AW17" s="29"/>
      <c r="AX17" s="29"/>
      <c r="AY17" s="29"/>
      <c r="AZ17" s="30"/>
      <c r="BA17" s="27">
        <f t="shared" si="10"/>
        <v>0</v>
      </c>
      <c r="BB17" s="26">
        <f t="shared" si="11"/>
        <v>0</v>
      </c>
      <c r="BC17" s="23">
        <f t="shared" si="12"/>
        <v>0</v>
      </c>
      <c r="BD17" s="45">
        <f t="shared" si="13"/>
        <v>0</v>
      </c>
      <c r="BE17" s="27"/>
      <c r="BF17" s="43"/>
      <c r="BG17" s="29"/>
      <c r="BH17" s="29"/>
      <c r="BI17" s="29"/>
      <c r="BJ17" s="29"/>
      <c r="BK17" s="30"/>
      <c r="BL17" s="40">
        <f t="shared" si="14"/>
        <v>0</v>
      </c>
      <c r="BM17" s="37">
        <f t="shared" si="15"/>
        <v>0</v>
      </c>
      <c r="BN17" s="36">
        <f t="shared" si="16"/>
        <v>0</v>
      </c>
      <c r="BO17" s="35">
        <f t="shared" si="17"/>
        <v>0</v>
      </c>
      <c r="BP17" s="31"/>
      <c r="BQ17" s="28"/>
      <c r="BR17" s="28"/>
      <c r="BS17" s="28"/>
      <c r="BT17" s="29"/>
      <c r="BU17" s="29"/>
      <c r="BV17" s="29"/>
      <c r="BW17" s="29"/>
      <c r="BX17" s="30"/>
      <c r="BY17" s="27">
        <f t="shared" si="18"/>
        <v>0</v>
      </c>
      <c r="BZ17" s="26">
        <f t="shared" si="19"/>
        <v>0</v>
      </c>
      <c r="CA17" s="32">
        <f t="shared" si="20"/>
        <v>0</v>
      </c>
      <c r="CB17" s="71">
        <f t="shared" si="21"/>
        <v>0</v>
      </c>
      <c r="CC17" s="31"/>
      <c r="CD17" s="28"/>
      <c r="CE17" s="29"/>
      <c r="CF17" s="29"/>
      <c r="CG17" s="29"/>
      <c r="CH17" s="29"/>
      <c r="CI17" s="30"/>
      <c r="CJ17" s="27">
        <f t="shared" si="22"/>
        <v>0</v>
      </c>
      <c r="CK17" s="26">
        <f t="shared" si="23"/>
        <v>0</v>
      </c>
      <c r="CL17" s="23">
        <f t="shared" si="24"/>
        <v>0</v>
      </c>
      <c r="CM17" s="45">
        <f t="shared" si="25"/>
        <v>0</v>
      </c>
      <c r="IL17" s="78"/>
      <c r="IM17"/>
      <c r="IN17"/>
      <c r="IO17"/>
      <c r="IP17"/>
    </row>
    <row r="18" spans="1:283" s="4" customFormat="1" x14ac:dyDescent="0.2">
      <c r="A18" s="33"/>
      <c r="B18" s="62" t="s">
        <v>138</v>
      </c>
      <c r="C18" s="62" t="s">
        <v>117</v>
      </c>
      <c r="D18" s="63" t="s">
        <v>16</v>
      </c>
      <c r="E18" s="63"/>
      <c r="F18" s="64"/>
      <c r="G18" s="24" t="str">
        <f>IF(AND(OR($G$2="Y",$H$2="Y"),I18&lt;5,J18&lt;5),IF(AND(I18=#REF!,J18=#REF!),#REF!+1,1),"")</f>
        <v/>
      </c>
      <c r="H18" s="21" t="e">
        <f>IF(AND($H$2="Y",J18&gt;0,OR(AND(G18=1,#REF!=10),AND(G18=2,#REF!=20),AND(G18=3,#REF!=30),AND(G18=4,#REF!=40),AND(G18=5,#REF!=50),AND(G18=6,#REF!=60),AND(G18=7,#REF!=70),AND(G18=8,#REF!=80),AND(G18=9,#REF!=90),AND(G18=10,#REF!=100))),VLOOKUP(J18-1,SortLookup!$A$13:$B$16,2,FALSE),"")</f>
        <v>#REF!</v>
      </c>
      <c r="I18" s="34" t="str">
        <f>IF(ISNA(VLOOKUP(E18,SortLookup!$A$1:$B$5,2,FALSE))," ",VLOOKUP(E18,SortLookup!$A$1:$B$5,2,FALSE))</f>
        <v xml:space="preserve"> </v>
      </c>
      <c r="J18" s="22" t="str">
        <f>IF(ISNA(VLOOKUP(F18,SortLookup!$A$7:$B$11,2,FALSE))," ",VLOOKUP(F18,SortLookup!$A$7:$B$11,2,FALSE))</f>
        <v xml:space="preserve"> </v>
      </c>
      <c r="K18" s="58">
        <f t="shared" si="0"/>
        <v>37.270000000000003</v>
      </c>
      <c r="L18" s="59">
        <f t="shared" ref="L18:L24" si="26">AB18+AO18+BA18+BL18+BY18+CJ18+CU18+DF18+DQ18+EB18+EM18+EX18+FI18+FT18+GE18+GP18+HA18+HL18+HW18+IH18</f>
        <v>24.27</v>
      </c>
      <c r="M18" s="36">
        <f t="shared" ref="M18:M24" si="27">AD18+AQ18+BC18+BN18+CA18+CL18+CW18+DH18+DS18+ED18+EO18+EZ18+FK18+FV18+GG18+GR18+HC18+HN18+HY18+IJ18</f>
        <v>0</v>
      </c>
      <c r="N18" s="37">
        <f t="shared" si="1"/>
        <v>13</v>
      </c>
      <c r="O18" s="60">
        <f t="shared" ref="O18:O24" si="28">W18+AJ18+AV18+BG18+BT18+CE18+CP18+DA18+DL18+DW18+EH18+ES18+FD18+FO18+FZ18+GK18+GV18+HG18+HR18+IC18</f>
        <v>13</v>
      </c>
      <c r="P18" s="31">
        <v>4.26</v>
      </c>
      <c r="Q18" s="28">
        <v>5.1100000000000003</v>
      </c>
      <c r="R18" s="28">
        <v>9.4</v>
      </c>
      <c r="S18" s="28">
        <v>5.5</v>
      </c>
      <c r="T18" s="28"/>
      <c r="U18" s="28"/>
      <c r="V18" s="28"/>
      <c r="W18" s="29">
        <v>13</v>
      </c>
      <c r="X18" s="29">
        <v>0</v>
      </c>
      <c r="Y18" s="29">
        <v>0</v>
      </c>
      <c r="Z18" s="29">
        <v>0</v>
      </c>
      <c r="AA18" s="30">
        <v>0</v>
      </c>
      <c r="AB18" s="27">
        <f t="shared" si="2"/>
        <v>24.27</v>
      </c>
      <c r="AC18" s="26">
        <f t="shared" si="3"/>
        <v>13</v>
      </c>
      <c r="AD18" s="23">
        <f t="shared" si="4"/>
        <v>0</v>
      </c>
      <c r="AE18" s="45">
        <f t="shared" si="5"/>
        <v>37.270000000000003</v>
      </c>
      <c r="AF18" s="31"/>
      <c r="AG18" s="28"/>
      <c r="AH18" s="28"/>
      <c r="AI18" s="28"/>
      <c r="AJ18" s="29"/>
      <c r="AK18" s="29"/>
      <c r="AL18" s="29"/>
      <c r="AM18" s="29"/>
      <c r="AN18" s="30"/>
      <c r="AO18" s="27">
        <f t="shared" si="6"/>
        <v>0</v>
      </c>
      <c r="AP18" s="26">
        <f t="shared" si="7"/>
        <v>0</v>
      </c>
      <c r="AQ18" s="23">
        <f t="shared" si="8"/>
        <v>0</v>
      </c>
      <c r="AR18" s="45">
        <f t="shared" si="9"/>
        <v>0</v>
      </c>
      <c r="AS18" s="31"/>
      <c r="AT18" s="28"/>
      <c r="AU18" s="28"/>
      <c r="AV18" s="29"/>
      <c r="AW18" s="29"/>
      <c r="AX18" s="29"/>
      <c r="AY18" s="29"/>
      <c r="AZ18" s="30"/>
      <c r="BA18" s="27">
        <f t="shared" si="10"/>
        <v>0</v>
      </c>
      <c r="BB18" s="26">
        <f t="shared" si="11"/>
        <v>0</v>
      </c>
      <c r="BC18" s="23">
        <f t="shared" si="12"/>
        <v>0</v>
      </c>
      <c r="BD18" s="45">
        <f t="shared" si="13"/>
        <v>0</v>
      </c>
      <c r="BE18" s="27"/>
      <c r="BF18" s="43"/>
      <c r="BG18" s="29"/>
      <c r="BH18" s="29"/>
      <c r="BI18" s="29"/>
      <c r="BJ18" s="29"/>
      <c r="BK18" s="30"/>
      <c r="BL18" s="40">
        <f t="shared" si="14"/>
        <v>0</v>
      </c>
      <c r="BM18" s="37">
        <f t="shared" si="15"/>
        <v>0</v>
      </c>
      <c r="BN18" s="36">
        <f t="shared" si="16"/>
        <v>0</v>
      </c>
      <c r="BO18" s="35">
        <f t="shared" si="17"/>
        <v>0</v>
      </c>
      <c r="BP18" s="31"/>
      <c r="BQ18" s="28"/>
      <c r="BR18" s="28"/>
      <c r="BS18" s="28"/>
      <c r="BT18" s="29"/>
      <c r="BU18" s="29"/>
      <c r="BV18" s="29"/>
      <c r="BW18" s="29"/>
      <c r="BX18" s="30"/>
      <c r="BY18" s="27">
        <f t="shared" si="18"/>
        <v>0</v>
      </c>
      <c r="BZ18" s="26">
        <f t="shared" si="19"/>
        <v>0</v>
      </c>
      <c r="CA18" s="32">
        <f t="shared" si="20"/>
        <v>0</v>
      </c>
      <c r="CB18" s="71">
        <f t="shared" si="21"/>
        <v>0</v>
      </c>
      <c r="CC18" s="31"/>
      <c r="CD18" s="28"/>
      <c r="CE18" s="29"/>
      <c r="CF18" s="29"/>
      <c r="CG18" s="29"/>
      <c r="CH18" s="29"/>
      <c r="CI18" s="30"/>
      <c r="CJ18" s="27">
        <f t="shared" si="22"/>
        <v>0</v>
      </c>
      <c r="CK18" s="26">
        <f t="shared" si="23"/>
        <v>0</v>
      </c>
      <c r="CL18" s="23">
        <f t="shared" si="24"/>
        <v>0</v>
      </c>
      <c r="CM18" s="45">
        <f t="shared" si="25"/>
        <v>0</v>
      </c>
      <c r="IL18" s="7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</row>
    <row r="19" spans="1:283" s="4" customFormat="1" x14ac:dyDescent="0.2">
      <c r="A19" s="33"/>
      <c r="B19" s="62" t="s">
        <v>124</v>
      </c>
      <c r="C19" s="25"/>
      <c r="D19" s="63" t="s">
        <v>16</v>
      </c>
      <c r="E19" s="63"/>
      <c r="F19" s="64"/>
      <c r="G19" s="24" t="str">
        <f>IF(AND(OR($G$2="Y",$H$2="Y"),I19&lt;5,J19&lt;5),IF(AND(I19=#REF!,J19=#REF!),#REF!+1,1),"")</f>
        <v/>
      </c>
      <c r="H19" s="21" t="e">
        <f>IF(AND($H$2="Y",J19&gt;0,OR(AND(G19=1,#REF!=10),AND(G19=2,#REF!=20),AND(G19=3,#REF!=30),AND(G19=4,#REF!=40),AND(G19=5,#REF!=50),AND(G19=6,#REF!=60),AND(G19=7,#REF!=70),AND(G19=8,#REF!=80),AND(G19=9,#REF!=90),AND(G19=10,#REF!=100))),VLOOKUP(J19-1,SortLookup!$A$13:$B$16,2,FALSE),"")</f>
        <v>#REF!</v>
      </c>
      <c r="I19" s="34" t="str">
        <f>IF(ISNA(VLOOKUP(E19,SortLookup!$A$1:$B$5,2,FALSE))," ",VLOOKUP(E19,SortLookup!$A$1:$B$5,2,FALSE))</f>
        <v xml:space="preserve"> </v>
      </c>
      <c r="J19" s="22" t="str">
        <f>IF(ISNA(VLOOKUP(F19,SortLookup!$A$7:$B$11,2,FALSE))," ",VLOOKUP(F19,SortLookup!$A$7:$B$11,2,FALSE))</f>
        <v xml:space="preserve"> </v>
      </c>
      <c r="K19" s="58">
        <f t="shared" si="0"/>
        <v>38.229999999999997</v>
      </c>
      <c r="L19" s="59">
        <f t="shared" si="26"/>
        <v>24.23</v>
      </c>
      <c r="M19" s="36">
        <f t="shared" si="27"/>
        <v>0</v>
      </c>
      <c r="N19" s="37">
        <f t="shared" si="1"/>
        <v>14</v>
      </c>
      <c r="O19" s="60">
        <f t="shared" si="28"/>
        <v>14</v>
      </c>
      <c r="P19" s="31">
        <v>4.7300000000000004</v>
      </c>
      <c r="Q19" s="28">
        <v>5.16</v>
      </c>
      <c r="R19" s="28">
        <v>9.7899999999999991</v>
      </c>
      <c r="S19" s="28">
        <v>4.55</v>
      </c>
      <c r="T19" s="28"/>
      <c r="U19" s="28"/>
      <c r="V19" s="28"/>
      <c r="W19" s="29">
        <v>14</v>
      </c>
      <c r="X19" s="29">
        <v>0</v>
      </c>
      <c r="Y19" s="29">
        <v>0</v>
      </c>
      <c r="Z19" s="29">
        <v>0</v>
      </c>
      <c r="AA19" s="30">
        <v>0</v>
      </c>
      <c r="AB19" s="27">
        <f t="shared" si="2"/>
        <v>24.23</v>
      </c>
      <c r="AC19" s="26">
        <f t="shared" si="3"/>
        <v>14</v>
      </c>
      <c r="AD19" s="23">
        <f t="shared" si="4"/>
        <v>0</v>
      </c>
      <c r="AE19" s="45">
        <f t="shared" si="5"/>
        <v>38.229999999999997</v>
      </c>
      <c r="AF19" s="31"/>
      <c r="AG19" s="28"/>
      <c r="AH19" s="28"/>
      <c r="AI19" s="28"/>
      <c r="AJ19" s="29"/>
      <c r="AK19" s="29"/>
      <c r="AL19" s="29"/>
      <c r="AM19" s="29"/>
      <c r="AN19" s="30"/>
      <c r="AO19" s="27">
        <f t="shared" si="6"/>
        <v>0</v>
      </c>
      <c r="AP19" s="26">
        <f t="shared" si="7"/>
        <v>0</v>
      </c>
      <c r="AQ19" s="23">
        <f t="shared" si="8"/>
        <v>0</v>
      </c>
      <c r="AR19" s="45">
        <f t="shared" si="9"/>
        <v>0</v>
      </c>
      <c r="AS19" s="31"/>
      <c r="AT19" s="28"/>
      <c r="AU19" s="28"/>
      <c r="AV19" s="29"/>
      <c r="AW19" s="29"/>
      <c r="AX19" s="29"/>
      <c r="AY19" s="29"/>
      <c r="AZ19" s="30"/>
      <c r="BA19" s="27">
        <f t="shared" si="10"/>
        <v>0</v>
      </c>
      <c r="BB19" s="26">
        <f t="shared" si="11"/>
        <v>0</v>
      </c>
      <c r="BC19" s="23">
        <f t="shared" si="12"/>
        <v>0</v>
      </c>
      <c r="BD19" s="45">
        <f t="shared" si="13"/>
        <v>0</v>
      </c>
      <c r="BE19" s="27"/>
      <c r="BF19" s="43"/>
      <c r="BG19" s="29"/>
      <c r="BH19" s="29"/>
      <c r="BI19" s="29"/>
      <c r="BJ19" s="29"/>
      <c r="BK19" s="30"/>
      <c r="BL19" s="40">
        <f t="shared" si="14"/>
        <v>0</v>
      </c>
      <c r="BM19" s="37">
        <f t="shared" si="15"/>
        <v>0</v>
      </c>
      <c r="BN19" s="36">
        <f t="shared" si="16"/>
        <v>0</v>
      </c>
      <c r="BO19" s="35">
        <f t="shared" si="17"/>
        <v>0</v>
      </c>
      <c r="BP19" s="31"/>
      <c r="BQ19" s="28"/>
      <c r="BR19" s="28"/>
      <c r="BS19" s="28"/>
      <c r="BT19" s="29"/>
      <c r="BU19" s="29"/>
      <c r="BV19" s="29"/>
      <c r="BW19" s="29"/>
      <c r="BX19" s="30"/>
      <c r="BY19" s="27">
        <f t="shared" si="18"/>
        <v>0</v>
      </c>
      <c r="BZ19" s="26">
        <f t="shared" si="19"/>
        <v>0</v>
      </c>
      <c r="CA19" s="32">
        <f t="shared" si="20"/>
        <v>0</v>
      </c>
      <c r="CB19" s="71">
        <f t="shared" si="21"/>
        <v>0</v>
      </c>
      <c r="CC19" s="31"/>
      <c r="CD19" s="28"/>
      <c r="CE19" s="29"/>
      <c r="CF19" s="29"/>
      <c r="CG19" s="29"/>
      <c r="CH19" s="29"/>
      <c r="CI19" s="30"/>
      <c r="CJ19" s="27">
        <f t="shared" si="22"/>
        <v>0</v>
      </c>
      <c r="CK19" s="26">
        <f t="shared" si="23"/>
        <v>0</v>
      </c>
      <c r="CL19" s="23">
        <f t="shared" si="24"/>
        <v>0</v>
      </c>
      <c r="CM19" s="45">
        <f t="shared" si="25"/>
        <v>0</v>
      </c>
      <c r="IL19" s="78"/>
    </row>
    <row r="20" spans="1:283" s="4" customFormat="1" x14ac:dyDescent="0.2">
      <c r="A20" s="33"/>
      <c r="B20" s="62" t="s">
        <v>157</v>
      </c>
      <c r="C20" s="25"/>
      <c r="D20" s="63" t="s">
        <v>16</v>
      </c>
      <c r="E20" s="63" t="s">
        <v>23</v>
      </c>
      <c r="F20" s="64" t="s">
        <v>158</v>
      </c>
      <c r="G20" s="24" t="str">
        <f>IF(AND(OR($G$2="Y",$H$2="Y"),I20&lt;5,J20&lt;5),IF(AND(I20=#REF!,J20=#REF!),#REF!+1,1),"")</f>
        <v/>
      </c>
      <c r="H20" s="21" t="e">
        <f>IF(AND($H$2="Y",J20&gt;0,OR(AND(G20=1,#REF!=10),AND(G20=2,#REF!=20),AND(G20=3,#REF!=30),AND(G20=4,#REF!=40),AND(G20=5,#REF!=50),AND(G20=6,#REF!=60),AND(G20=7,#REF!=70),AND(G20=8,#REF!=80),AND(G20=9,#REF!=90),AND(G20=10,#REF!=100))),VLOOKUP(J20-1,SortLookup!$A$13:$B$16,2,FALSE),"")</f>
        <v>#REF!</v>
      </c>
      <c r="I20" s="34" t="str">
        <f>IF(ISNA(VLOOKUP(E20,SortLookup!$A$1:$B$5,2,FALSE))," ",VLOOKUP(E20,SortLookup!$A$1:$B$5,2,FALSE))</f>
        <v xml:space="preserve"> </v>
      </c>
      <c r="J20" s="22" t="str">
        <f>IF(ISNA(VLOOKUP(F20,SortLookup!$A$7:$B$11,2,FALSE))," ",VLOOKUP(F20,SortLookup!$A$7:$B$11,2,FALSE))</f>
        <v xml:space="preserve"> </v>
      </c>
      <c r="K20" s="58">
        <f t="shared" si="0"/>
        <v>40.22</v>
      </c>
      <c r="L20" s="59">
        <f t="shared" si="26"/>
        <v>32.22</v>
      </c>
      <c r="M20" s="36">
        <f t="shared" si="27"/>
        <v>0</v>
      </c>
      <c r="N20" s="37">
        <f t="shared" si="1"/>
        <v>8</v>
      </c>
      <c r="O20" s="60">
        <f t="shared" si="28"/>
        <v>8</v>
      </c>
      <c r="P20" s="31">
        <v>6.96</v>
      </c>
      <c r="Q20" s="28">
        <v>7.85</v>
      </c>
      <c r="R20" s="28">
        <v>11.32</v>
      </c>
      <c r="S20" s="28">
        <v>6.09</v>
      </c>
      <c r="T20" s="28"/>
      <c r="U20" s="28"/>
      <c r="V20" s="28"/>
      <c r="W20" s="29">
        <v>8</v>
      </c>
      <c r="X20" s="29">
        <v>0</v>
      </c>
      <c r="Y20" s="29">
        <v>0</v>
      </c>
      <c r="Z20" s="29">
        <v>0</v>
      </c>
      <c r="AA20" s="30">
        <v>0</v>
      </c>
      <c r="AB20" s="27">
        <f t="shared" si="2"/>
        <v>32.22</v>
      </c>
      <c r="AC20" s="26">
        <f t="shared" si="3"/>
        <v>8</v>
      </c>
      <c r="AD20" s="23">
        <f t="shared" si="4"/>
        <v>0</v>
      </c>
      <c r="AE20" s="45">
        <f t="shared" si="5"/>
        <v>40.22</v>
      </c>
      <c r="AF20" s="31"/>
      <c r="AG20" s="28"/>
      <c r="AH20" s="28"/>
      <c r="AI20" s="28"/>
      <c r="AJ20" s="29"/>
      <c r="AK20" s="29"/>
      <c r="AL20" s="29"/>
      <c r="AM20" s="29"/>
      <c r="AN20" s="30"/>
      <c r="AO20" s="27">
        <f t="shared" si="6"/>
        <v>0</v>
      </c>
      <c r="AP20" s="26">
        <f t="shared" si="7"/>
        <v>0</v>
      </c>
      <c r="AQ20" s="23">
        <f t="shared" si="8"/>
        <v>0</v>
      </c>
      <c r="AR20" s="45">
        <f t="shared" si="9"/>
        <v>0</v>
      </c>
      <c r="AS20" s="31"/>
      <c r="AT20" s="28"/>
      <c r="AU20" s="28"/>
      <c r="AV20" s="29"/>
      <c r="AW20" s="29"/>
      <c r="AX20" s="29"/>
      <c r="AY20" s="29"/>
      <c r="AZ20" s="30"/>
      <c r="BA20" s="27">
        <f t="shared" si="10"/>
        <v>0</v>
      </c>
      <c r="BB20" s="26">
        <f t="shared" si="11"/>
        <v>0</v>
      </c>
      <c r="BC20" s="23">
        <f t="shared" si="12"/>
        <v>0</v>
      </c>
      <c r="BD20" s="45">
        <f t="shared" si="13"/>
        <v>0</v>
      </c>
      <c r="BE20" s="27"/>
      <c r="BF20" s="43"/>
      <c r="BG20" s="29"/>
      <c r="BH20" s="29"/>
      <c r="BI20" s="29"/>
      <c r="BJ20" s="29"/>
      <c r="BK20" s="30"/>
      <c r="BL20" s="40">
        <f t="shared" si="14"/>
        <v>0</v>
      </c>
      <c r="BM20" s="37">
        <f t="shared" si="15"/>
        <v>0</v>
      </c>
      <c r="BN20" s="36">
        <f t="shared" si="16"/>
        <v>0</v>
      </c>
      <c r="BO20" s="35">
        <f t="shared" si="17"/>
        <v>0</v>
      </c>
      <c r="BP20" s="31"/>
      <c r="BQ20" s="28"/>
      <c r="BR20" s="28"/>
      <c r="BS20" s="28"/>
      <c r="BT20" s="29"/>
      <c r="BU20" s="29"/>
      <c r="BV20" s="29"/>
      <c r="BW20" s="29"/>
      <c r="BX20" s="30"/>
      <c r="BY20" s="27">
        <f t="shared" si="18"/>
        <v>0</v>
      </c>
      <c r="BZ20" s="26">
        <f t="shared" si="19"/>
        <v>0</v>
      </c>
      <c r="CA20" s="32">
        <f t="shared" si="20"/>
        <v>0</v>
      </c>
      <c r="CB20" s="71">
        <f t="shared" si="21"/>
        <v>0</v>
      </c>
      <c r="CC20" s="31"/>
      <c r="CD20" s="28"/>
      <c r="CE20" s="29"/>
      <c r="CF20" s="29"/>
      <c r="CG20" s="29"/>
      <c r="CH20" s="29"/>
      <c r="CI20" s="30"/>
      <c r="CJ20" s="27">
        <f t="shared" si="22"/>
        <v>0</v>
      </c>
      <c r="CK20" s="26">
        <f t="shared" si="23"/>
        <v>0</v>
      </c>
      <c r="CL20" s="23">
        <f t="shared" si="24"/>
        <v>0</v>
      </c>
      <c r="CM20" s="45">
        <f t="shared" si="25"/>
        <v>0</v>
      </c>
      <c r="CN20" s="1"/>
      <c r="CO20" s="1"/>
      <c r="CP20" s="2"/>
      <c r="CQ20" s="2"/>
      <c r="CR20" s="2"/>
      <c r="CS20" s="2"/>
      <c r="CT20" s="2"/>
      <c r="CU20" s="61"/>
      <c r="CV20" s="13"/>
      <c r="CW20" s="6"/>
      <c r="CX20" s="38"/>
      <c r="CY20" s="1"/>
      <c r="CZ20" s="1"/>
      <c r="DA20" s="2"/>
      <c r="DB20" s="2"/>
      <c r="DC20" s="2"/>
      <c r="DD20" s="2"/>
      <c r="DE20" s="2"/>
      <c r="DF20" s="61"/>
      <c r="DG20" s="13"/>
      <c r="DH20" s="6"/>
      <c r="DI20" s="38"/>
      <c r="DJ20" s="1"/>
      <c r="DK20" s="1"/>
      <c r="DL20" s="2"/>
      <c r="DM20" s="2"/>
      <c r="DN20" s="2"/>
      <c r="DO20" s="2"/>
      <c r="DP20" s="2"/>
      <c r="DQ20" s="61"/>
      <c r="DR20" s="13"/>
      <c r="DS20" s="6"/>
      <c r="DT20" s="38"/>
      <c r="DU20" s="1"/>
      <c r="DV20" s="1"/>
      <c r="DW20" s="2"/>
      <c r="DX20" s="2"/>
      <c r="DY20" s="2"/>
      <c r="DZ20" s="2"/>
      <c r="EA20" s="2"/>
      <c r="EB20" s="61"/>
      <c r="EC20" s="13"/>
      <c r="ED20" s="6"/>
      <c r="EE20" s="38"/>
      <c r="EF20" s="1"/>
      <c r="EG20" s="1"/>
      <c r="EH20" s="2"/>
      <c r="EI20" s="2"/>
      <c r="EJ20" s="2"/>
      <c r="EK20" s="2"/>
      <c r="EL20" s="2"/>
      <c r="EM20" s="61"/>
      <c r="EN20" s="13"/>
      <c r="EO20" s="6"/>
      <c r="EP20" s="38"/>
      <c r="EQ20" s="1"/>
      <c r="ER20" s="1"/>
      <c r="ES20" s="2"/>
      <c r="ET20" s="2"/>
      <c r="EU20" s="2"/>
      <c r="EV20" s="2"/>
      <c r="EW20" s="2"/>
      <c r="EX20" s="61"/>
      <c r="EY20" s="13"/>
      <c r="EZ20" s="6"/>
      <c r="FA20" s="38"/>
      <c r="FB20" s="1"/>
      <c r="FC20" s="1"/>
      <c r="FD20" s="2"/>
      <c r="FE20" s="2"/>
      <c r="FF20" s="2"/>
      <c r="FG20" s="2"/>
      <c r="FH20" s="2"/>
      <c r="FI20" s="61"/>
      <c r="FJ20" s="13"/>
      <c r="FK20" s="6"/>
      <c r="FL20" s="38"/>
      <c r="FM20" s="1"/>
      <c r="FN20" s="1"/>
      <c r="FO20" s="2"/>
      <c r="FP20" s="2"/>
      <c r="FQ20" s="2"/>
      <c r="FR20" s="2"/>
      <c r="FS20" s="2"/>
      <c r="FT20" s="61"/>
      <c r="FU20" s="13"/>
      <c r="FV20" s="6"/>
      <c r="FW20" s="38"/>
      <c r="FX20" s="1"/>
      <c r="FY20" s="1"/>
      <c r="FZ20" s="2"/>
      <c r="GA20" s="2"/>
      <c r="GB20" s="2"/>
      <c r="GC20" s="2"/>
      <c r="GD20" s="2"/>
      <c r="GE20" s="61"/>
      <c r="GF20" s="13"/>
      <c r="GG20" s="6"/>
      <c r="GH20" s="38"/>
      <c r="GI20" s="1"/>
      <c r="GJ20" s="1"/>
      <c r="GK20" s="2"/>
      <c r="GL20" s="2"/>
      <c r="GM20" s="2"/>
      <c r="GN20" s="2"/>
      <c r="GO20" s="2"/>
      <c r="GP20" s="61"/>
      <c r="GQ20" s="13"/>
      <c r="GR20" s="6"/>
      <c r="GS20" s="38"/>
      <c r="GT20" s="1"/>
      <c r="GU20" s="1"/>
      <c r="GV20" s="2"/>
      <c r="GW20" s="2"/>
      <c r="GX20" s="2"/>
      <c r="GY20" s="2"/>
      <c r="GZ20" s="2"/>
      <c r="HA20" s="61"/>
      <c r="HB20" s="13"/>
      <c r="HC20" s="6"/>
      <c r="HD20" s="38"/>
      <c r="HE20" s="1"/>
      <c r="HF20" s="1"/>
      <c r="HG20" s="2"/>
      <c r="HH20" s="2"/>
      <c r="HI20" s="2"/>
      <c r="HJ20" s="2"/>
      <c r="HK20" s="2"/>
      <c r="HL20" s="61"/>
      <c r="HM20" s="13"/>
      <c r="HN20" s="6"/>
      <c r="HO20" s="38"/>
      <c r="HP20" s="1"/>
      <c r="HQ20" s="1"/>
      <c r="HR20" s="2"/>
      <c r="HS20" s="2"/>
      <c r="HT20" s="2"/>
      <c r="HU20" s="2"/>
      <c r="HV20" s="2"/>
      <c r="HW20" s="61"/>
      <c r="HX20" s="13"/>
      <c r="HY20" s="6"/>
      <c r="HZ20" s="38"/>
      <c r="IA20" s="1"/>
      <c r="IB20" s="1"/>
      <c r="IC20" s="2"/>
      <c r="ID20" s="2"/>
      <c r="IE20" s="2"/>
      <c r="IF20" s="2"/>
      <c r="IG20" s="2"/>
      <c r="IH20" s="61"/>
      <c r="II20" s="13"/>
      <c r="IJ20" s="6"/>
      <c r="IK20" s="38"/>
      <c r="IL20" s="78"/>
      <c r="IM20"/>
      <c r="IN20"/>
      <c r="IO20"/>
      <c r="IP20"/>
      <c r="IQ20"/>
    </row>
    <row r="21" spans="1:283" s="4" customFormat="1" x14ac:dyDescent="0.2">
      <c r="A21" s="33"/>
      <c r="B21" s="62" t="s">
        <v>152</v>
      </c>
      <c r="C21" s="25"/>
      <c r="D21" s="63" t="s">
        <v>16</v>
      </c>
      <c r="E21" s="63"/>
      <c r="F21" s="64" t="s">
        <v>153</v>
      </c>
      <c r="G21" s="24" t="str">
        <f>IF(AND(OR($G$2="Y",$H$2="Y"),I21&lt;5,J21&lt;5),IF(AND(I21=#REF!,J21=#REF!),#REF!+1,1),"")</f>
        <v/>
      </c>
      <c r="H21" s="21" t="e">
        <f>IF(AND($H$2="Y",J21&gt;0,OR(AND(G21=1,#REF!=10),AND(G21=2,#REF!=20),AND(G21=3,#REF!=30),AND(G21=4,#REF!=40),AND(G21=5,#REF!=50),AND(G21=6,#REF!=60),AND(G21=7,#REF!=70),AND(G21=8,#REF!=80),AND(G21=9,#REF!=90),AND(G21=10,#REF!=100))),VLOOKUP(J21-1,SortLookup!$A$13:$B$16,2,FALSE),"")</f>
        <v>#REF!</v>
      </c>
      <c r="I21" s="34" t="str">
        <f>IF(ISNA(VLOOKUP(E21,SortLookup!$A$1:$B$5,2,FALSE))," ",VLOOKUP(E21,SortLookup!$A$1:$B$5,2,FALSE))</f>
        <v xml:space="preserve"> </v>
      </c>
      <c r="J21" s="22" t="str">
        <f>IF(ISNA(VLOOKUP(F21,SortLookup!$A$7:$B$11,2,FALSE))," ",VLOOKUP(F21,SortLookup!$A$7:$B$11,2,FALSE))</f>
        <v xml:space="preserve"> </v>
      </c>
      <c r="K21" s="58">
        <f t="shared" si="0"/>
        <v>40.49</v>
      </c>
      <c r="L21" s="59">
        <f t="shared" si="26"/>
        <v>35.49</v>
      </c>
      <c r="M21" s="36">
        <f t="shared" si="27"/>
        <v>0</v>
      </c>
      <c r="N21" s="37">
        <f t="shared" si="1"/>
        <v>5</v>
      </c>
      <c r="O21" s="60">
        <f t="shared" si="28"/>
        <v>5</v>
      </c>
      <c r="P21" s="31">
        <v>5.85</v>
      </c>
      <c r="Q21" s="28">
        <v>10.1</v>
      </c>
      <c r="R21" s="28">
        <v>14.19</v>
      </c>
      <c r="S21" s="28">
        <v>5.35</v>
      </c>
      <c r="T21" s="28"/>
      <c r="U21" s="28"/>
      <c r="V21" s="28"/>
      <c r="W21" s="29">
        <v>5</v>
      </c>
      <c r="X21" s="29">
        <v>0</v>
      </c>
      <c r="Y21" s="29">
        <v>0</v>
      </c>
      <c r="Z21" s="29">
        <v>0</v>
      </c>
      <c r="AA21" s="30">
        <v>0</v>
      </c>
      <c r="AB21" s="27">
        <f t="shared" si="2"/>
        <v>35.49</v>
      </c>
      <c r="AC21" s="26">
        <f t="shared" si="3"/>
        <v>5</v>
      </c>
      <c r="AD21" s="23">
        <f t="shared" si="4"/>
        <v>0</v>
      </c>
      <c r="AE21" s="45">
        <f t="shared" si="5"/>
        <v>40.49</v>
      </c>
      <c r="AF21" s="31"/>
      <c r="AG21" s="28"/>
      <c r="AH21" s="28"/>
      <c r="AI21" s="28"/>
      <c r="AJ21" s="29"/>
      <c r="AK21" s="29"/>
      <c r="AL21" s="29"/>
      <c r="AM21" s="29"/>
      <c r="AN21" s="30"/>
      <c r="AO21" s="27">
        <f t="shared" si="6"/>
        <v>0</v>
      </c>
      <c r="AP21" s="26">
        <f t="shared" si="7"/>
        <v>0</v>
      </c>
      <c r="AQ21" s="23">
        <f t="shared" si="8"/>
        <v>0</v>
      </c>
      <c r="AR21" s="45">
        <f t="shared" si="9"/>
        <v>0</v>
      </c>
      <c r="AS21" s="31"/>
      <c r="AT21" s="28"/>
      <c r="AU21" s="28"/>
      <c r="AV21" s="29"/>
      <c r="AW21" s="29"/>
      <c r="AX21" s="29"/>
      <c r="AY21" s="29"/>
      <c r="AZ21" s="30"/>
      <c r="BA21" s="27">
        <f t="shared" si="10"/>
        <v>0</v>
      </c>
      <c r="BB21" s="26">
        <f t="shared" si="11"/>
        <v>0</v>
      </c>
      <c r="BC21" s="23">
        <f t="shared" si="12"/>
        <v>0</v>
      </c>
      <c r="BD21" s="45">
        <f t="shared" si="13"/>
        <v>0</v>
      </c>
      <c r="BE21" s="27"/>
      <c r="BF21" s="43"/>
      <c r="BG21" s="29"/>
      <c r="BH21" s="29"/>
      <c r="BI21" s="29"/>
      <c r="BJ21" s="29"/>
      <c r="BK21" s="30"/>
      <c r="BL21" s="40">
        <f t="shared" si="14"/>
        <v>0</v>
      </c>
      <c r="BM21" s="37">
        <f t="shared" si="15"/>
        <v>0</v>
      </c>
      <c r="BN21" s="36">
        <f t="shared" si="16"/>
        <v>0</v>
      </c>
      <c r="BO21" s="35">
        <f t="shared" si="17"/>
        <v>0</v>
      </c>
      <c r="BP21" s="31"/>
      <c r="BQ21" s="28"/>
      <c r="BR21" s="28"/>
      <c r="BS21" s="28"/>
      <c r="BT21" s="29"/>
      <c r="BU21" s="29"/>
      <c r="BV21" s="29"/>
      <c r="BW21" s="29"/>
      <c r="BX21" s="30"/>
      <c r="BY21" s="27">
        <f t="shared" si="18"/>
        <v>0</v>
      </c>
      <c r="BZ21" s="26">
        <f t="shared" si="19"/>
        <v>0</v>
      </c>
      <c r="CA21" s="32">
        <f t="shared" si="20"/>
        <v>0</v>
      </c>
      <c r="CB21" s="71">
        <f t="shared" si="21"/>
        <v>0</v>
      </c>
      <c r="CC21" s="31"/>
      <c r="CD21" s="28"/>
      <c r="CE21" s="29"/>
      <c r="CF21" s="29"/>
      <c r="CG21" s="29"/>
      <c r="CH21" s="29"/>
      <c r="CI21" s="30"/>
      <c r="CJ21" s="27">
        <f t="shared" si="22"/>
        <v>0</v>
      </c>
      <c r="CK21" s="26">
        <f t="shared" si="23"/>
        <v>0</v>
      </c>
      <c r="CL21" s="23">
        <f t="shared" si="24"/>
        <v>0</v>
      </c>
      <c r="CM21" s="45">
        <f t="shared" si="25"/>
        <v>0</v>
      </c>
      <c r="CN21"/>
      <c r="CO21"/>
      <c r="CP21"/>
      <c r="CQ21"/>
      <c r="CR21"/>
      <c r="CS21"/>
      <c r="CT21"/>
      <c r="CW21"/>
      <c r="CZ21"/>
      <c r="DA21"/>
      <c r="DB21"/>
      <c r="DC21"/>
      <c r="DD21"/>
      <c r="DE21"/>
      <c r="DH21"/>
      <c r="DK21"/>
      <c r="DL21"/>
      <c r="DM21"/>
      <c r="DN21"/>
      <c r="DO21"/>
      <c r="DP21"/>
      <c r="DS21"/>
      <c r="DV21"/>
      <c r="DW21"/>
      <c r="DX21"/>
      <c r="DY21"/>
      <c r="DZ21"/>
      <c r="EA21"/>
      <c r="ED21"/>
      <c r="EG21"/>
      <c r="EH21"/>
      <c r="EI21"/>
      <c r="EJ21"/>
      <c r="EK21"/>
      <c r="EL21"/>
      <c r="EO21"/>
      <c r="ER21"/>
      <c r="ES21"/>
      <c r="ET21"/>
      <c r="EU21"/>
      <c r="EV21"/>
      <c r="EW21"/>
      <c r="EZ21"/>
      <c r="FC21"/>
      <c r="FD21"/>
      <c r="FE21"/>
      <c r="FF21"/>
      <c r="FG21"/>
      <c r="FH21"/>
      <c r="FK21"/>
      <c r="FN21"/>
      <c r="FO21"/>
      <c r="FP21"/>
      <c r="FQ21"/>
      <c r="FR21"/>
      <c r="FS21"/>
      <c r="FV21"/>
      <c r="FY21"/>
      <c r="FZ21"/>
      <c r="GA21"/>
      <c r="GB21"/>
      <c r="GC21"/>
      <c r="GD21"/>
      <c r="GG21"/>
      <c r="GJ21"/>
      <c r="GK21"/>
      <c r="GL21"/>
      <c r="GM21"/>
      <c r="GN21"/>
      <c r="GO21"/>
      <c r="GR21"/>
      <c r="GU21"/>
      <c r="GV21"/>
      <c r="GW21"/>
      <c r="GX21"/>
      <c r="GY21"/>
      <c r="GZ21"/>
      <c r="HC21"/>
      <c r="HF21"/>
      <c r="HG21"/>
      <c r="HH21"/>
      <c r="HI21"/>
      <c r="HJ21"/>
      <c r="HK21"/>
      <c r="HN21"/>
      <c r="HQ21"/>
      <c r="HR21"/>
      <c r="HS21"/>
      <c r="HT21"/>
      <c r="HU21"/>
      <c r="HV21"/>
      <c r="HY21"/>
      <c r="IB21"/>
      <c r="IC21"/>
      <c r="ID21"/>
      <c r="IE21"/>
      <c r="IF21"/>
      <c r="IG21"/>
      <c r="IJ21"/>
      <c r="IK21"/>
      <c r="IL21" s="78"/>
    </row>
    <row r="22" spans="1:283" s="4" customFormat="1" x14ac:dyDescent="0.2">
      <c r="A22" s="33"/>
      <c r="B22" s="62" t="s">
        <v>160</v>
      </c>
      <c r="C22" s="25"/>
      <c r="D22" s="63" t="s">
        <v>16</v>
      </c>
      <c r="E22" s="63" t="s">
        <v>22</v>
      </c>
      <c r="F22" s="64" t="s">
        <v>161</v>
      </c>
      <c r="G22" s="24" t="str">
        <f>IF(AND(OR($G$2="Y",$H$2="Y"),I22&lt;5,J22&lt;5),IF(AND(I22=#REF!,J22=#REF!),#REF!+1,1),"")</f>
        <v/>
      </c>
      <c r="H22" s="21" t="e">
        <f>IF(AND($H$2="Y",J22&gt;0,OR(AND(G22=1,#REF!=10),AND(G22=2,#REF!=20),AND(G22=3,#REF!=30),AND(G22=4,#REF!=40),AND(G22=5,#REF!=50),AND(G22=6,#REF!=60),AND(G22=7,#REF!=70),AND(G22=8,#REF!=80),AND(G22=9,#REF!=90),AND(G22=10,#REF!=100))),VLOOKUP(J22-1,SortLookup!$A$13:$B$16,2,FALSE),"")</f>
        <v>#REF!</v>
      </c>
      <c r="I22" s="34" t="str">
        <f>IF(ISNA(VLOOKUP(E22,SortLookup!$A$1:$B$5,2,FALSE))," ",VLOOKUP(E22,SortLookup!$A$1:$B$5,2,FALSE))</f>
        <v xml:space="preserve"> </v>
      </c>
      <c r="J22" s="22" t="str">
        <f>IF(ISNA(VLOOKUP(F22,SortLookup!$A$7:$B$11,2,FALSE))," ",VLOOKUP(F22,SortLookup!$A$7:$B$11,2,FALSE))</f>
        <v xml:space="preserve"> </v>
      </c>
      <c r="K22" s="58">
        <f t="shared" si="0"/>
        <v>43.65</v>
      </c>
      <c r="L22" s="59">
        <f t="shared" si="26"/>
        <v>34.65</v>
      </c>
      <c r="M22" s="36">
        <f t="shared" si="27"/>
        <v>0</v>
      </c>
      <c r="N22" s="37">
        <f t="shared" si="1"/>
        <v>9</v>
      </c>
      <c r="O22" s="60">
        <f t="shared" si="28"/>
        <v>9</v>
      </c>
      <c r="P22" s="31">
        <v>7.2</v>
      </c>
      <c r="Q22" s="28">
        <v>6.86</v>
      </c>
      <c r="R22" s="28">
        <v>14.7</v>
      </c>
      <c r="S22" s="28">
        <v>5.89</v>
      </c>
      <c r="T22" s="28"/>
      <c r="U22" s="28"/>
      <c r="V22" s="28"/>
      <c r="W22" s="29">
        <v>9</v>
      </c>
      <c r="X22" s="29">
        <v>0</v>
      </c>
      <c r="Y22" s="29">
        <v>0</v>
      </c>
      <c r="Z22" s="29">
        <v>0</v>
      </c>
      <c r="AA22" s="30">
        <v>0</v>
      </c>
      <c r="AB22" s="27">
        <f t="shared" si="2"/>
        <v>34.65</v>
      </c>
      <c r="AC22" s="26">
        <f t="shared" si="3"/>
        <v>9</v>
      </c>
      <c r="AD22" s="23">
        <f t="shared" si="4"/>
        <v>0</v>
      </c>
      <c r="AE22" s="45">
        <f t="shared" si="5"/>
        <v>43.65</v>
      </c>
      <c r="AF22" s="31"/>
      <c r="AG22" s="28"/>
      <c r="AH22" s="28"/>
      <c r="AI22" s="28"/>
      <c r="AJ22" s="29"/>
      <c r="AK22" s="29"/>
      <c r="AL22" s="29"/>
      <c r="AM22" s="29"/>
      <c r="AN22" s="30"/>
      <c r="AO22" s="27">
        <f t="shared" si="6"/>
        <v>0</v>
      </c>
      <c r="AP22" s="26">
        <f t="shared" si="7"/>
        <v>0</v>
      </c>
      <c r="AQ22" s="23">
        <f t="shared" si="8"/>
        <v>0</v>
      </c>
      <c r="AR22" s="45">
        <f t="shared" si="9"/>
        <v>0</v>
      </c>
      <c r="AS22" s="31"/>
      <c r="AT22" s="28"/>
      <c r="AU22" s="28"/>
      <c r="AV22" s="29"/>
      <c r="AW22" s="29"/>
      <c r="AX22" s="29"/>
      <c r="AY22" s="29"/>
      <c r="AZ22" s="30"/>
      <c r="BA22" s="27">
        <f t="shared" si="10"/>
        <v>0</v>
      </c>
      <c r="BB22" s="26">
        <f t="shared" si="11"/>
        <v>0</v>
      </c>
      <c r="BC22" s="23">
        <f t="shared" si="12"/>
        <v>0</v>
      </c>
      <c r="BD22" s="45">
        <f t="shared" si="13"/>
        <v>0</v>
      </c>
      <c r="BE22" s="27"/>
      <c r="BF22" s="43"/>
      <c r="BG22" s="29"/>
      <c r="BH22" s="29"/>
      <c r="BI22" s="29"/>
      <c r="BJ22" s="29"/>
      <c r="BK22" s="30"/>
      <c r="BL22" s="40">
        <f t="shared" si="14"/>
        <v>0</v>
      </c>
      <c r="BM22" s="37">
        <f t="shared" si="15"/>
        <v>0</v>
      </c>
      <c r="BN22" s="36">
        <f t="shared" si="16"/>
        <v>0</v>
      </c>
      <c r="BO22" s="35">
        <f t="shared" si="17"/>
        <v>0</v>
      </c>
      <c r="BP22" s="31"/>
      <c r="BQ22" s="28"/>
      <c r="BR22" s="28"/>
      <c r="BS22" s="28"/>
      <c r="BT22" s="29"/>
      <c r="BU22" s="29"/>
      <c r="BV22" s="29"/>
      <c r="BW22" s="29"/>
      <c r="BX22" s="30"/>
      <c r="BY22" s="27">
        <f t="shared" si="18"/>
        <v>0</v>
      </c>
      <c r="BZ22" s="26">
        <f t="shared" si="19"/>
        <v>0</v>
      </c>
      <c r="CA22" s="32">
        <f t="shared" si="20"/>
        <v>0</v>
      </c>
      <c r="CB22" s="71">
        <f t="shared" si="21"/>
        <v>0</v>
      </c>
      <c r="CC22" s="31"/>
      <c r="CD22" s="28"/>
      <c r="CE22" s="29"/>
      <c r="CF22" s="29"/>
      <c r="CG22" s="29"/>
      <c r="CH22" s="29"/>
      <c r="CI22" s="30"/>
      <c r="CJ22" s="27">
        <f t="shared" si="22"/>
        <v>0</v>
      </c>
      <c r="CK22" s="26">
        <f t="shared" si="23"/>
        <v>0</v>
      </c>
      <c r="CL22" s="23">
        <f t="shared" si="24"/>
        <v>0</v>
      </c>
      <c r="CM22" s="45">
        <f t="shared" si="25"/>
        <v>0</v>
      </c>
      <c r="IL22" s="78"/>
      <c r="IO22"/>
      <c r="IP22"/>
      <c r="IQ22"/>
    </row>
    <row r="23" spans="1:283" s="4" customFormat="1" x14ac:dyDescent="0.2">
      <c r="A23" s="33"/>
      <c r="B23" s="62" t="s">
        <v>130</v>
      </c>
      <c r="C23" s="25"/>
      <c r="D23" s="63" t="s">
        <v>16</v>
      </c>
      <c r="E23" s="63" t="s">
        <v>23</v>
      </c>
      <c r="F23" s="64" t="s">
        <v>131</v>
      </c>
      <c r="G23" s="24" t="str">
        <f>IF(AND(OR($G$2="Y",$H$2="Y"),I23&lt;5,J23&lt;5),IF(AND(I23=#REF!,J23=#REF!),#REF!+1,1),"")</f>
        <v/>
      </c>
      <c r="H23" s="21" t="e">
        <f>IF(AND($H$2="Y",J23&gt;0,OR(AND(G23=1,#REF!=10),AND(G23=2,#REF!=20),AND(G23=3,#REF!=30),AND(G23=4,#REF!=40),AND(G23=5,#REF!=50),AND(G23=6,#REF!=60),AND(G23=7,#REF!=70),AND(G23=8,#REF!=80),AND(G23=9,#REF!=90),AND(G23=10,#REF!=100))),VLOOKUP(J23-1,SortLookup!$A$13:$B$16,2,FALSE),"")</f>
        <v>#REF!</v>
      </c>
      <c r="I23" s="34" t="str">
        <f>IF(ISNA(VLOOKUP(E23,SortLookup!$A$1:$B$5,2,FALSE))," ",VLOOKUP(E23,SortLookup!$A$1:$B$5,2,FALSE))</f>
        <v xml:space="preserve"> </v>
      </c>
      <c r="J23" s="22" t="str">
        <f>IF(ISNA(VLOOKUP(F23,SortLookup!$A$7:$B$11,2,FALSE))," ",VLOOKUP(F23,SortLookup!$A$7:$B$11,2,FALSE))</f>
        <v xml:space="preserve"> </v>
      </c>
      <c r="K23" s="58">
        <f t="shared" si="0"/>
        <v>44.2</v>
      </c>
      <c r="L23" s="59">
        <f t="shared" si="26"/>
        <v>37.200000000000003</v>
      </c>
      <c r="M23" s="36">
        <f t="shared" si="27"/>
        <v>0</v>
      </c>
      <c r="N23" s="37">
        <f t="shared" si="1"/>
        <v>7</v>
      </c>
      <c r="O23" s="60">
        <f t="shared" si="28"/>
        <v>7</v>
      </c>
      <c r="P23" s="31">
        <v>7.03</v>
      </c>
      <c r="Q23" s="28">
        <v>7.6</v>
      </c>
      <c r="R23" s="28">
        <v>14.42</v>
      </c>
      <c r="S23" s="28">
        <v>8.15</v>
      </c>
      <c r="T23" s="28"/>
      <c r="U23" s="28"/>
      <c r="V23" s="28"/>
      <c r="W23" s="29">
        <v>7</v>
      </c>
      <c r="X23" s="29">
        <v>0</v>
      </c>
      <c r="Y23" s="29">
        <v>0</v>
      </c>
      <c r="Z23" s="29">
        <v>0</v>
      </c>
      <c r="AA23" s="30">
        <v>0</v>
      </c>
      <c r="AB23" s="27">
        <f t="shared" si="2"/>
        <v>37.200000000000003</v>
      </c>
      <c r="AC23" s="26">
        <f t="shared" si="3"/>
        <v>7</v>
      </c>
      <c r="AD23" s="23">
        <f t="shared" si="4"/>
        <v>0</v>
      </c>
      <c r="AE23" s="45">
        <f t="shared" si="5"/>
        <v>44.2</v>
      </c>
      <c r="AF23" s="31"/>
      <c r="AG23" s="28"/>
      <c r="AH23" s="28"/>
      <c r="AI23" s="28"/>
      <c r="AJ23" s="29"/>
      <c r="AK23" s="29"/>
      <c r="AL23" s="29"/>
      <c r="AM23" s="29"/>
      <c r="AN23" s="30"/>
      <c r="AO23" s="27">
        <f t="shared" si="6"/>
        <v>0</v>
      </c>
      <c r="AP23" s="26">
        <f t="shared" si="7"/>
        <v>0</v>
      </c>
      <c r="AQ23" s="23">
        <f t="shared" si="8"/>
        <v>0</v>
      </c>
      <c r="AR23" s="45">
        <f t="shared" si="9"/>
        <v>0</v>
      </c>
      <c r="AS23" s="31"/>
      <c r="AT23" s="28"/>
      <c r="AU23" s="28"/>
      <c r="AV23" s="29"/>
      <c r="AW23" s="29"/>
      <c r="AX23" s="29"/>
      <c r="AY23" s="29"/>
      <c r="AZ23" s="30"/>
      <c r="BA23" s="27">
        <f t="shared" si="10"/>
        <v>0</v>
      </c>
      <c r="BB23" s="26">
        <f t="shared" si="11"/>
        <v>0</v>
      </c>
      <c r="BC23" s="23">
        <f t="shared" si="12"/>
        <v>0</v>
      </c>
      <c r="BD23" s="45">
        <f t="shared" si="13"/>
        <v>0</v>
      </c>
      <c r="BE23" s="27"/>
      <c r="BF23" s="43"/>
      <c r="BG23" s="29"/>
      <c r="BH23" s="29"/>
      <c r="BI23" s="29"/>
      <c r="BJ23" s="29"/>
      <c r="BK23" s="30"/>
      <c r="BL23" s="40">
        <f t="shared" si="14"/>
        <v>0</v>
      </c>
      <c r="BM23" s="37">
        <f t="shared" si="15"/>
        <v>0</v>
      </c>
      <c r="BN23" s="36">
        <f t="shared" si="16"/>
        <v>0</v>
      </c>
      <c r="BO23" s="35">
        <f t="shared" si="17"/>
        <v>0</v>
      </c>
      <c r="BP23" s="31"/>
      <c r="BQ23" s="28"/>
      <c r="BR23" s="28"/>
      <c r="BS23" s="28"/>
      <c r="BT23" s="29"/>
      <c r="BU23" s="29"/>
      <c r="BV23" s="29"/>
      <c r="BW23" s="29"/>
      <c r="BX23" s="30"/>
      <c r="BY23" s="27">
        <f t="shared" si="18"/>
        <v>0</v>
      </c>
      <c r="BZ23" s="26">
        <f t="shared" si="19"/>
        <v>0</v>
      </c>
      <c r="CA23" s="32">
        <f t="shared" si="20"/>
        <v>0</v>
      </c>
      <c r="CB23" s="71">
        <f t="shared" si="21"/>
        <v>0</v>
      </c>
      <c r="CC23" s="31"/>
      <c r="CD23" s="28"/>
      <c r="CE23" s="29"/>
      <c r="CF23" s="29"/>
      <c r="CG23" s="29"/>
      <c r="CH23" s="29"/>
      <c r="CI23" s="30"/>
      <c r="CJ23" s="27">
        <f t="shared" si="22"/>
        <v>0</v>
      </c>
      <c r="CK23" s="26">
        <f t="shared" si="23"/>
        <v>0</v>
      </c>
      <c r="CL23" s="23">
        <f t="shared" si="24"/>
        <v>0</v>
      </c>
      <c r="CM23" s="45">
        <f t="shared" si="25"/>
        <v>0</v>
      </c>
      <c r="IL23" s="78"/>
      <c r="IM23"/>
      <c r="IN23"/>
    </row>
    <row r="24" spans="1:283" s="4" customFormat="1" ht="12.75" customHeight="1" x14ac:dyDescent="0.2">
      <c r="A24" s="33"/>
      <c r="B24" s="62" t="s">
        <v>120</v>
      </c>
      <c r="C24" s="62" t="s">
        <v>117</v>
      </c>
      <c r="D24" s="63" t="s">
        <v>16</v>
      </c>
      <c r="E24" s="63" t="s">
        <v>22</v>
      </c>
      <c r="F24" s="64" t="s">
        <v>121</v>
      </c>
      <c r="G24" s="24" t="str">
        <f>IF(AND(OR($G$2="Y",$H$2="Y"),I24&lt;5,J24&lt;5),IF(AND(I24=#REF!,J24=#REF!),#REF!+1,1),"")</f>
        <v/>
      </c>
      <c r="H24" s="21" t="e">
        <f>IF(AND($H$2="Y",J24&gt;0,OR(AND(G24=1,#REF!=10),AND(G24=2,#REF!=20),AND(G24=3,#REF!=30),AND(G24=4,#REF!=40),AND(G24=5,#REF!=50),AND(G24=6,#REF!=60),AND(G24=7,#REF!=70),AND(G24=8,#REF!=80),AND(G24=9,#REF!=90),AND(G24=10,#REF!=100))),VLOOKUP(J24-1,SortLookup!$A$13:$B$16,2,FALSE),"")</f>
        <v>#REF!</v>
      </c>
      <c r="I24" s="34" t="str">
        <f>IF(ISNA(VLOOKUP(E24,SortLookup!$A$1:$B$5,2,FALSE))," ",VLOOKUP(E24,SortLookup!$A$1:$B$5,2,FALSE))</f>
        <v xml:space="preserve"> </v>
      </c>
      <c r="J24" s="22" t="str">
        <f>IF(ISNA(VLOOKUP(F24,SortLookup!$A$7:$B$11,2,FALSE))," ",VLOOKUP(F24,SortLookup!$A$7:$B$11,2,FALSE))</f>
        <v xml:space="preserve"> </v>
      </c>
      <c r="K24" s="58">
        <f t="shared" si="0"/>
        <v>48.01</v>
      </c>
      <c r="L24" s="59">
        <f t="shared" si="26"/>
        <v>32.01</v>
      </c>
      <c r="M24" s="36">
        <f t="shared" si="27"/>
        <v>0</v>
      </c>
      <c r="N24" s="37">
        <f t="shared" si="1"/>
        <v>16</v>
      </c>
      <c r="O24" s="60">
        <f t="shared" si="28"/>
        <v>16</v>
      </c>
      <c r="P24" s="31">
        <v>5.35</v>
      </c>
      <c r="Q24" s="28">
        <v>8.9</v>
      </c>
      <c r="R24" s="28">
        <v>12.05</v>
      </c>
      <c r="S24" s="28">
        <v>5.71</v>
      </c>
      <c r="T24" s="28"/>
      <c r="U24" s="28"/>
      <c r="V24" s="28"/>
      <c r="W24" s="29">
        <v>16</v>
      </c>
      <c r="X24" s="29">
        <v>0</v>
      </c>
      <c r="Y24" s="29">
        <v>0</v>
      </c>
      <c r="Z24" s="29">
        <v>0</v>
      </c>
      <c r="AA24" s="30">
        <v>0</v>
      </c>
      <c r="AB24" s="27">
        <f t="shared" si="2"/>
        <v>32.01</v>
      </c>
      <c r="AC24" s="26">
        <f t="shared" si="3"/>
        <v>16</v>
      </c>
      <c r="AD24" s="23">
        <f t="shared" si="4"/>
        <v>0</v>
      </c>
      <c r="AE24" s="45">
        <f t="shared" si="5"/>
        <v>48.01</v>
      </c>
      <c r="AF24" s="31"/>
      <c r="AG24" s="28"/>
      <c r="AH24" s="28"/>
      <c r="AI24" s="28"/>
      <c r="AJ24" s="29"/>
      <c r="AK24" s="29"/>
      <c r="AL24" s="29"/>
      <c r="AM24" s="29"/>
      <c r="AN24" s="30"/>
      <c r="AO24" s="27">
        <f t="shared" si="6"/>
        <v>0</v>
      </c>
      <c r="AP24" s="26">
        <f t="shared" si="7"/>
        <v>0</v>
      </c>
      <c r="AQ24" s="23">
        <f t="shared" si="8"/>
        <v>0</v>
      </c>
      <c r="AR24" s="45">
        <f t="shared" si="9"/>
        <v>0</v>
      </c>
      <c r="AS24" s="31"/>
      <c r="AT24" s="28"/>
      <c r="AU24" s="28"/>
      <c r="AV24" s="29"/>
      <c r="AW24" s="29"/>
      <c r="AX24" s="29"/>
      <c r="AY24" s="29"/>
      <c r="AZ24" s="30"/>
      <c r="BA24" s="27">
        <f t="shared" si="10"/>
        <v>0</v>
      </c>
      <c r="BB24" s="26">
        <f t="shared" si="11"/>
        <v>0</v>
      </c>
      <c r="BC24" s="23">
        <f t="shared" si="12"/>
        <v>0</v>
      </c>
      <c r="BD24" s="45">
        <f t="shared" si="13"/>
        <v>0</v>
      </c>
      <c r="BE24" s="27"/>
      <c r="BF24" s="43"/>
      <c r="BG24" s="29"/>
      <c r="BH24" s="29"/>
      <c r="BI24" s="29"/>
      <c r="BJ24" s="29"/>
      <c r="BK24" s="30"/>
      <c r="BL24" s="40">
        <f t="shared" si="14"/>
        <v>0</v>
      </c>
      <c r="BM24" s="37">
        <f t="shared" si="15"/>
        <v>0</v>
      </c>
      <c r="BN24" s="36">
        <f t="shared" si="16"/>
        <v>0</v>
      </c>
      <c r="BO24" s="35">
        <f t="shared" si="17"/>
        <v>0</v>
      </c>
      <c r="BP24" s="31"/>
      <c r="BQ24" s="28"/>
      <c r="BR24" s="28"/>
      <c r="BS24" s="28"/>
      <c r="BT24" s="29"/>
      <c r="BU24" s="29"/>
      <c r="BV24" s="29"/>
      <c r="BW24" s="29"/>
      <c r="BX24" s="30"/>
      <c r="BY24" s="27">
        <f t="shared" si="18"/>
        <v>0</v>
      </c>
      <c r="BZ24" s="26">
        <f t="shared" si="19"/>
        <v>0</v>
      </c>
      <c r="CA24" s="32">
        <f t="shared" si="20"/>
        <v>0</v>
      </c>
      <c r="CB24" s="71">
        <f t="shared" si="21"/>
        <v>0</v>
      </c>
      <c r="CC24" s="31"/>
      <c r="CD24" s="28"/>
      <c r="CE24" s="29"/>
      <c r="CF24" s="29"/>
      <c r="CG24" s="29"/>
      <c r="CH24" s="29"/>
      <c r="CI24" s="30"/>
      <c r="CJ24" s="27">
        <f t="shared" si="22"/>
        <v>0</v>
      </c>
      <c r="CK24" s="26">
        <f t="shared" si="23"/>
        <v>0</v>
      </c>
      <c r="CL24" s="23">
        <f t="shared" si="24"/>
        <v>0</v>
      </c>
      <c r="CM24" s="45">
        <f t="shared" si="25"/>
        <v>0</v>
      </c>
      <c r="IL24" s="78"/>
      <c r="IM24"/>
      <c r="IN24"/>
      <c r="IQ24"/>
    </row>
    <row r="25" spans="1:283" s="4" customFormat="1" ht="12.75" customHeight="1" x14ac:dyDescent="0.2">
      <c r="A25" s="33"/>
      <c r="B25" s="62" t="s">
        <v>157</v>
      </c>
      <c r="C25" s="25"/>
      <c r="D25" s="63" t="s">
        <v>16</v>
      </c>
      <c r="E25" s="63" t="s">
        <v>23</v>
      </c>
      <c r="F25" s="64" t="s">
        <v>158</v>
      </c>
      <c r="G25" s="24" t="str">
        <f>IF(AND(OR($G$2="Y",$H$2="Y"),I25&lt;5,J25&lt;5),IF(AND(I25=#REF!,J25=#REF!),#REF!+1,1),"")</f>
        <v/>
      </c>
      <c r="H25" s="21" t="e">
        <f>IF(AND($H$2="Y",J25&gt;0,OR(AND(G25=1,#REF!=10),AND(G25=2,#REF!=20),AND(G25=3,#REF!=30),AND(G25=4,#REF!=40),AND(G25=5,#REF!=50),AND(G25=6,#REF!=60),AND(G25=7,#REF!=70),AND(G25=8,#REF!=80),AND(G25=9,#REF!=90),AND(G25=10,#REF!=100))),VLOOKUP(J25-1,SortLookup!$A$13:$B$16,2,FALSE),"")</f>
        <v>#REF!</v>
      </c>
      <c r="I25" s="34" t="str">
        <f>IF(ISNA(VLOOKUP(E25,SortLookup!$A$1:$B$5,2,FALSE))," ",VLOOKUP(E25,SortLookup!$A$1:$B$5,2,FALSE))</f>
        <v xml:space="preserve"> </v>
      </c>
      <c r="J25" s="22" t="str">
        <f>IF(ISNA(VLOOKUP(F25,SortLookup!$A$7:$B$11,2,FALSE))," ",VLOOKUP(F25,SortLookup!$A$7:$B$11,2,FALSE))</f>
        <v xml:space="preserve"> </v>
      </c>
      <c r="K25" s="58">
        <f t="shared" si="0"/>
        <v>48.2</v>
      </c>
      <c r="L25" s="59">
        <f>AB25+AO25+BA25+BL25+BY25+CJ25+CU21+DF21+DQ21+EB21+EM21+EX21+FI21+FT21+GE21+GP21+HA21+HL21+HW21+IH21</f>
        <v>32.200000000000003</v>
      </c>
      <c r="M25" s="36">
        <f>AD25+AQ25+BC25+BN25+CA25+CL25+CW21+DH21+DS21+ED21+EO21+EZ21+FK21+FV21+GG21+GR21+HC21+HN21+HY21+IJ21</f>
        <v>0</v>
      </c>
      <c r="N25" s="37">
        <f t="shared" si="1"/>
        <v>16</v>
      </c>
      <c r="O25" s="60">
        <f>W25+AJ25+AV25+BG25+BT25+CE25+CP21+DA21+DL21+DW21+EH21+ES21+FD21+FO21+FZ21+GK21+GV21+HG21+HR21+IC21</f>
        <v>16</v>
      </c>
      <c r="P25" s="31">
        <v>5.9</v>
      </c>
      <c r="Q25" s="28">
        <v>6.64</v>
      </c>
      <c r="R25" s="28">
        <v>13.14</v>
      </c>
      <c r="S25" s="28">
        <v>6.52</v>
      </c>
      <c r="T25" s="28"/>
      <c r="U25" s="28"/>
      <c r="V25" s="28"/>
      <c r="W25" s="29">
        <v>16</v>
      </c>
      <c r="X25" s="29">
        <v>0</v>
      </c>
      <c r="Y25" s="29">
        <v>0</v>
      </c>
      <c r="Z25" s="29">
        <v>0</v>
      </c>
      <c r="AA25" s="30">
        <v>0</v>
      </c>
      <c r="AB25" s="27">
        <f t="shared" si="2"/>
        <v>32.200000000000003</v>
      </c>
      <c r="AC25" s="26">
        <f t="shared" si="3"/>
        <v>16</v>
      </c>
      <c r="AD25" s="23">
        <f t="shared" si="4"/>
        <v>0</v>
      </c>
      <c r="AE25" s="45">
        <f t="shared" si="5"/>
        <v>48.2</v>
      </c>
      <c r="AF25" s="31"/>
      <c r="AG25" s="28"/>
      <c r="AH25" s="28"/>
      <c r="AI25" s="28"/>
      <c r="AJ25" s="29"/>
      <c r="AK25" s="29"/>
      <c r="AL25" s="29"/>
      <c r="AM25" s="29"/>
      <c r="AN25" s="30"/>
      <c r="AO25" s="27">
        <f t="shared" si="6"/>
        <v>0</v>
      </c>
      <c r="AP25" s="26">
        <f t="shared" si="7"/>
        <v>0</v>
      </c>
      <c r="AQ25" s="23">
        <f t="shared" si="8"/>
        <v>0</v>
      </c>
      <c r="AR25" s="45">
        <f t="shared" si="9"/>
        <v>0</v>
      </c>
      <c r="AS25" s="31"/>
      <c r="AT25" s="28"/>
      <c r="AU25" s="28"/>
      <c r="AV25" s="29"/>
      <c r="AW25" s="29"/>
      <c r="AX25" s="29"/>
      <c r="AY25" s="29"/>
      <c r="AZ25" s="30"/>
      <c r="BA25" s="27">
        <f t="shared" si="10"/>
        <v>0</v>
      </c>
      <c r="BB25" s="26">
        <f t="shared" si="11"/>
        <v>0</v>
      </c>
      <c r="BC25" s="23">
        <f t="shared" si="12"/>
        <v>0</v>
      </c>
      <c r="BD25" s="45">
        <f t="shared" si="13"/>
        <v>0</v>
      </c>
      <c r="BE25" s="27"/>
      <c r="BF25" s="43"/>
      <c r="BG25" s="29"/>
      <c r="BH25" s="29"/>
      <c r="BI25" s="29"/>
      <c r="BJ25" s="29"/>
      <c r="BK25" s="30"/>
      <c r="BL25" s="40">
        <f t="shared" si="14"/>
        <v>0</v>
      </c>
      <c r="BM25" s="37">
        <f t="shared" si="15"/>
        <v>0</v>
      </c>
      <c r="BN25" s="36">
        <f t="shared" si="16"/>
        <v>0</v>
      </c>
      <c r="BO25" s="35">
        <f t="shared" si="17"/>
        <v>0</v>
      </c>
      <c r="BP25" s="31"/>
      <c r="BQ25" s="28"/>
      <c r="BR25" s="28"/>
      <c r="BS25" s="28"/>
      <c r="BT25" s="29"/>
      <c r="BU25" s="29"/>
      <c r="BV25" s="29"/>
      <c r="BW25" s="29"/>
      <c r="BX25" s="30"/>
      <c r="BY25" s="27">
        <f t="shared" si="18"/>
        <v>0</v>
      </c>
      <c r="BZ25" s="26">
        <f t="shared" si="19"/>
        <v>0</v>
      </c>
      <c r="CA25" s="32">
        <f t="shared" si="20"/>
        <v>0</v>
      </c>
      <c r="CB25" s="71">
        <f t="shared" si="21"/>
        <v>0</v>
      </c>
      <c r="CC25" s="31"/>
      <c r="CD25" s="28"/>
      <c r="CE25" s="29"/>
      <c r="CF25" s="29"/>
      <c r="CG25" s="29"/>
      <c r="CH25" s="29"/>
      <c r="CI25" s="30"/>
      <c r="CJ25" s="27">
        <f t="shared" si="22"/>
        <v>0</v>
      </c>
      <c r="CK25" s="26">
        <f t="shared" si="23"/>
        <v>0</v>
      </c>
      <c r="CL25" s="23">
        <f t="shared" si="24"/>
        <v>0</v>
      </c>
      <c r="CM25" s="45">
        <f t="shared" si="25"/>
        <v>0</v>
      </c>
      <c r="IL25" s="78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</row>
    <row r="26" spans="1:283" s="4" customFormat="1" x14ac:dyDescent="0.2">
      <c r="A26" s="33"/>
      <c r="B26" s="62" t="s">
        <v>127</v>
      </c>
      <c r="C26" s="25"/>
      <c r="D26" s="63" t="s">
        <v>16</v>
      </c>
      <c r="E26" s="63"/>
      <c r="F26" s="64" t="s">
        <v>128</v>
      </c>
      <c r="G26" s="24" t="str">
        <f>IF(AND(OR($G$2="Y",$H$2="Y"),I26&lt;5,J26&lt;5),IF(AND(I26=#REF!,J26=#REF!),#REF!+1,1),"")</f>
        <v/>
      </c>
      <c r="H26" s="21" t="e">
        <f>IF(AND($H$2="Y",J26&gt;0,OR(AND(G26=1,#REF!=10),AND(G26=2,#REF!=20),AND(G26=3,#REF!=30),AND(G26=4,#REF!=40),AND(G26=5,#REF!=50),AND(G26=6,#REF!=60),AND(G26=7,#REF!=70),AND(G26=8,#REF!=80),AND(G26=9,#REF!=90),AND(G26=10,#REF!=100))),VLOOKUP(J26-1,SortLookup!$A$13:$B$16,2,FALSE),"")</f>
        <v>#REF!</v>
      </c>
      <c r="I26" s="34" t="str">
        <f>IF(ISNA(VLOOKUP(E26,SortLookup!$A$1:$B$5,2,FALSE))," ",VLOOKUP(E26,SortLookup!$A$1:$B$5,2,FALSE))</f>
        <v xml:space="preserve"> </v>
      </c>
      <c r="J26" s="22" t="str">
        <f>IF(ISNA(VLOOKUP(F26,SortLookup!$A$7:$B$11,2,FALSE))," ",VLOOKUP(F26,SortLookup!$A$7:$B$11,2,FALSE))</f>
        <v xml:space="preserve"> </v>
      </c>
      <c r="K26" s="58">
        <f t="shared" si="0"/>
        <v>48.34</v>
      </c>
      <c r="L26" s="59">
        <f>AB26+AO26+BA26+BL26+BY26+CJ26+CU26+DF26+DQ26+EB26+EM26+EX26+FI26+FT26+GE26+GP26+HA26+HL26+HW26+IH26</f>
        <v>33.340000000000003</v>
      </c>
      <c r="M26" s="36">
        <f>AD26+AQ26+BC26+BN26+CA26+CL26+CW26+DH26+DS26+ED26+EO26+EZ26+FK26+FV26+GG26+GR26+HC26+HN26+HY26+IJ26</f>
        <v>0</v>
      </c>
      <c r="N26" s="37">
        <f t="shared" si="1"/>
        <v>15</v>
      </c>
      <c r="O26" s="60">
        <f>W26+AJ26+AV26+BG26+BT26+CE26+CP26+DA26+DL26+DW26+EH26+ES26+FD26+FO26+FZ26+GK26+GV26+HG26+HR26+IC26</f>
        <v>15</v>
      </c>
      <c r="P26" s="31">
        <v>6.08</v>
      </c>
      <c r="Q26" s="28">
        <v>7.1</v>
      </c>
      <c r="R26" s="28">
        <v>14.29</v>
      </c>
      <c r="S26" s="28">
        <v>5.87</v>
      </c>
      <c r="T26" s="28"/>
      <c r="U26" s="28"/>
      <c r="V26" s="28"/>
      <c r="W26" s="29">
        <v>15</v>
      </c>
      <c r="X26" s="29">
        <v>0</v>
      </c>
      <c r="Y26" s="29">
        <v>0</v>
      </c>
      <c r="Z26" s="29">
        <v>0</v>
      </c>
      <c r="AA26" s="30">
        <v>0</v>
      </c>
      <c r="AB26" s="27">
        <f t="shared" si="2"/>
        <v>33.340000000000003</v>
      </c>
      <c r="AC26" s="26">
        <f t="shared" si="3"/>
        <v>15</v>
      </c>
      <c r="AD26" s="23">
        <f t="shared" si="4"/>
        <v>0</v>
      </c>
      <c r="AE26" s="45">
        <f t="shared" si="5"/>
        <v>48.34</v>
      </c>
      <c r="AF26" s="31"/>
      <c r="AG26" s="28"/>
      <c r="AH26" s="28"/>
      <c r="AI26" s="28"/>
      <c r="AJ26" s="29"/>
      <c r="AK26" s="29"/>
      <c r="AL26" s="29"/>
      <c r="AM26" s="29"/>
      <c r="AN26" s="30"/>
      <c r="AO26" s="27">
        <f t="shared" si="6"/>
        <v>0</v>
      </c>
      <c r="AP26" s="26">
        <f t="shared" si="7"/>
        <v>0</v>
      </c>
      <c r="AQ26" s="23">
        <f t="shared" si="8"/>
        <v>0</v>
      </c>
      <c r="AR26" s="45">
        <f t="shared" si="9"/>
        <v>0</v>
      </c>
      <c r="AS26" s="31"/>
      <c r="AT26" s="28"/>
      <c r="AU26" s="28"/>
      <c r="AV26" s="29"/>
      <c r="AW26" s="29"/>
      <c r="AX26" s="29"/>
      <c r="AY26" s="29"/>
      <c r="AZ26" s="30"/>
      <c r="BA26" s="27">
        <f t="shared" si="10"/>
        <v>0</v>
      </c>
      <c r="BB26" s="26">
        <f t="shared" si="11"/>
        <v>0</v>
      </c>
      <c r="BC26" s="23">
        <f t="shared" si="12"/>
        <v>0</v>
      </c>
      <c r="BD26" s="45">
        <f t="shared" si="13"/>
        <v>0</v>
      </c>
      <c r="BE26" s="27"/>
      <c r="BF26" s="43"/>
      <c r="BG26" s="29"/>
      <c r="BH26" s="29"/>
      <c r="BI26" s="29"/>
      <c r="BJ26" s="29"/>
      <c r="BK26" s="30"/>
      <c r="BL26" s="40">
        <f t="shared" si="14"/>
        <v>0</v>
      </c>
      <c r="BM26" s="37">
        <f t="shared" si="15"/>
        <v>0</v>
      </c>
      <c r="BN26" s="36">
        <f t="shared" si="16"/>
        <v>0</v>
      </c>
      <c r="BO26" s="35">
        <f t="shared" si="17"/>
        <v>0</v>
      </c>
      <c r="BP26" s="31"/>
      <c r="BQ26" s="28"/>
      <c r="BR26" s="28"/>
      <c r="BS26" s="28"/>
      <c r="BT26" s="29"/>
      <c r="BU26" s="29"/>
      <c r="BV26" s="29"/>
      <c r="BW26" s="29"/>
      <c r="BX26" s="30"/>
      <c r="BY26" s="27">
        <f t="shared" si="18"/>
        <v>0</v>
      </c>
      <c r="BZ26" s="26">
        <f t="shared" si="19"/>
        <v>0</v>
      </c>
      <c r="CA26" s="32">
        <f t="shared" si="20"/>
        <v>0</v>
      </c>
      <c r="CB26" s="71">
        <f t="shared" si="21"/>
        <v>0</v>
      </c>
      <c r="CC26" s="31"/>
      <c r="CD26" s="28"/>
      <c r="CE26" s="29"/>
      <c r="CF26" s="29"/>
      <c r="CG26" s="29"/>
      <c r="CH26" s="29"/>
      <c r="CI26" s="30"/>
      <c r="CJ26" s="27">
        <f t="shared" si="22"/>
        <v>0</v>
      </c>
      <c r="CK26" s="26">
        <f t="shared" si="23"/>
        <v>0</v>
      </c>
      <c r="CL26" s="23">
        <f t="shared" si="24"/>
        <v>0</v>
      </c>
      <c r="CM26" s="45">
        <f t="shared" si="25"/>
        <v>0</v>
      </c>
      <c r="IL26" s="78"/>
    </row>
    <row r="27" spans="1:283" s="75" customFormat="1" x14ac:dyDescent="0.2">
      <c r="A27" s="33"/>
      <c r="B27" s="62" t="s">
        <v>130</v>
      </c>
      <c r="C27" s="25"/>
      <c r="D27" s="63" t="s">
        <v>16</v>
      </c>
      <c r="E27" s="63" t="s">
        <v>23</v>
      </c>
      <c r="F27" s="64" t="s">
        <v>131</v>
      </c>
      <c r="G27" s="24" t="str">
        <f>IF(AND(OR($G$2="Y",$H$2="Y"),I27&lt;5,J27&lt;5),IF(AND(I27=#REF!,J27=#REF!),#REF!+1,1),"")</f>
        <v/>
      </c>
      <c r="H27" s="21" t="e">
        <f>IF(AND($H$2="Y",J27&gt;0,OR(AND(G27=1,#REF!=10),AND(G27=2,#REF!=20),AND(G27=3,#REF!=30),AND(G27=4,#REF!=40),AND(G27=5,#REF!=50),AND(G27=6,#REF!=60),AND(G27=7,#REF!=70),AND(G27=8,#REF!=80),AND(G27=9,#REF!=90),AND(G27=10,#REF!=100))),VLOOKUP(J27-1,SortLookup!$A$13:$B$16,2,FALSE),"")</f>
        <v>#REF!</v>
      </c>
      <c r="I27" s="34" t="str">
        <f>IF(ISNA(VLOOKUP(E27,SortLookup!$A$1:$B$5,2,FALSE))," ",VLOOKUP(E27,SortLookup!$A$1:$B$5,2,FALSE))</f>
        <v xml:space="preserve"> </v>
      </c>
      <c r="J27" s="22" t="str">
        <f>IF(ISNA(VLOOKUP(F27,SortLookup!$A$7:$B$11,2,FALSE))," ",VLOOKUP(F27,SortLookup!$A$7:$B$11,2,FALSE))</f>
        <v xml:space="preserve"> </v>
      </c>
      <c r="K27" s="58">
        <f t="shared" si="0"/>
        <v>53.45</v>
      </c>
      <c r="L27" s="59">
        <f>AB27+AO27+BA27+BL27+BY27+CJ27+CU27+DF27+DQ27+EB27+EM27+EX27+FI27+FT27+GE27+GP27+HA27+HL27+HW27+IH27</f>
        <v>36.450000000000003</v>
      </c>
      <c r="M27" s="36">
        <f>AD27+AQ27+BC27+BN27+CA27+CL27+CW27+DH27+DS27+ED27+EO27+EZ27+FK27+FV27+GG27+GR27+HC27+HN27+HY27+IJ27</f>
        <v>0</v>
      </c>
      <c r="N27" s="37">
        <f t="shared" si="1"/>
        <v>17</v>
      </c>
      <c r="O27" s="60">
        <f>W27+AJ27+AV27+BG27+BT27+CE27+CP27+DA27+DL27+DW27+EH27+ES27+FD27+FO27+FZ27+GK27+GV27+HG27+HR27+IC27</f>
        <v>17</v>
      </c>
      <c r="P27" s="31">
        <v>6.45</v>
      </c>
      <c r="Q27" s="28">
        <v>8.31</v>
      </c>
      <c r="R27" s="28">
        <v>14.83</v>
      </c>
      <c r="S27" s="28">
        <v>6.86</v>
      </c>
      <c r="T27" s="28"/>
      <c r="U27" s="28"/>
      <c r="V27" s="28"/>
      <c r="W27" s="29">
        <v>17</v>
      </c>
      <c r="X27" s="29">
        <v>0</v>
      </c>
      <c r="Y27" s="29">
        <v>0</v>
      </c>
      <c r="Z27" s="29">
        <v>0</v>
      </c>
      <c r="AA27" s="30">
        <v>0</v>
      </c>
      <c r="AB27" s="27">
        <f t="shared" si="2"/>
        <v>36.450000000000003</v>
      </c>
      <c r="AC27" s="26">
        <f t="shared" si="3"/>
        <v>17</v>
      </c>
      <c r="AD27" s="23">
        <f t="shared" si="4"/>
        <v>0</v>
      </c>
      <c r="AE27" s="45">
        <f t="shared" si="5"/>
        <v>53.45</v>
      </c>
      <c r="AF27" s="31"/>
      <c r="AG27" s="28"/>
      <c r="AH27" s="28"/>
      <c r="AI27" s="28"/>
      <c r="AJ27" s="29"/>
      <c r="AK27" s="29"/>
      <c r="AL27" s="29"/>
      <c r="AM27" s="29"/>
      <c r="AN27" s="30"/>
      <c r="AO27" s="27">
        <f t="shared" si="6"/>
        <v>0</v>
      </c>
      <c r="AP27" s="26">
        <f t="shared" si="7"/>
        <v>0</v>
      </c>
      <c r="AQ27" s="23">
        <f t="shared" si="8"/>
        <v>0</v>
      </c>
      <c r="AR27" s="45">
        <f t="shared" si="9"/>
        <v>0</v>
      </c>
      <c r="AS27" s="31"/>
      <c r="AT27" s="28"/>
      <c r="AU27" s="28"/>
      <c r="AV27" s="29"/>
      <c r="AW27" s="29"/>
      <c r="AX27" s="29"/>
      <c r="AY27" s="29"/>
      <c r="AZ27" s="30"/>
      <c r="BA27" s="27">
        <f t="shared" si="10"/>
        <v>0</v>
      </c>
      <c r="BB27" s="26">
        <f t="shared" si="11"/>
        <v>0</v>
      </c>
      <c r="BC27" s="23">
        <f t="shared" si="12"/>
        <v>0</v>
      </c>
      <c r="BD27" s="45">
        <f t="shared" si="13"/>
        <v>0</v>
      </c>
      <c r="BE27" s="27"/>
      <c r="BF27" s="43"/>
      <c r="BG27" s="29"/>
      <c r="BH27" s="29"/>
      <c r="BI27" s="29"/>
      <c r="BJ27" s="29"/>
      <c r="BK27" s="30"/>
      <c r="BL27" s="40">
        <f t="shared" si="14"/>
        <v>0</v>
      </c>
      <c r="BM27" s="37">
        <f t="shared" si="15"/>
        <v>0</v>
      </c>
      <c r="BN27" s="36">
        <f t="shared" si="16"/>
        <v>0</v>
      </c>
      <c r="BO27" s="35">
        <f t="shared" si="17"/>
        <v>0</v>
      </c>
      <c r="BP27" s="31"/>
      <c r="BQ27" s="28"/>
      <c r="BR27" s="28"/>
      <c r="BS27" s="28"/>
      <c r="BT27" s="29"/>
      <c r="BU27" s="29"/>
      <c r="BV27" s="29"/>
      <c r="BW27" s="29"/>
      <c r="BX27" s="30"/>
      <c r="BY27" s="27">
        <f t="shared" si="18"/>
        <v>0</v>
      </c>
      <c r="BZ27" s="26">
        <f t="shared" si="19"/>
        <v>0</v>
      </c>
      <c r="CA27" s="32">
        <f t="shared" si="20"/>
        <v>0</v>
      </c>
      <c r="CB27" s="71">
        <f t="shared" si="21"/>
        <v>0</v>
      </c>
      <c r="CC27" s="31"/>
      <c r="CD27" s="28"/>
      <c r="CE27" s="29"/>
      <c r="CF27" s="29"/>
      <c r="CG27" s="29"/>
      <c r="CH27" s="29"/>
      <c r="CI27" s="30"/>
      <c r="CJ27" s="27">
        <f t="shared" si="22"/>
        <v>0</v>
      </c>
      <c r="CK27" s="26">
        <f t="shared" si="23"/>
        <v>0</v>
      </c>
      <c r="CL27" s="23">
        <f t="shared" si="24"/>
        <v>0</v>
      </c>
      <c r="CM27" s="45">
        <f t="shared" si="25"/>
        <v>0</v>
      </c>
      <c r="CN27" s="183"/>
      <c r="CO27" s="183"/>
      <c r="CP27" s="184"/>
      <c r="CQ27" s="184"/>
      <c r="CR27" s="184"/>
      <c r="CS27" s="184"/>
      <c r="CT27" s="184"/>
      <c r="CU27" s="185"/>
      <c r="CV27" s="186"/>
      <c r="CW27" s="187"/>
      <c r="CX27" s="188"/>
      <c r="CY27" s="183"/>
      <c r="CZ27" s="183"/>
      <c r="DA27" s="184"/>
      <c r="DB27" s="184"/>
      <c r="DC27" s="184"/>
      <c r="DD27" s="184"/>
      <c r="DE27" s="184"/>
      <c r="DF27" s="185"/>
      <c r="DG27" s="186"/>
      <c r="DH27" s="187"/>
      <c r="DI27" s="188"/>
      <c r="DJ27" s="183"/>
      <c r="DK27" s="183"/>
      <c r="DL27" s="184"/>
      <c r="DM27" s="184"/>
      <c r="DN27" s="184"/>
      <c r="DO27" s="184"/>
      <c r="DP27" s="184"/>
      <c r="DQ27" s="185"/>
      <c r="DR27" s="186"/>
      <c r="DS27" s="187"/>
      <c r="DT27" s="188"/>
      <c r="DU27" s="183"/>
      <c r="DV27" s="183"/>
      <c r="DW27" s="184"/>
      <c r="DX27" s="184"/>
      <c r="DY27" s="184"/>
      <c r="DZ27" s="184"/>
      <c r="EA27" s="184"/>
      <c r="EB27" s="185"/>
      <c r="EC27" s="186"/>
      <c r="ED27" s="187"/>
      <c r="EE27" s="188"/>
      <c r="EF27" s="183"/>
      <c r="EG27" s="183"/>
      <c r="EH27" s="184"/>
      <c r="EI27" s="184"/>
      <c r="EJ27" s="184"/>
      <c r="EK27" s="184"/>
      <c r="EL27" s="184"/>
      <c r="EM27" s="185"/>
      <c r="EN27" s="186"/>
      <c r="EO27" s="187"/>
      <c r="EP27" s="188"/>
      <c r="EQ27" s="183"/>
      <c r="ER27" s="183"/>
      <c r="ES27" s="184"/>
      <c r="ET27" s="184"/>
      <c r="EU27" s="184"/>
      <c r="EV27" s="184"/>
      <c r="EW27" s="184"/>
      <c r="EX27" s="185"/>
      <c r="EY27" s="186"/>
      <c r="EZ27" s="187"/>
      <c r="FA27" s="188"/>
      <c r="FB27" s="183"/>
      <c r="FC27" s="183"/>
      <c r="FD27" s="184"/>
      <c r="FE27" s="184"/>
      <c r="FF27" s="184"/>
      <c r="FG27" s="184"/>
      <c r="FH27" s="184"/>
      <c r="FI27" s="185"/>
      <c r="FJ27" s="186"/>
      <c r="FK27" s="187"/>
      <c r="FL27" s="188"/>
      <c r="FM27" s="183"/>
      <c r="FN27" s="183"/>
      <c r="FO27" s="184"/>
      <c r="FP27" s="184"/>
      <c r="FQ27" s="184"/>
      <c r="FR27" s="184"/>
      <c r="FS27" s="184"/>
      <c r="FT27" s="185"/>
      <c r="FU27" s="186"/>
      <c r="FV27" s="187"/>
      <c r="FW27" s="188"/>
      <c r="FX27" s="183"/>
      <c r="FY27" s="183"/>
      <c r="FZ27" s="184"/>
      <c r="GA27" s="184"/>
      <c r="GB27" s="184"/>
      <c r="GC27" s="184"/>
      <c r="GD27" s="184"/>
      <c r="GE27" s="185"/>
      <c r="GF27" s="186"/>
      <c r="GG27" s="187"/>
      <c r="GH27" s="188"/>
      <c r="GI27" s="183"/>
      <c r="GJ27" s="183"/>
      <c r="GK27" s="184"/>
      <c r="GL27" s="184"/>
      <c r="GM27" s="184"/>
      <c r="GN27" s="184"/>
      <c r="GO27" s="184"/>
      <c r="GP27" s="185"/>
      <c r="GQ27" s="186"/>
      <c r="GR27" s="187"/>
      <c r="GS27" s="188"/>
      <c r="GT27" s="183"/>
      <c r="GU27" s="183"/>
      <c r="GV27" s="184"/>
      <c r="GW27" s="184"/>
      <c r="GX27" s="184"/>
      <c r="GY27" s="184"/>
      <c r="GZ27" s="184"/>
      <c r="HA27" s="185"/>
      <c r="HB27" s="186"/>
      <c r="HC27" s="187"/>
      <c r="HD27" s="188"/>
      <c r="HE27" s="183"/>
      <c r="HF27" s="183"/>
      <c r="HG27" s="184"/>
      <c r="HH27" s="184"/>
      <c r="HI27" s="184"/>
      <c r="HJ27" s="184"/>
      <c r="HK27" s="184"/>
      <c r="HL27" s="185"/>
      <c r="HM27" s="186"/>
      <c r="HN27" s="187"/>
      <c r="HO27" s="188"/>
      <c r="HP27" s="183"/>
      <c r="HQ27" s="183"/>
      <c r="HR27" s="184"/>
      <c r="HS27" s="184"/>
      <c r="HT27" s="184"/>
      <c r="HU27" s="184"/>
      <c r="HV27" s="184"/>
      <c r="HW27" s="185"/>
      <c r="HX27" s="186"/>
      <c r="HY27" s="187"/>
      <c r="HZ27" s="188"/>
      <c r="IA27" s="183"/>
      <c r="IB27" s="183"/>
      <c r="IC27" s="184"/>
      <c r="ID27" s="184"/>
      <c r="IE27" s="184"/>
      <c r="IF27" s="184"/>
      <c r="IG27" s="184"/>
      <c r="IH27" s="185"/>
      <c r="II27" s="186"/>
      <c r="IJ27" s="187"/>
      <c r="IK27" s="188"/>
      <c r="IL27" s="78"/>
      <c r="IM27"/>
      <c r="IN27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</row>
    <row r="28" spans="1:283" s="4" customFormat="1" x14ac:dyDescent="0.2">
      <c r="A28" s="33"/>
      <c r="B28" s="62" t="s">
        <v>150</v>
      </c>
      <c r="C28" s="62" t="s">
        <v>117</v>
      </c>
      <c r="D28" s="63" t="s">
        <v>16</v>
      </c>
      <c r="E28" s="63" t="s">
        <v>23</v>
      </c>
      <c r="F28" s="64" t="s">
        <v>151</v>
      </c>
      <c r="G28" s="24" t="str">
        <f>IF(AND(OR($G$2="Y",$H$2="Y"),I28&lt;5,J28&lt;5),IF(AND(I28=#REF!,J28=#REF!),#REF!+1,1),"")</f>
        <v/>
      </c>
      <c r="H28" s="21" t="e">
        <f>IF(AND($H$2="Y",J28&gt;0,OR(AND(G28=1,#REF!=10),AND(G28=2,#REF!=20),AND(G28=3,#REF!=30),AND(G28=4,#REF!=40),AND(G28=5,#REF!=50),AND(G28=6,#REF!=60),AND(G28=7,#REF!=70),AND(G28=8,#REF!=80),AND(G28=9,#REF!=90),AND(G28=10,#REF!=100))),VLOOKUP(J28-1,SortLookup!$A$13:$B$16,2,FALSE),"")</f>
        <v>#REF!</v>
      </c>
      <c r="I28" s="34" t="str">
        <f>IF(ISNA(VLOOKUP(E28,SortLookup!$A$1:$B$5,2,FALSE))," ",VLOOKUP(E28,SortLookup!$A$1:$B$5,2,FALSE))</f>
        <v xml:space="preserve"> </v>
      </c>
      <c r="J28" s="22" t="str">
        <f>IF(ISNA(VLOOKUP(F28,SortLookup!$A$7:$B$11,2,FALSE))," ",VLOOKUP(F28,SortLookup!$A$7:$B$11,2,FALSE))</f>
        <v xml:space="preserve"> </v>
      </c>
      <c r="K28" s="58">
        <f t="shared" si="0"/>
        <v>61.13</v>
      </c>
      <c r="L28" s="59">
        <f>AB28+AO28+BA28+BL28+BY28+CJ28+CU27+DF27+DQ27+EB27+EM27+EX27+FI27+FT27+GE27+GP27+HA27+HL27+HW27+IH27</f>
        <v>47.13</v>
      </c>
      <c r="M28" s="36">
        <f>AD28+AQ28+BC28+BN28+CA28+CL28+CW27+DH27+DS27+ED27+EO27+EZ27+FK27+FV27+GG27+GR27+HC27+HN27+HY27+IJ27</f>
        <v>0</v>
      </c>
      <c r="N28" s="37">
        <f t="shared" si="1"/>
        <v>14</v>
      </c>
      <c r="O28" s="60">
        <f>W28+AJ28+AV28+BG28+BT28+CE28+CP27+DA27+DL27+DW27+EH27+ES27+FD27+FO27+FZ27+GK27+GV27+HG27+HR27+IC27</f>
        <v>14</v>
      </c>
      <c r="P28" s="31">
        <v>7.21</v>
      </c>
      <c r="Q28" s="28">
        <v>10.23</v>
      </c>
      <c r="R28" s="28">
        <v>19.29</v>
      </c>
      <c r="S28" s="28">
        <v>10.4</v>
      </c>
      <c r="T28" s="28"/>
      <c r="U28" s="28"/>
      <c r="V28" s="28"/>
      <c r="W28" s="29">
        <v>14</v>
      </c>
      <c r="X28" s="29">
        <v>0</v>
      </c>
      <c r="Y28" s="29">
        <v>0</v>
      </c>
      <c r="Z28" s="29">
        <v>0</v>
      </c>
      <c r="AA28" s="30">
        <v>0</v>
      </c>
      <c r="AB28" s="27">
        <f t="shared" si="2"/>
        <v>47.13</v>
      </c>
      <c r="AC28" s="26">
        <f t="shared" si="3"/>
        <v>14</v>
      </c>
      <c r="AD28" s="23">
        <f t="shared" si="4"/>
        <v>0</v>
      </c>
      <c r="AE28" s="45">
        <f t="shared" si="5"/>
        <v>61.13</v>
      </c>
      <c r="AF28" s="31"/>
      <c r="AG28" s="28"/>
      <c r="AH28" s="28"/>
      <c r="AI28" s="28"/>
      <c r="AJ28" s="29"/>
      <c r="AK28" s="29"/>
      <c r="AL28" s="29"/>
      <c r="AM28" s="29"/>
      <c r="AN28" s="30"/>
      <c r="AO28" s="27">
        <f t="shared" si="6"/>
        <v>0</v>
      </c>
      <c r="AP28" s="26">
        <f t="shared" si="7"/>
        <v>0</v>
      </c>
      <c r="AQ28" s="23">
        <f t="shared" si="8"/>
        <v>0</v>
      </c>
      <c r="AR28" s="45">
        <f t="shared" si="9"/>
        <v>0</v>
      </c>
      <c r="AS28" s="31"/>
      <c r="AT28" s="28"/>
      <c r="AU28" s="28"/>
      <c r="AV28" s="29"/>
      <c r="AW28" s="29"/>
      <c r="AX28" s="29"/>
      <c r="AY28" s="29"/>
      <c r="AZ28" s="30"/>
      <c r="BA28" s="27">
        <f t="shared" si="10"/>
        <v>0</v>
      </c>
      <c r="BB28" s="26">
        <f t="shared" si="11"/>
        <v>0</v>
      </c>
      <c r="BC28" s="23">
        <f t="shared" si="12"/>
        <v>0</v>
      </c>
      <c r="BD28" s="45">
        <f t="shared" si="13"/>
        <v>0</v>
      </c>
      <c r="BE28" s="27"/>
      <c r="BF28" s="43"/>
      <c r="BG28" s="29"/>
      <c r="BH28" s="29"/>
      <c r="BI28" s="29"/>
      <c r="BJ28" s="29"/>
      <c r="BK28" s="30"/>
      <c r="BL28" s="40">
        <f t="shared" si="14"/>
        <v>0</v>
      </c>
      <c r="BM28" s="37">
        <f t="shared" si="15"/>
        <v>0</v>
      </c>
      <c r="BN28" s="36">
        <f t="shared" si="16"/>
        <v>0</v>
      </c>
      <c r="BO28" s="35">
        <f t="shared" si="17"/>
        <v>0</v>
      </c>
      <c r="BP28" s="31"/>
      <c r="BQ28" s="28"/>
      <c r="BR28" s="28"/>
      <c r="BS28" s="28"/>
      <c r="BT28" s="29"/>
      <c r="BU28" s="29"/>
      <c r="BV28" s="29"/>
      <c r="BW28" s="29"/>
      <c r="BX28" s="30"/>
      <c r="BY28" s="27">
        <f t="shared" si="18"/>
        <v>0</v>
      </c>
      <c r="BZ28" s="26">
        <f t="shared" si="19"/>
        <v>0</v>
      </c>
      <c r="CA28" s="32">
        <f t="shared" si="20"/>
        <v>0</v>
      </c>
      <c r="CB28" s="71">
        <f t="shared" si="21"/>
        <v>0</v>
      </c>
      <c r="CC28" s="31"/>
      <c r="CD28" s="28"/>
      <c r="CE28" s="29"/>
      <c r="CF28" s="29"/>
      <c r="CG28" s="29"/>
      <c r="CH28" s="29"/>
      <c r="CI28" s="30"/>
      <c r="CJ28" s="27">
        <f t="shared" si="22"/>
        <v>0</v>
      </c>
      <c r="CK28" s="26">
        <f t="shared" si="23"/>
        <v>0</v>
      </c>
      <c r="CL28" s="23">
        <f t="shared" si="24"/>
        <v>0</v>
      </c>
      <c r="CM28" s="45">
        <f t="shared" si="25"/>
        <v>0</v>
      </c>
      <c r="CN28" s="1"/>
      <c r="CO28" s="1"/>
      <c r="CP28" s="2"/>
      <c r="CQ28" s="2"/>
      <c r="CR28" s="2"/>
      <c r="CS28" s="2"/>
      <c r="CT28" s="2"/>
      <c r="CU28" s="61"/>
      <c r="CV28" s="13"/>
      <c r="CW28" s="6"/>
      <c r="CX28" s="38"/>
      <c r="CY28" s="1"/>
      <c r="CZ28" s="1"/>
      <c r="DA28" s="2"/>
      <c r="DB28" s="2"/>
      <c r="DC28" s="2"/>
      <c r="DD28" s="2"/>
      <c r="DE28" s="2"/>
      <c r="DF28" s="61"/>
      <c r="DG28" s="13"/>
      <c r="DH28" s="6"/>
      <c r="DI28" s="38"/>
      <c r="DJ28" s="1"/>
      <c r="DK28" s="1"/>
      <c r="DL28" s="2"/>
      <c r="DM28" s="2"/>
      <c r="DN28" s="2"/>
      <c r="DO28" s="2"/>
      <c r="DP28" s="2"/>
      <c r="DQ28" s="61"/>
      <c r="DR28" s="13"/>
      <c r="DS28" s="6"/>
      <c r="DT28" s="38"/>
      <c r="DU28" s="1"/>
      <c r="DV28" s="1"/>
      <c r="DW28" s="2"/>
      <c r="DX28" s="2"/>
      <c r="DY28" s="2"/>
      <c r="DZ28" s="2"/>
      <c r="EA28" s="2"/>
      <c r="EB28" s="61"/>
      <c r="EC28" s="13"/>
      <c r="ED28" s="6"/>
      <c r="EE28" s="38"/>
      <c r="EF28" s="1"/>
      <c r="EG28" s="1"/>
      <c r="EH28" s="2"/>
      <c r="EI28" s="2"/>
      <c r="EJ28" s="2"/>
      <c r="EK28" s="2"/>
      <c r="EL28" s="2"/>
      <c r="EM28" s="61"/>
      <c r="EN28" s="13"/>
      <c r="EO28" s="6"/>
      <c r="EP28" s="38"/>
      <c r="EQ28" s="1"/>
      <c r="ER28" s="1"/>
      <c r="ES28" s="2"/>
      <c r="ET28" s="2"/>
      <c r="EU28" s="2"/>
      <c r="EV28" s="2"/>
      <c r="EW28" s="2"/>
      <c r="EX28" s="61"/>
      <c r="EY28" s="13"/>
      <c r="EZ28" s="6"/>
      <c r="FA28" s="38"/>
      <c r="FB28" s="1"/>
      <c r="FC28" s="1"/>
      <c r="FD28" s="2"/>
      <c r="FE28" s="2"/>
      <c r="FF28" s="2"/>
      <c r="FG28" s="2"/>
      <c r="FH28" s="2"/>
      <c r="FI28" s="61"/>
      <c r="FJ28" s="13"/>
      <c r="FK28" s="6"/>
      <c r="FL28" s="38"/>
      <c r="FM28" s="1"/>
      <c r="FN28" s="1"/>
      <c r="FO28" s="2"/>
      <c r="FP28" s="2"/>
      <c r="FQ28" s="2"/>
      <c r="FR28" s="2"/>
      <c r="FS28" s="2"/>
      <c r="FT28" s="61"/>
      <c r="FU28" s="13"/>
      <c r="FV28" s="6"/>
      <c r="FW28" s="38"/>
      <c r="FX28" s="1"/>
      <c r="FY28" s="1"/>
      <c r="FZ28" s="2"/>
      <c r="GA28" s="2"/>
      <c r="GB28" s="2"/>
      <c r="GC28" s="2"/>
      <c r="GD28" s="2"/>
      <c r="GE28" s="61"/>
      <c r="GF28" s="13"/>
      <c r="GG28" s="6"/>
      <c r="GH28" s="38"/>
      <c r="GI28" s="1"/>
      <c r="GJ28" s="1"/>
      <c r="GK28" s="2"/>
      <c r="GL28" s="2"/>
      <c r="GM28" s="2"/>
      <c r="GN28" s="2"/>
      <c r="GO28" s="2"/>
      <c r="GP28" s="61"/>
      <c r="GQ28" s="13"/>
      <c r="GR28" s="6"/>
      <c r="GS28" s="38"/>
      <c r="GT28" s="1"/>
      <c r="GU28" s="1"/>
      <c r="GV28" s="2"/>
      <c r="GW28" s="2"/>
      <c r="GX28" s="2"/>
      <c r="GY28" s="2"/>
      <c r="GZ28" s="2"/>
      <c r="HA28" s="61"/>
      <c r="HB28" s="13"/>
      <c r="HC28" s="6"/>
      <c r="HD28" s="38"/>
      <c r="HE28" s="1"/>
      <c r="HF28" s="1"/>
      <c r="HG28" s="2"/>
      <c r="HH28" s="2"/>
      <c r="HI28" s="2"/>
      <c r="HJ28" s="2"/>
      <c r="HK28" s="2"/>
      <c r="HL28" s="61"/>
      <c r="HM28" s="13"/>
      <c r="HN28" s="6"/>
      <c r="HO28" s="38"/>
      <c r="HP28" s="1"/>
      <c r="HQ28" s="1"/>
      <c r="HR28" s="2"/>
      <c r="HS28" s="2"/>
      <c r="HT28" s="2"/>
      <c r="HU28" s="2"/>
      <c r="HV28" s="2"/>
      <c r="HW28" s="61"/>
      <c r="HX28" s="13"/>
      <c r="HY28" s="6"/>
      <c r="HZ28" s="38"/>
      <c r="IA28" s="1"/>
      <c r="IB28" s="1"/>
      <c r="IC28" s="2"/>
      <c r="ID28" s="2"/>
      <c r="IE28" s="2"/>
      <c r="IF28" s="2"/>
      <c r="IG28" s="2"/>
      <c r="IH28" s="61"/>
      <c r="II28" s="13"/>
      <c r="IJ28" s="6"/>
      <c r="IK28" s="38"/>
      <c r="IL28" s="78"/>
      <c r="IM28"/>
      <c r="IN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</row>
    <row r="29" spans="1:283" s="4" customFormat="1" x14ac:dyDescent="0.2">
      <c r="A29" s="33"/>
      <c r="B29" s="62" t="s">
        <v>150</v>
      </c>
      <c r="C29" s="62" t="s">
        <v>117</v>
      </c>
      <c r="D29" s="63" t="s">
        <v>16</v>
      </c>
      <c r="E29" s="63" t="s">
        <v>23</v>
      </c>
      <c r="F29" s="64" t="s">
        <v>151</v>
      </c>
      <c r="G29" s="24" t="str">
        <f>IF(AND(OR($G$2="Y",$H$2="Y"),I29&lt;5,J29&lt;5),IF(AND(I29=#REF!,J29=#REF!),#REF!+1,1),"")</f>
        <v/>
      </c>
      <c r="H29" s="21" t="e">
        <f>IF(AND($H$2="Y",J29&gt;0,OR(AND(G29=1,#REF!=10),AND(G29=2,#REF!=20),AND(G29=3,#REF!=30),AND(G29=4,#REF!=40),AND(G29=5,#REF!=50),AND(G29=6,#REF!=60),AND(G29=7,#REF!=70),AND(G29=8,#REF!=80),AND(G29=9,#REF!=90),AND(G29=10,#REF!=100))),VLOOKUP(J29-1,SortLookup!$A$13:$B$16,2,FALSE),"")</f>
        <v>#REF!</v>
      </c>
      <c r="I29" s="34" t="str">
        <f>IF(ISNA(VLOOKUP(E29,SortLookup!$A$1:$B$5,2,FALSE))," ",VLOOKUP(E29,SortLookup!$A$1:$B$5,2,FALSE))</f>
        <v xml:space="preserve"> </v>
      </c>
      <c r="J29" s="22" t="str">
        <f>IF(ISNA(VLOOKUP(F29,SortLookup!$A$7:$B$11,2,FALSE))," ",VLOOKUP(F29,SortLookup!$A$7:$B$11,2,FALSE))</f>
        <v xml:space="preserve"> </v>
      </c>
      <c r="K29" s="58">
        <f t="shared" si="0"/>
        <v>66.48</v>
      </c>
      <c r="L29" s="59">
        <f>AB29+AO29+BA29+BL29+BY29+CJ29+CU27+DF27+DQ27+EB27+EM27+EX27+FI27+FT27+GE27+GP27+HA27+HL27+HW27+IH27</f>
        <v>47.48</v>
      </c>
      <c r="M29" s="36">
        <f>AD29+AQ29+BC29+BN29+CA29+CL29+CW27+DH27+DS27+ED27+EO27+EZ27+FK27+FV27+GG27+GR27+HC27+HN27+HY27+IJ27</f>
        <v>0</v>
      </c>
      <c r="N29" s="37">
        <f t="shared" si="1"/>
        <v>19</v>
      </c>
      <c r="O29" s="60">
        <f>W29+AJ29+AV29+BG29+BT29+CE29+CP27+DA27+DL27+DW27+EH27+ES27+FD27+FO27+FZ27+GK27+GV27+HG27+HR27+IC27</f>
        <v>19</v>
      </c>
      <c r="P29" s="31">
        <v>10.38</v>
      </c>
      <c r="Q29" s="28">
        <v>11.11</v>
      </c>
      <c r="R29" s="28">
        <v>16.12</v>
      </c>
      <c r="S29" s="28">
        <v>9.8699999999999992</v>
      </c>
      <c r="T29" s="28"/>
      <c r="U29" s="28"/>
      <c r="V29" s="28"/>
      <c r="W29" s="29">
        <v>19</v>
      </c>
      <c r="X29" s="29">
        <v>0</v>
      </c>
      <c r="Y29" s="29">
        <v>0</v>
      </c>
      <c r="Z29" s="29">
        <v>0</v>
      </c>
      <c r="AA29" s="30">
        <v>0</v>
      </c>
      <c r="AB29" s="27">
        <f t="shared" si="2"/>
        <v>47.48</v>
      </c>
      <c r="AC29" s="26">
        <f t="shared" si="3"/>
        <v>19</v>
      </c>
      <c r="AD29" s="23">
        <f t="shared" si="4"/>
        <v>0</v>
      </c>
      <c r="AE29" s="45">
        <f t="shared" si="5"/>
        <v>66.48</v>
      </c>
      <c r="AF29" s="31"/>
      <c r="AG29" s="28"/>
      <c r="AH29" s="28"/>
      <c r="AI29" s="28"/>
      <c r="AJ29" s="29"/>
      <c r="AK29" s="29"/>
      <c r="AL29" s="29"/>
      <c r="AM29" s="29"/>
      <c r="AN29" s="30"/>
      <c r="AO29" s="27">
        <f t="shared" si="6"/>
        <v>0</v>
      </c>
      <c r="AP29" s="26">
        <f t="shared" si="7"/>
        <v>0</v>
      </c>
      <c r="AQ29" s="23">
        <f t="shared" si="8"/>
        <v>0</v>
      </c>
      <c r="AR29" s="45">
        <f t="shared" si="9"/>
        <v>0</v>
      </c>
      <c r="AS29" s="31"/>
      <c r="AT29" s="28"/>
      <c r="AU29" s="28"/>
      <c r="AV29" s="29"/>
      <c r="AW29" s="29"/>
      <c r="AX29" s="29"/>
      <c r="AY29" s="29"/>
      <c r="AZ29" s="30"/>
      <c r="BA29" s="27">
        <f t="shared" si="10"/>
        <v>0</v>
      </c>
      <c r="BB29" s="26">
        <f t="shared" si="11"/>
        <v>0</v>
      </c>
      <c r="BC29" s="23">
        <f t="shared" si="12"/>
        <v>0</v>
      </c>
      <c r="BD29" s="45">
        <f t="shared" si="13"/>
        <v>0</v>
      </c>
      <c r="BE29" s="27"/>
      <c r="BF29" s="43"/>
      <c r="BG29" s="29"/>
      <c r="BH29" s="29"/>
      <c r="BI29" s="29"/>
      <c r="BJ29" s="29"/>
      <c r="BK29" s="30"/>
      <c r="BL29" s="40">
        <f t="shared" si="14"/>
        <v>0</v>
      </c>
      <c r="BM29" s="37">
        <f t="shared" si="15"/>
        <v>0</v>
      </c>
      <c r="BN29" s="36">
        <f t="shared" si="16"/>
        <v>0</v>
      </c>
      <c r="BO29" s="35">
        <f t="shared" si="17"/>
        <v>0</v>
      </c>
      <c r="BP29" s="31"/>
      <c r="BQ29" s="28"/>
      <c r="BR29" s="28"/>
      <c r="BS29" s="28"/>
      <c r="BT29" s="29"/>
      <c r="BU29" s="29"/>
      <c r="BV29" s="29"/>
      <c r="BW29" s="29"/>
      <c r="BX29" s="30"/>
      <c r="BY29" s="27">
        <f t="shared" si="18"/>
        <v>0</v>
      </c>
      <c r="BZ29" s="26">
        <f t="shared" si="19"/>
        <v>0</v>
      </c>
      <c r="CA29" s="32">
        <f t="shared" si="20"/>
        <v>0</v>
      </c>
      <c r="CB29" s="71">
        <f t="shared" si="21"/>
        <v>0</v>
      </c>
      <c r="CC29" s="31"/>
      <c r="CD29" s="28"/>
      <c r="CE29" s="29"/>
      <c r="CF29" s="29"/>
      <c r="CG29" s="29"/>
      <c r="CH29" s="29"/>
      <c r="CI29" s="30"/>
      <c r="CJ29" s="27">
        <f t="shared" si="22"/>
        <v>0</v>
      </c>
      <c r="CK29" s="26">
        <f t="shared" si="23"/>
        <v>0</v>
      </c>
      <c r="CL29" s="23">
        <f t="shared" si="24"/>
        <v>0</v>
      </c>
      <c r="CM29" s="45">
        <f t="shared" si="25"/>
        <v>0</v>
      </c>
      <c r="IL29" s="78"/>
    </row>
    <row r="30" spans="1:283" s="4" customFormat="1" x14ac:dyDescent="0.2">
      <c r="A30" s="33"/>
      <c r="B30" s="62" t="s">
        <v>156</v>
      </c>
      <c r="C30" s="25"/>
      <c r="D30" s="63" t="s">
        <v>133</v>
      </c>
      <c r="E30" s="63"/>
      <c r="F30" s="64"/>
      <c r="G30" s="24" t="str">
        <f>IF(AND(OR($G$2="Y",$H$2="Y"),I30&lt;5,J30&lt;5),IF(AND(I30=#REF!,J30=#REF!),#REF!+1,1),"")</f>
        <v/>
      </c>
      <c r="H30" s="21" t="e">
        <f>IF(AND($H$2="Y",J30&gt;0,OR(AND(G30=1,#REF!=10),AND(G30=2,#REF!=20),AND(G30=3,#REF!=30),AND(G30=4,#REF!=40),AND(G30=5,#REF!=50),AND(G30=6,#REF!=60),AND(G30=7,#REF!=70),AND(G30=8,#REF!=80),AND(G30=9,#REF!=90),AND(G30=10,#REF!=100))),VLOOKUP(J30-1,SortLookup!$A$13:$B$16,2,FALSE),"")</f>
        <v>#REF!</v>
      </c>
      <c r="I30" s="34" t="str">
        <f>IF(ISNA(VLOOKUP(E30,SortLookup!$A$1:$B$5,2,FALSE))," ",VLOOKUP(E30,SortLookup!$A$1:$B$5,2,FALSE))</f>
        <v xml:space="preserve"> </v>
      </c>
      <c r="J30" s="22" t="str">
        <f>IF(ISNA(VLOOKUP(F30,SortLookup!$A$7:$B$11,2,FALSE))," ",VLOOKUP(F30,SortLookup!$A$7:$B$11,2,FALSE))</f>
        <v xml:space="preserve"> </v>
      </c>
      <c r="K30" s="58">
        <f t="shared" si="0"/>
        <v>41</v>
      </c>
      <c r="L30" s="59">
        <f>AB30+AO30+BA30+BL30+BY30+CJ30+CU30+DF30+DQ30+EB30+EM30+EX30+FI30+FT30+GE30+GP30+HA30+HL30+HW30+IH30</f>
        <v>29</v>
      </c>
      <c r="M30" s="36">
        <f>AD30+AQ30+BC30+BN30+CA30+CL30+CW30+DH30+DS30+ED30+EO30+EZ30+FK30+FV30+GG30+GR30+HC30+HN30+HY30+IJ30</f>
        <v>0</v>
      </c>
      <c r="N30" s="37">
        <f t="shared" si="1"/>
        <v>12</v>
      </c>
      <c r="O30" s="60">
        <f>W30+AJ30+AV30+BG30+BT30+CE30+CP30+DA30+DL30+DW30+EH30+ES30+FD30+FO30+FZ30+GK30+GV30+HG30+HR30+IC30</f>
        <v>12</v>
      </c>
      <c r="P30" s="31">
        <v>4.88</v>
      </c>
      <c r="Q30" s="28">
        <v>5.63</v>
      </c>
      <c r="R30" s="28">
        <v>13.65</v>
      </c>
      <c r="S30" s="28">
        <v>4.84</v>
      </c>
      <c r="T30" s="28"/>
      <c r="U30" s="28"/>
      <c r="V30" s="28"/>
      <c r="W30" s="29">
        <v>12</v>
      </c>
      <c r="X30" s="29">
        <v>0</v>
      </c>
      <c r="Y30" s="29">
        <v>0</v>
      </c>
      <c r="Z30" s="29">
        <v>0</v>
      </c>
      <c r="AA30" s="30">
        <v>0</v>
      </c>
      <c r="AB30" s="27">
        <f t="shared" si="2"/>
        <v>29</v>
      </c>
      <c r="AC30" s="26">
        <f t="shared" si="3"/>
        <v>12</v>
      </c>
      <c r="AD30" s="23">
        <f t="shared" si="4"/>
        <v>0</v>
      </c>
      <c r="AE30" s="45">
        <f t="shared" si="5"/>
        <v>41</v>
      </c>
      <c r="AF30" s="31"/>
      <c r="AG30" s="28"/>
      <c r="AH30" s="28"/>
      <c r="AI30" s="28"/>
      <c r="AJ30" s="29"/>
      <c r="AK30" s="29"/>
      <c r="AL30" s="29"/>
      <c r="AM30" s="29"/>
      <c r="AN30" s="30"/>
      <c r="AO30" s="27">
        <f t="shared" si="6"/>
        <v>0</v>
      </c>
      <c r="AP30" s="26">
        <f t="shared" si="7"/>
        <v>0</v>
      </c>
      <c r="AQ30" s="23">
        <f t="shared" si="8"/>
        <v>0</v>
      </c>
      <c r="AR30" s="45">
        <f t="shared" si="9"/>
        <v>0</v>
      </c>
      <c r="AS30" s="31"/>
      <c r="AT30" s="28"/>
      <c r="AU30" s="28"/>
      <c r="AV30" s="29"/>
      <c r="AW30" s="29"/>
      <c r="AX30" s="29"/>
      <c r="AY30" s="29"/>
      <c r="AZ30" s="30"/>
      <c r="BA30" s="27">
        <f t="shared" si="10"/>
        <v>0</v>
      </c>
      <c r="BB30" s="26">
        <f t="shared" si="11"/>
        <v>0</v>
      </c>
      <c r="BC30" s="23">
        <f t="shared" si="12"/>
        <v>0</v>
      </c>
      <c r="BD30" s="45">
        <f t="shared" si="13"/>
        <v>0</v>
      </c>
      <c r="BE30" s="27"/>
      <c r="BF30" s="43"/>
      <c r="BG30" s="29"/>
      <c r="BH30" s="29"/>
      <c r="BI30" s="29"/>
      <c r="BJ30" s="29"/>
      <c r="BK30" s="30"/>
      <c r="BL30" s="40">
        <f t="shared" si="14"/>
        <v>0</v>
      </c>
      <c r="BM30" s="37">
        <f t="shared" si="15"/>
        <v>0</v>
      </c>
      <c r="BN30" s="36">
        <f t="shared" si="16"/>
        <v>0</v>
      </c>
      <c r="BO30" s="35">
        <f t="shared" si="17"/>
        <v>0</v>
      </c>
      <c r="BP30" s="31"/>
      <c r="BQ30" s="28"/>
      <c r="BR30" s="28"/>
      <c r="BS30" s="28"/>
      <c r="BT30" s="29"/>
      <c r="BU30" s="29"/>
      <c r="BV30" s="29"/>
      <c r="BW30" s="29"/>
      <c r="BX30" s="30"/>
      <c r="BY30" s="27">
        <f t="shared" si="18"/>
        <v>0</v>
      </c>
      <c r="BZ30" s="26">
        <f t="shared" si="19"/>
        <v>0</v>
      </c>
      <c r="CA30" s="32">
        <f t="shared" si="20"/>
        <v>0</v>
      </c>
      <c r="CB30" s="71">
        <f t="shared" si="21"/>
        <v>0</v>
      </c>
      <c r="CC30" s="31"/>
      <c r="CD30" s="28"/>
      <c r="CE30" s="29"/>
      <c r="CF30" s="29"/>
      <c r="CG30" s="29"/>
      <c r="CH30" s="29"/>
      <c r="CI30" s="30"/>
      <c r="CJ30" s="27">
        <f t="shared" si="22"/>
        <v>0</v>
      </c>
      <c r="CK30" s="26">
        <f t="shared" si="23"/>
        <v>0</v>
      </c>
      <c r="CL30" s="23">
        <f t="shared" si="24"/>
        <v>0</v>
      </c>
      <c r="CM30" s="45">
        <f t="shared" si="25"/>
        <v>0</v>
      </c>
      <c r="CN30" s="1"/>
      <c r="CO30" s="1"/>
      <c r="CP30" s="2"/>
      <c r="CQ30" s="2"/>
      <c r="CR30" s="2"/>
      <c r="CS30" s="2"/>
      <c r="CT30" s="2"/>
      <c r="CU30" s="61"/>
      <c r="CV30" s="13"/>
      <c r="CW30" s="6"/>
      <c r="CX30" s="38"/>
      <c r="CY30" s="1"/>
      <c r="CZ30" s="1"/>
      <c r="DA30" s="2"/>
      <c r="DB30" s="2"/>
      <c r="DC30" s="2"/>
      <c r="DD30" s="2"/>
      <c r="DE30" s="2"/>
      <c r="DF30" s="61"/>
      <c r="DG30" s="13"/>
      <c r="DH30" s="6"/>
      <c r="DI30" s="38"/>
      <c r="DJ30" s="1"/>
      <c r="DK30" s="1"/>
      <c r="DL30" s="2"/>
      <c r="DM30" s="2"/>
      <c r="DN30" s="2"/>
      <c r="DO30" s="2"/>
      <c r="DP30" s="2"/>
      <c r="DQ30" s="61"/>
      <c r="DR30" s="13"/>
      <c r="DS30" s="6"/>
      <c r="DT30" s="38"/>
      <c r="DU30" s="1"/>
      <c r="DV30" s="1"/>
      <c r="DW30" s="2"/>
      <c r="DX30" s="2"/>
      <c r="DY30" s="2"/>
      <c r="DZ30" s="2"/>
      <c r="EA30" s="2"/>
      <c r="EB30" s="61"/>
      <c r="EC30" s="13"/>
      <c r="ED30" s="6"/>
      <c r="EE30" s="38"/>
      <c r="EF30" s="1"/>
      <c r="EG30" s="1"/>
      <c r="EH30" s="2"/>
      <c r="EI30" s="2"/>
      <c r="EJ30" s="2"/>
      <c r="EK30" s="2"/>
      <c r="EL30" s="2"/>
      <c r="EM30" s="61"/>
      <c r="EN30" s="13"/>
      <c r="EO30" s="6"/>
      <c r="EP30" s="38"/>
      <c r="EQ30" s="1"/>
      <c r="ER30" s="1"/>
      <c r="ES30" s="2"/>
      <c r="ET30" s="2"/>
      <c r="EU30" s="2"/>
      <c r="EV30" s="2"/>
      <c r="EW30" s="2"/>
      <c r="EX30" s="61"/>
      <c r="EY30" s="13"/>
      <c r="EZ30" s="6"/>
      <c r="FA30" s="38"/>
      <c r="FB30" s="1"/>
      <c r="FC30" s="1"/>
      <c r="FD30" s="2"/>
      <c r="FE30" s="2"/>
      <c r="FF30" s="2"/>
      <c r="FG30" s="2"/>
      <c r="FH30" s="2"/>
      <c r="FI30" s="61"/>
      <c r="FJ30" s="13"/>
      <c r="FK30" s="6"/>
      <c r="FL30" s="38"/>
      <c r="FM30" s="1"/>
      <c r="FN30" s="1"/>
      <c r="FO30" s="2"/>
      <c r="FP30" s="2"/>
      <c r="FQ30" s="2"/>
      <c r="FR30" s="2"/>
      <c r="FS30" s="2"/>
      <c r="FT30" s="61"/>
      <c r="FU30" s="13"/>
      <c r="FV30" s="6"/>
      <c r="FW30" s="38"/>
      <c r="FX30" s="1"/>
      <c r="FY30" s="1"/>
      <c r="FZ30" s="2"/>
      <c r="GA30" s="2"/>
      <c r="GB30" s="2"/>
      <c r="GC30" s="2"/>
      <c r="GD30" s="2"/>
      <c r="GE30" s="61"/>
      <c r="GF30" s="13"/>
      <c r="GG30" s="6"/>
      <c r="GH30" s="38"/>
      <c r="GI30" s="1"/>
      <c r="GJ30" s="1"/>
      <c r="GK30" s="2"/>
      <c r="GL30" s="2"/>
      <c r="GM30" s="2"/>
      <c r="GN30" s="2"/>
      <c r="GO30" s="2"/>
      <c r="GP30" s="61"/>
      <c r="GQ30" s="13"/>
      <c r="GR30" s="6"/>
      <c r="GS30" s="38"/>
      <c r="GT30" s="1"/>
      <c r="GU30" s="1"/>
      <c r="GV30" s="2"/>
      <c r="GW30" s="2"/>
      <c r="GX30" s="2"/>
      <c r="GY30" s="2"/>
      <c r="GZ30" s="2"/>
      <c r="HA30" s="61"/>
      <c r="HB30" s="13"/>
      <c r="HC30" s="6"/>
      <c r="HD30" s="38"/>
      <c r="HE30" s="1"/>
      <c r="HF30" s="1"/>
      <c r="HG30" s="2"/>
      <c r="HH30" s="2"/>
      <c r="HI30" s="2"/>
      <c r="HJ30" s="2"/>
      <c r="HK30" s="2"/>
      <c r="HL30" s="61"/>
      <c r="HM30" s="13"/>
      <c r="HN30" s="6"/>
      <c r="HO30" s="38"/>
      <c r="HP30" s="1"/>
      <c r="HQ30" s="1"/>
      <c r="HR30" s="2"/>
      <c r="HS30" s="2"/>
      <c r="HT30" s="2"/>
      <c r="HU30" s="2"/>
      <c r="HV30" s="2"/>
      <c r="HW30" s="61"/>
      <c r="HX30" s="13"/>
      <c r="HY30" s="6"/>
      <c r="HZ30" s="38"/>
      <c r="IA30" s="1"/>
      <c r="IB30" s="1"/>
      <c r="IC30" s="2"/>
      <c r="ID30" s="2"/>
      <c r="IE30" s="2"/>
      <c r="IF30" s="2"/>
      <c r="IG30" s="2"/>
      <c r="IH30" s="61"/>
      <c r="II30" s="13"/>
      <c r="IJ30" s="6"/>
      <c r="IK30" s="38"/>
      <c r="IL30" s="78"/>
      <c r="IM30"/>
      <c r="IN30"/>
      <c r="IO30"/>
      <c r="IP30"/>
      <c r="IQ30"/>
    </row>
    <row r="31" spans="1:283" s="4" customFormat="1" x14ac:dyDescent="0.2">
      <c r="A31" s="33"/>
      <c r="B31" s="62" t="s">
        <v>132</v>
      </c>
      <c r="C31" s="25"/>
      <c r="D31" s="63" t="s">
        <v>133</v>
      </c>
      <c r="E31" s="63" t="s">
        <v>22</v>
      </c>
      <c r="F31" s="64" t="s">
        <v>134</v>
      </c>
      <c r="G31" s="24" t="str">
        <f>IF(AND(OR($G$2="Y",$H$2="Y"),I31&lt;5,J31&lt;5),IF(AND(I31=#REF!,J31=#REF!),#REF!+1,1),"")</f>
        <v/>
      </c>
      <c r="H31" s="21" t="e">
        <f>IF(AND($H$2="Y",J31&gt;0,OR(AND(G31=1,#REF!=10),AND(G31=2,#REF!=20),AND(G31=3,#REF!=30),AND(G31=4,#REF!=40),AND(G31=5,#REF!=50),AND(G31=6,#REF!=60),AND(G31=7,#REF!=70),AND(G31=8,#REF!=80),AND(G31=9,#REF!=90),AND(G31=10,#REF!=100))),VLOOKUP(J31-1,SortLookup!$A$13:$B$16,2,FALSE),"")</f>
        <v>#REF!</v>
      </c>
      <c r="I31" s="34" t="str">
        <f>IF(ISNA(VLOOKUP(E31,SortLookup!$A$1:$B$5,2,FALSE))," ",VLOOKUP(E31,SortLookup!$A$1:$B$5,2,FALSE))</f>
        <v xml:space="preserve"> </v>
      </c>
      <c r="J31" s="22" t="str">
        <f>IF(ISNA(VLOOKUP(F31,SortLookup!$A$7:$B$11,2,FALSE))," ",VLOOKUP(F31,SortLookup!$A$7:$B$11,2,FALSE))</f>
        <v xml:space="preserve"> </v>
      </c>
      <c r="K31" s="58">
        <f t="shared" si="0"/>
        <v>43.43</v>
      </c>
      <c r="L31" s="59">
        <f>AB31+AO31+BA31+BL31+BY31+CJ31+CU30+DF30+DQ30+EB30+EM30+EX30+FI30+FT30+GE30+GP30+HA30+HL30+HW30+IH30</f>
        <v>37.43</v>
      </c>
      <c r="M31" s="36">
        <f>AD31+AQ31+BC31+BN31+CA31+CL31+CW30+DH30+DS30+ED30+EO30+EZ30+FK30+FV30+GG30+GR30+HC30+HN30+HY30+IJ30</f>
        <v>0</v>
      </c>
      <c r="N31" s="37">
        <f t="shared" si="1"/>
        <v>6</v>
      </c>
      <c r="O31" s="60">
        <f>W31+AJ31+AV31+BG31+BT31+CE31+CP30+DA30+DL30+DW30+EH30+ES30+FD30+FO30+FZ30+GK30+GV30+HG30+HR30+IC30</f>
        <v>6</v>
      </c>
      <c r="P31" s="31">
        <v>5.87</v>
      </c>
      <c r="Q31" s="28">
        <v>7.69</v>
      </c>
      <c r="R31" s="28">
        <v>16.22</v>
      </c>
      <c r="S31" s="28">
        <v>7.65</v>
      </c>
      <c r="T31" s="28"/>
      <c r="U31" s="28"/>
      <c r="V31" s="28"/>
      <c r="W31" s="29">
        <v>6</v>
      </c>
      <c r="X31" s="29">
        <v>0</v>
      </c>
      <c r="Y31" s="29">
        <v>0</v>
      </c>
      <c r="Z31" s="29">
        <v>0</v>
      </c>
      <c r="AA31" s="30">
        <v>0</v>
      </c>
      <c r="AB31" s="27">
        <f t="shared" si="2"/>
        <v>37.43</v>
      </c>
      <c r="AC31" s="26">
        <f t="shared" si="3"/>
        <v>6</v>
      </c>
      <c r="AD31" s="23">
        <f t="shared" si="4"/>
        <v>0</v>
      </c>
      <c r="AE31" s="45">
        <f t="shared" si="5"/>
        <v>43.43</v>
      </c>
      <c r="AF31" s="31"/>
      <c r="AG31" s="28"/>
      <c r="AH31" s="28"/>
      <c r="AI31" s="28"/>
      <c r="AJ31" s="29"/>
      <c r="AK31" s="29"/>
      <c r="AL31" s="29"/>
      <c r="AM31" s="29"/>
      <c r="AN31" s="30"/>
      <c r="AO31" s="27">
        <f t="shared" si="6"/>
        <v>0</v>
      </c>
      <c r="AP31" s="26">
        <f t="shared" si="7"/>
        <v>0</v>
      </c>
      <c r="AQ31" s="23">
        <f t="shared" si="8"/>
        <v>0</v>
      </c>
      <c r="AR31" s="45">
        <f t="shared" si="9"/>
        <v>0</v>
      </c>
      <c r="AS31" s="31"/>
      <c r="AT31" s="28"/>
      <c r="AU31" s="28"/>
      <c r="AV31" s="29"/>
      <c r="AW31" s="29"/>
      <c r="AX31" s="29"/>
      <c r="AY31" s="29"/>
      <c r="AZ31" s="30"/>
      <c r="BA31" s="27">
        <f t="shared" si="10"/>
        <v>0</v>
      </c>
      <c r="BB31" s="26">
        <f t="shared" si="11"/>
        <v>0</v>
      </c>
      <c r="BC31" s="23">
        <f t="shared" si="12"/>
        <v>0</v>
      </c>
      <c r="BD31" s="45">
        <f t="shared" si="13"/>
        <v>0</v>
      </c>
      <c r="BE31" s="27"/>
      <c r="BF31" s="43"/>
      <c r="BG31" s="29"/>
      <c r="BH31" s="29"/>
      <c r="BI31" s="29"/>
      <c r="BJ31" s="29"/>
      <c r="BK31" s="30"/>
      <c r="BL31" s="40">
        <f t="shared" si="14"/>
        <v>0</v>
      </c>
      <c r="BM31" s="37">
        <f t="shared" si="15"/>
        <v>0</v>
      </c>
      <c r="BN31" s="36">
        <f t="shared" si="16"/>
        <v>0</v>
      </c>
      <c r="BO31" s="35">
        <f t="shared" si="17"/>
        <v>0</v>
      </c>
      <c r="BP31" s="31"/>
      <c r="BQ31" s="28"/>
      <c r="BR31" s="28"/>
      <c r="BS31" s="28"/>
      <c r="BT31" s="29"/>
      <c r="BU31" s="29"/>
      <c r="BV31" s="29"/>
      <c r="BW31" s="29"/>
      <c r="BX31" s="30"/>
      <c r="BY31" s="27">
        <f t="shared" si="18"/>
        <v>0</v>
      </c>
      <c r="BZ31" s="26">
        <f t="shared" si="19"/>
        <v>0</v>
      </c>
      <c r="CA31" s="32">
        <f t="shared" si="20"/>
        <v>0</v>
      </c>
      <c r="CB31" s="71">
        <f t="shared" si="21"/>
        <v>0</v>
      </c>
      <c r="CC31" s="31"/>
      <c r="CD31" s="28"/>
      <c r="CE31" s="29"/>
      <c r="CF31" s="29"/>
      <c r="CG31" s="29"/>
      <c r="CH31" s="29"/>
      <c r="CI31" s="30"/>
      <c r="CJ31" s="27">
        <f t="shared" si="22"/>
        <v>0</v>
      </c>
      <c r="CK31" s="26">
        <f t="shared" si="23"/>
        <v>0</v>
      </c>
      <c r="CL31" s="23">
        <f t="shared" si="24"/>
        <v>0</v>
      </c>
      <c r="CM31" s="45">
        <f t="shared" si="25"/>
        <v>0</v>
      </c>
      <c r="CN31"/>
      <c r="CO31"/>
      <c r="CP31"/>
      <c r="CQ31"/>
      <c r="CR31"/>
      <c r="CS31"/>
      <c r="CT31"/>
      <c r="CW31"/>
      <c r="CZ31"/>
      <c r="DA31"/>
      <c r="DB31"/>
      <c r="DC31"/>
      <c r="DD31"/>
      <c r="DE31"/>
      <c r="DH31"/>
      <c r="DK31"/>
      <c r="DL31"/>
      <c r="DM31"/>
      <c r="DN31"/>
      <c r="DO31"/>
      <c r="DP31"/>
      <c r="DS31"/>
      <c r="DV31"/>
      <c r="DW31"/>
      <c r="DX31"/>
      <c r="DY31"/>
      <c r="DZ31"/>
      <c r="EA31"/>
      <c r="ED31"/>
      <c r="EG31"/>
      <c r="EH31"/>
      <c r="EI31"/>
      <c r="EJ31"/>
      <c r="EK31"/>
      <c r="EL31"/>
      <c r="EO31"/>
      <c r="ER31"/>
      <c r="ES31"/>
      <c r="ET31"/>
      <c r="EU31"/>
      <c r="EV31"/>
      <c r="EW31"/>
      <c r="EZ31"/>
      <c r="FC31"/>
      <c r="FD31"/>
      <c r="FE31"/>
      <c r="FF31"/>
      <c r="FG31"/>
      <c r="FH31"/>
      <c r="FK31"/>
      <c r="FN31"/>
      <c r="FO31"/>
      <c r="FP31"/>
      <c r="FQ31"/>
      <c r="FR31"/>
      <c r="FS31"/>
      <c r="FV31"/>
      <c r="FY31"/>
      <c r="FZ31"/>
      <c r="GA31"/>
      <c r="GB31"/>
      <c r="GC31"/>
      <c r="GD31"/>
      <c r="GG31"/>
      <c r="GJ31"/>
      <c r="GK31"/>
      <c r="GL31"/>
      <c r="GM31"/>
      <c r="GN31"/>
      <c r="GO31"/>
      <c r="GR31"/>
      <c r="GU31"/>
      <c r="GV31"/>
      <c r="GW31"/>
      <c r="GX31"/>
      <c r="GY31"/>
      <c r="GZ31"/>
      <c r="HC31"/>
      <c r="HF31"/>
      <c r="HG31"/>
      <c r="HH31"/>
      <c r="HI31"/>
      <c r="HJ31"/>
      <c r="HK31"/>
      <c r="HN31"/>
      <c r="HQ31"/>
      <c r="HR31"/>
      <c r="HS31"/>
      <c r="HT31"/>
      <c r="HU31"/>
      <c r="HV31"/>
      <c r="HY31"/>
      <c r="IB31"/>
      <c r="IC31"/>
      <c r="ID31"/>
      <c r="IE31"/>
      <c r="IF31"/>
      <c r="IG31"/>
      <c r="IJ31"/>
      <c r="IK31"/>
      <c r="IL31" s="78"/>
    </row>
    <row r="32" spans="1:283" s="4" customFormat="1" x14ac:dyDescent="0.2">
      <c r="A32" s="33"/>
      <c r="B32" s="62" t="s">
        <v>156</v>
      </c>
      <c r="C32" s="25"/>
      <c r="D32" s="63" t="s">
        <v>133</v>
      </c>
      <c r="E32" s="63"/>
      <c r="F32" s="64"/>
      <c r="G32" s="24" t="str">
        <f>IF(AND(OR($G$2="Y",$H$2="Y"),I32&lt;5,J32&lt;5),IF(AND(I32=#REF!,J32=#REF!),#REF!+1,1),"")</f>
        <v/>
      </c>
      <c r="H32" s="21" t="e">
        <f>IF(AND($H$2="Y",J32&gt;0,OR(AND(G32=1,#REF!=10),AND(G32=2,#REF!=20),AND(G32=3,#REF!=30),AND(G32=4,#REF!=40),AND(G32=5,#REF!=50),AND(G32=6,#REF!=60),AND(G32=7,#REF!=70),AND(G32=8,#REF!=80),AND(G32=9,#REF!=90),AND(G32=10,#REF!=100))),VLOOKUP(J32-1,SortLookup!$A$13:$B$16,2,FALSE),"")</f>
        <v>#REF!</v>
      </c>
      <c r="I32" s="34" t="str">
        <f>IF(ISNA(VLOOKUP(E32,SortLookup!$A$1:$B$5,2,FALSE))," ",VLOOKUP(E32,SortLookup!$A$1:$B$5,2,FALSE))</f>
        <v xml:space="preserve"> </v>
      </c>
      <c r="J32" s="22" t="str">
        <f>IF(ISNA(VLOOKUP(F32,SortLookup!$A$7:$B$11,2,FALSE))," ",VLOOKUP(F32,SortLookup!$A$7:$B$11,2,FALSE))</f>
        <v xml:space="preserve"> </v>
      </c>
      <c r="K32" s="58">
        <f t="shared" si="0"/>
        <v>48.8</v>
      </c>
      <c r="L32" s="59">
        <f>AB32+AO32+BA32+BL32+BY32+CJ32+CU32+DF32+DQ32+EB32+EM32+EX32+FI32+FT32+GE32+GP32+HA32+HL32+HW32+IH32</f>
        <v>28.8</v>
      </c>
      <c r="M32" s="36">
        <f>AD32+AQ32+BC32+BN32+CA32+CL32+CW32+DH32+DS32+ED32+EO32+EZ32+FK32+FV32+GG32+GR32+HC32+HN32+HY32+IJ32</f>
        <v>0</v>
      </c>
      <c r="N32" s="37">
        <f t="shared" si="1"/>
        <v>20</v>
      </c>
      <c r="O32" s="60">
        <f>W32+AJ32+AV32+BG32+BT32+CE32+CP32+DA32+DL32+DW32+EH32+ES32+FD32+FO32+FZ32+GK32+GV32+HG32+HR32+IC32</f>
        <v>20</v>
      </c>
      <c r="P32" s="31">
        <v>4.47</v>
      </c>
      <c r="Q32" s="28">
        <v>6.61</v>
      </c>
      <c r="R32" s="28">
        <v>12.98</v>
      </c>
      <c r="S32" s="28">
        <v>4.74</v>
      </c>
      <c r="T32" s="28"/>
      <c r="U32" s="28"/>
      <c r="V32" s="28"/>
      <c r="W32" s="29">
        <v>20</v>
      </c>
      <c r="X32" s="29">
        <v>0</v>
      </c>
      <c r="Y32" s="29">
        <v>0</v>
      </c>
      <c r="Z32" s="29">
        <v>0</v>
      </c>
      <c r="AA32" s="30">
        <v>0</v>
      </c>
      <c r="AB32" s="27">
        <f t="shared" si="2"/>
        <v>28.8</v>
      </c>
      <c r="AC32" s="26">
        <f t="shared" si="3"/>
        <v>20</v>
      </c>
      <c r="AD32" s="23">
        <f t="shared" si="4"/>
        <v>0</v>
      </c>
      <c r="AE32" s="45">
        <f t="shared" si="5"/>
        <v>48.8</v>
      </c>
      <c r="AF32" s="31"/>
      <c r="AG32" s="28"/>
      <c r="AH32" s="28"/>
      <c r="AI32" s="28"/>
      <c r="AJ32" s="29"/>
      <c r="AK32" s="29"/>
      <c r="AL32" s="29"/>
      <c r="AM32" s="29"/>
      <c r="AN32" s="30"/>
      <c r="AO32" s="27">
        <f t="shared" si="6"/>
        <v>0</v>
      </c>
      <c r="AP32" s="26">
        <f t="shared" si="7"/>
        <v>0</v>
      </c>
      <c r="AQ32" s="23">
        <f t="shared" si="8"/>
        <v>0</v>
      </c>
      <c r="AR32" s="45">
        <f t="shared" si="9"/>
        <v>0</v>
      </c>
      <c r="AS32" s="31"/>
      <c r="AT32" s="28"/>
      <c r="AU32" s="28"/>
      <c r="AV32" s="29"/>
      <c r="AW32" s="29"/>
      <c r="AX32" s="29"/>
      <c r="AY32" s="29"/>
      <c r="AZ32" s="30"/>
      <c r="BA32" s="27">
        <f t="shared" si="10"/>
        <v>0</v>
      </c>
      <c r="BB32" s="26">
        <f t="shared" si="11"/>
        <v>0</v>
      </c>
      <c r="BC32" s="23">
        <f t="shared" si="12"/>
        <v>0</v>
      </c>
      <c r="BD32" s="45">
        <f t="shared" si="13"/>
        <v>0</v>
      </c>
      <c r="BE32" s="27"/>
      <c r="BF32" s="43"/>
      <c r="BG32" s="29"/>
      <c r="BH32" s="29"/>
      <c r="BI32" s="29"/>
      <c r="BJ32" s="29"/>
      <c r="BK32" s="30"/>
      <c r="BL32" s="40">
        <f t="shared" si="14"/>
        <v>0</v>
      </c>
      <c r="BM32" s="37">
        <f t="shared" si="15"/>
        <v>0</v>
      </c>
      <c r="BN32" s="36">
        <f t="shared" si="16"/>
        <v>0</v>
      </c>
      <c r="BO32" s="35">
        <f t="shared" si="17"/>
        <v>0</v>
      </c>
      <c r="BP32" s="31"/>
      <c r="BQ32" s="28"/>
      <c r="BR32" s="28"/>
      <c r="BS32" s="28"/>
      <c r="BT32" s="29"/>
      <c r="BU32" s="29"/>
      <c r="BV32" s="29"/>
      <c r="BW32" s="29"/>
      <c r="BX32" s="30"/>
      <c r="BY32" s="27">
        <f t="shared" si="18"/>
        <v>0</v>
      </c>
      <c r="BZ32" s="26">
        <f t="shared" si="19"/>
        <v>0</v>
      </c>
      <c r="CA32" s="32">
        <f t="shared" si="20"/>
        <v>0</v>
      </c>
      <c r="CB32" s="71">
        <f t="shared" si="21"/>
        <v>0</v>
      </c>
      <c r="CC32" s="31"/>
      <c r="CD32" s="28"/>
      <c r="CE32" s="29"/>
      <c r="CF32" s="29"/>
      <c r="CG32" s="29"/>
      <c r="CH32" s="29"/>
      <c r="CI32" s="30"/>
      <c r="CJ32" s="27">
        <f t="shared" si="22"/>
        <v>0</v>
      </c>
      <c r="CK32" s="26">
        <f t="shared" si="23"/>
        <v>0</v>
      </c>
      <c r="CL32" s="23">
        <f t="shared" si="24"/>
        <v>0</v>
      </c>
      <c r="CM32" s="45">
        <f t="shared" si="25"/>
        <v>0</v>
      </c>
      <c r="IL32" s="78"/>
      <c r="IM32"/>
      <c r="IN32"/>
    </row>
    <row r="33" spans="1:283" s="4" customFormat="1" x14ac:dyDescent="0.2">
      <c r="A33" s="33"/>
      <c r="B33" s="62" t="s">
        <v>132</v>
      </c>
      <c r="C33" s="25"/>
      <c r="D33" s="63" t="s">
        <v>133</v>
      </c>
      <c r="E33" s="63" t="s">
        <v>22</v>
      </c>
      <c r="F33" s="64" t="s">
        <v>134</v>
      </c>
      <c r="G33" s="24" t="str">
        <f>IF(AND(OR($G$2="Y",$H$2="Y"),I33&lt;5,J33&lt;5),IF(AND(I33=#REF!,J33=#REF!),#REF!+1,1),"")</f>
        <v/>
      </c>
      <c r="H33" s="21" t="e">
        <f>IF(AND($H$2="Y",J33&gt;0,OR(AND(G33=1,#REF!=10),AND(G33=2,#REF!=20),AND(G33=3,#REF!=30),AND(G33=4,#REF!=40),AND(G33=5,#REF!=50),AND(G33=6,#REF!=60),AND(G33=7,#REF!=70),AND(G33=8,#REF!=80),AND(G33=9,#REF!=90),AND(G33=10,#REF!=100))),VLOOKUP(J33-1,SortLookup!$A$13:$B$16,2,FALSE),"")</f>
        <v>#REF!</v>
      </c>
      <c r="I33" s="34" t="str">
        <f>IF(ISNA(VLOOKUP(E33,SortLookup!$A$1:$B$5,2,FALSE))," ",VLOOKUP(E33,SortLookup!$A$1:$B$5,2,FALSE))</f>
        <v xml:space="preserve"> </v>
      </c>
      <c r="J33" s="22" t="str">
        <f>IF(ISNA(VLOOKUP(F33,SortLookup!$A$7:$B$11,2,FALSE))," ",VLOOKUP(F33,SortLookup!$A$7:$B$11,2,FALSE))</f>
        <v xml:space="preserve"> </v>
      </c>
      <c r="K33" s="58">
        <f t="shared" si="0"/>
        <v>51.33</v>
      </c>
      <c r="L33" s="59">
        <f>AB33+AO33+BA33+BL33+BY33+CJ33+CU32+DF32+DQ32+EB32+EM32+EX32+FI32+FT32+GE32+GP32+HA32+HL32+HW32+IH32</f>
        <v>35.33</v>
      </c>
      <c r="M33" s="36">
        <f>AD33+AQ33+BC33+BN33+CA33+CL33+CW32+DH32+DS32+ED32+EO32+EZ32+FK32+FV32+GG32+GR32+HC32+HN32+HY32+IJ32</f>
        <v>0</v>
      </c>
      <c r="N33" s="37">
        <f t="shared" si="1"/>
        <v>16</v>
      </c>
      <c r="O33" s="60">
        <f>W33+AJ33+AV33+BG33+BT33+CE33+CP32+DA32+DL32+DW32+EH32+ES32+FD32+FO32+FZ32+GK32+GV32+HG32+HR32+IC32</f>
        <v>16</v>
      </c>
      <c r="P33" s="31">
        <v>5.62</v>
      </c>
      <c r="Q33" s="28">
        <v>6.21</v>
      </c>
      <c r="R33" s="28">
        <v>16.57</v>
      </c>
      <c r="S33" s="28">
        <v>6.93</v>
      </c>
      <c r="T33" s="28"/>
      <c r="U33" s="28"/>
      <c r="V33" s="28"/>
      <c r="W33" s="29">
        <v>16</v>
      </c>
      <c r="X33" s="29">
        <v>0</v>
      </c>
      <c r="Y33" s="29">
        <v>0</v>
      </c>
      <c r="Z33" s="29">
        <v>0</v>
      </c>
      <c r="AA33" s="30">
        <v>0</v>
      </c>
      <c r="AB33" s="27">
        <f t="shared" si="2"/>
        <v>35.33</v>
      </c>
      <c r="AC33" s="26">
        <f t="shared" si="3"/>
        <v>16</v>
      </c>
      <c r="AD33" s="23">
        <f t="shared" si="4"/>
        <v>0</v>
      </c>
      <c r="AE33" s="45">
        <f t="shared" si="5"/>
        <v>51.33</v>
      </c>
      <c r="AF33" s="31"/>
      <c r="AG33" s="28"/>
      <c r="AH33" s="28"/>
      <c r="AI33" s="28"/>
      <c r="AJ33" s="29"/>
      <c r="AK33" s="29"/>
      <c r="AL33" s="29"/>
      <c r="AM33" s="29"/>
      <c r="AN33" s="30"/>
      <c r="AO33" s="27">
        <f t="shared" si="6"/>
        <v>0</v>
      </c>
      <c r="AP33" s="26">
        <f t="shared" si="7"/>
        <v>0</v>
      </c>
      <c r="AQ33" s="23">
        <f t="shared" si="8"/>
        <v>0</v>
      </c>
      <c r="AR33" s="45">
        <f t="shared" si="9"/>
        <v>0</v>
      </c>
      <c r="AS33" s="31"/>
      <c r="AT33" s="28"/>
      <c r="AU33" s="28"/>
      <c r="AV33" s="29"/>
      <c r="AW33" s="29"/>
      <c r="AX33" s="29"/>
      <c r="AY33" s="29"/>
      <c r="AZ33" s="30"/>
      <c r="BA33" s="27">
        <f t="shared" si="10"/>
        <v>0</v>
      </c>
      <c r="BB33" s="26">
        <f t="shared" si="11"/>
        <v>0</v>
      </c>
      <c r="BC33" s="23">
        <f t="shared" si="12"/>
        <v>0</v>
      </c>
      <c r="BD33" s="45">
        <f t="shared" si="13"/>
        <v>0</v>
      </c>
      <c r="BE33" s="27"/>
      <c r="BF33" s="43"/>
      <c r="BG33" s="29"/>
      <c r="BH33" s="29"/>
      <c r="BI33" s="29"/>
      <c r="BJ33" s="29"/>
      <c r="BK33" s="30"/>
      <c r="BL33" s="40">
        <f t="shared" si="14"/>
        <v>0</v>
      </c>
      <c r="BM33" s="37">
        <f t="shared" si="15"/>
        <v>0</v>
      </c>
      <c r="BN33" s="36">
        <f t="shared" si="16"/>
        <v>0</v>
      </c>
      <c r="BO33" s="35">
        <f t="shared" si="17"/>
        <v>0</v>
      </c>
      <c r="BP33" s="31"/>
      <c r="BQ33" s="28"/>
      <c r="BR33" s="28"/>
      <c r="BS33" s="28"/>
      <c r="BT33" s="29"/>
      <c r="BU33" s="29"/>
      <c r="BV33" s="29"/>
      <c r="BW33" s="29"/>
      <c r="BX33" s="30"/>
      <c r="BY33" s="27">
        <f t="shared" si="18"/>
        <v>0</v>
      </c>
      <c r="BZ33" s="26">
        <f t="shared" si="19"/>
        <v>0</v>
      </c>
      <c r="CA33" s="32">
        <f t="shared" si="20"/>
        <v>0</v>
      </c>
      <c r="CB33" s="71">
        <f t="shared" si="21"/>
        <v>0</v>
      </c>
      <c r="CC33" s="31"/>
      <c r="CD33" s="28"/>
      <c r="CE33" s="29"/>
      <c r="CF33" s="29"/>
      <c r="CG33" s="29"/>
      <c r="CH33" s="29"/>
      <c r="CI33" s="30"/>
      <c r="CJ33" s="27">
        <f t="shared" si="22"/>
        <v>0</v>
      </c>
      <c r="CK33" s="26">
        <f t="shared" si="23"/>
        <v>0</v>
      </c>
      <c r="CL33" s="23">
        <f t="shared" si="24"/>
        <v>0</v>
      </c>
      <c r="CM33" s="45">
        <f t="shared" si="25"/>
        <v>0</v>
      </c>
      <c r="CN33" s="1"/>
      <c r="CO33" s="1"/>
      <c r="CP33" s="2"/>
      <c r="CQ33" s="2"/>
      <c r="CR33" s="2"/>
      <c r="CS33" s="2"/>
      <c r="CT33" s="2"/>
      <c r="CU33" s="61"/>
      <c r="CV33" s="13"/>
      <c r="CW33" s="6"/>
      <c r="CX33" s="38"/>
      <c r="CY33" s="1"/>
      <c r="CZ33" s="1"/>
      <c r="DA33" s="2"/>
      <c r="DB33" s="2"/>
      <c r="DC33" s="2"/>
      <c r="DD33" s="2"/>
      <c r="DE33" s="2"/>
      <c r="DF33" s="61"/>
      <c r="DG33" s="13"/>
      <c r="DH33" s="6"/>
      <c r="DI33" s="38"/>
      <c r="DJ33" s="1"/>
      <c r="DK33" s="1"/>
      <c r="DL33" s="2"/>
      <c r="DM33" s="2"/>
      <c r="DN33" s="2"/>
      <c r="DO33" s="2"/>
      <c r="DP33" s="2"/>
      <c r="DQ33" s="61"/>
      <c r="DR33" s="13"/>
      <c r="DS33" s="6"/>
      <c r="DT33" s="38"/>
      <c r="DU33" s="1"/>
      <c r="DV33" s="1"/>
      <c r="DW33" s="2"/>
      <c r="DX33" s="2"/>
      <c r="DY33" s="2"/>
      <c r="DZ33" s="2"/>
      <c r="EA33" s="2"/>
      <c r="EB33" s="61"/>
      <c r="EC33" s="13"/>
      <c r="ED33" s="6"/>
      <c r="EE33" s="38"/>
      <c r="EF33" s="1"/>
      <c r="EG33" s="1"/>
      <c r="EH33" s="2"/>
      <c r="EI33" s="2"/>
      <c r="EJ33" s="2"/>
      <c r="EK33" s="2"/>
      <c r="EL33" s="2"/>
      <c r="EM33" s="61"/>
      <c r="EN33" s="13"/>
      <c r="EO33" s="6"/>
      <c r="EP33" s="38"/>
      <c r="EQ33" s="1"/>
      <c r="ER33" s="1"/>
      <c r="ES33" s="2"/>
      <c r="ET33" s="2"/>
      <c r="EU33" s="2"/>
      <c r="EV33" s="2"/>
      <c r="EW33" s="2"/>
      <c r="EX33" s="61"/>
      <c r="EY33" s="13"/>
      <c r="EZ33" s="6"/>
      <c r="FA33" s="38"/>
      <c r="FB33" s="1"/>
      <c r="FC33" s="1"/>
      <c r="FD33" s="2"/>
      <c r="FE33" s="2"/>
      <c r="FF33" s="2"/>
      <c r="FG33" s="2"/>
      <c r="FH33" s="2"/>
      <c r="FI33" s="61"/>
      <c r="FJ33" s="13"/>
      <c r="FK33" s="6"/>
      <c r="FL33" s="38"/>
      <c r="FM33" s="1"/>
      <c r="FN33" s="1"/>
      <c r="FO33" s="2"/>
      <c r="FP33" s="2"/>
      <c r="FQ33" s="2"/>
      <c r="FR33" s="2"/>
      <c r="FS33" s="2"/>
      <c r="FT33" s="61"/>
      <c r="FU33" s="13"/>
      <c r="FV33" s="6"/>
      <c r="FW33" s="38"/>
      <c r="FX33" s="1"/>
      <c r="FY33" s="1"/>
      <c r="FZ33" s="2"/>
      <c r="GA33" s="2"/>
      <c r="GB33" s="2"/>
      <c r="GC33" s="2"/>
      <c r="GD33" s="2"/>
      <c r="GE33" s="61"/>
      <c r="GF33" s="13"/>
      <c r="GG33" s="6"/>
      <c r="GH33" s="38"/>
      <c r="GI33" s="1"/>
      <c r="GJ33" s="1"/>
      <c r="GK33" s="2"/>
      <c r="GL33" s="2"/>
      <c r="GM33" s="2"/>
      <c r="GN33" s="2"/>
      <c r="GO33" s="2"/>
      <c r="GP33" s="61"/>
      <c r="GQ33" s="13"/>
      <c r="GR33" s="6"/>
      <c r="GS33" s="38"/>
      <c r="GT33" s="1"/>
      <c r="GU33" s="1"/>
      <c r="GV33" s="2"/>
      <c r="GW33" s="2"/>
      <c r="GX33" s="2"/>
      <c r="GY33" s="2"/>
      <c r="GZ33" s="2"/>
      <c r="HA33" s="61"/>
      <c r="HB33" s="13"/>
      <c r="HC33" s="6"/>
      <c r="HD33" s="38"/>
      <c r="HE33" s="1"/>
      <c r="HF33" s="1"/>
      <c r="HG33" s="2"/>
      <c r="HH33" s="2"/>
      <c r="HI33" s="2"/>
      <c r="HJ33" s="2"/>
      <c r="HK33" s="2"/>
      <c r="HL33" s="61"/>
      <c r="HM33" s="13"/>
      <c r="HN33" s="6"/>
      <c r="HO33" s="38"/>
      <c r="HP33" s="1"/>
      <c r="HQ33" s="1"/>
      <c r="HR33" s="2"/>
      <c r="HS33" s="2"/>
      <c r="HT33" s="2"/>
      <c r="HU33" s="2"/>
      <c r="HV33" s="2"/>
      <c r="HW33" s="61"/>
      <c r="HX33" s="13"/>
      <c r="HY33" s="6"/>
      <c r="HZ33" s="38"/>
      <c r="IA33" s="1"/>
      <c r="IB33" s="1"/>
      <c r="IC33" s="2"/>
      <c r="ID33" s="2"/>
      <c r="IE33" s="2"/>
      <c r="IF33" s="2"/>
      <c r="IG33" s="2"/>
      <c r="IH33" s="61"/>
      <c r="II33" s="13"/>
      <c r="IJ33" s="6"/>
      <c r="IK33" s="38"/>
      <c r="IL33" s="78"/>
      <c r="IM33"/>
      <c r="IN33"/>
    </row>
    <row r="34" spans="1:283" s="4" customFormat="1" ht="13.5" thickBot="1" x14ac:dyDescent="0.25">
      <c r="A34" s="33"/>
      <c r="B34" s="62" t="s">
        <v>146</v>
      </c>
      <c r="C34" s="25"/>
      <c r="D34" s="63" t="s">
        <v>15</v>
      </c>
      <c r="E34" s="63"/>
      <c r="F34" s="64" t="s">
        <v>147</v>
      </c>
      <c r="G34" s="24" t="str">
        <f>IF(AND(OR($G$2="Y",$H$2="Y"),I34&lt;5,J34&lt;5),IF(AND(I34=#REF!,J34=#REF!),#REF!+1,1),"")</f>
        <v/>
      </c>
      <c r="H34" s="21" t="e">
        <f>IF(AND($H$2="Y",J34&gt;0,OR(AND(G34=1,#REF!=10),AND(G34=2,#REF!=20),AND(G34=3,#REF!=30),AND(G34=4,#REF!=40),AND(G34=5,#REF!=50),AND(G34=6,#REF!=60),AND(G34=7,#REF!=70),AND(G34=8,#REF!=80),AND(G34=9,#REF!=90),AND(G34=10,#REF!=100))),VLOOKUP(J34-1,SortLookup!$A$13:$B$16,2,FALSE),"")</f>
        <v>#REF!</v>
      </c>
      <c r="I34" s="34" t="str">
        <f>IF(ISNA(VLOOKUP(E34,SortLookup!$A$1:$B$5,2,FALSE))," ",VLOOKUP(E34,SortLookup!$A$1:$B$5,2,FALSE))</f>
        <v xml:space="preserve"> </v>
      </c>
      <c r="J34" s="22" t="str">
        <f>IF(ISNA(VLOOKUP(F34,SortLookup!$A$7:$B$11,2,FALSE))," ",VLOOKUP(F34,SortLookup!$A$7:$B$11,2,FALSE))</f>
        <v xml:space="preserve"> </v>
      </c>
      <c r="K34" s="131">
        <f t="shared" si="0"/>
        <v>28.14</v>
      </c>
      <c r="L34" s="132">
        <f>AB34+AO34+BA34+BL34+BY34+CJ34+CU33+DF33+DQ33+EB33+EM33+EX33+FI33+FT33+GE33+GP33+HA33+HL33+HW33+IH33</f>
        <v>22.14</v>
      </c>
      <c r="M34" s="23">
        <f>AD34+AQ34+BC34+BN34+CA34+CL34+CW33+DH33+DS33+ED33+EO33+EZ33+FK33+FV33+GG33+GR33+HC33+HN33+HY33+IJ33</f>
        <v>0</v>
      </c>
      <c r="N34" s="26">
        <f t="shared" si="1"/>
        <v>6</v>
      </c>
      <c r="O34" s="133">
        <f>W34+AJ34+AV34+BG34+BT34+CE34+CP33+DA33+DL33+DW33+EH33+ES33+FD33+FO33+FZ33+GK33+GV33+HG33+HR33+IC33</f>
        <v>6</v>
      </c>
      <c r="P34" s="31">
        <v>4.2</v>
      </c>
      <c r="Q34" s="28">
        <v>5.38</v>
      </c>
      <c r="R34" s="28">
        <v>8.56</v>
      </c>
      <c r="S34" s="28">
        <v>4</v>
      </c>
      <c r="T34" s="28"/>
      <c r="U34" s="28"/>
      <c r="V34" s="28"/>
      <c r="W34" s="29">
        <v>6</v>
      </c>
      <c r="X34" s="29">
        <v>0</v>
      </c>
      <c r="Y34" s="29">
        <v>0</v>
      </c>
      <c r="Z34" s="29">
        <v>0</v>
      </c>
      <c r="AA34" s="30">
        <v>0</v>
      </c>
      <c r="AB34" s="27">
        <f t="shared" si="2"/>
        <v>22.14</v>
      </c>
      <c r="AC34" s="26">
        <f t="shared" si="3"/>
        <v>6</v>
      </c>
      <c r="AD34" s="23">
        <f t="shared" si="4"/>
        <v>0</v>
      </c>
      <c r="AE34" s="45">
        <f t="shared" si="5"/>
        <v>28.14</v>
      </c>
      <c r="AF34" s="31"/>
      <c r="AG34" s="28"/>
      <c r="AH34" s="28"/>
      <c r="AI34" s="28"/>
      <c r="AJ34" s="29"/>
      <c r="AK34" s="29"/>
      <c r="AL34" s="29"/>
      <c r="AM34" s="29"/>
      <c r="AN34" s="30"/>
      <c r="AO34" s="27">
        <f t="shared" si="6"/>
        <v>0</v>
      </c>
      <c r="AP34" s="26">
        <f t="shared" si="7"/>
        <v>0</v>
      </c>
      <c r="AQ34" s="23">
        <f t="shared" si="8"/>
        <v>0</v>
      </c>
      <c r="AR34" s="45">
        <f t="shared" si="9"/>
        <v>0</v>
      </c>
      <c r="AS34" s="31"/>
      <c r="AT34" s="28"/>
      <c r="AU34" s="28"/>
      <c r="AV34" s="29"/>
      <c r="AW34" s="29"/>
      <c r="AX34" s="29"/>
      <c r="AY34" s="29"/>
      <c r="AZ34" s="30"/>
      <c r="BA34" s="27">
        <f t="shared" si="10"/>
        <v>0</v>
      </c>
      <c r="BB34" s="26">
        <f t="shared" si="11"/>
        <v>0</v>
      </c>
      <c r="BC34" s="23">
        <f t="shared" si="12"/>
        <v>0</v>
      </c>
      <c r="BD34" s="45">
        <f t="shared" si="13"/>
        <v>0</v>
      </c>
      <c r="BE34" s="111"/>
      <c r="BF34" s="129"/>
      <c r="BG34" s="109"/>
      <c r="BH34" s="109"/>
      <c r="BI34" s="109"/>
      <c r="BJ34" s="109"/>
      <c r="BK34" s="110"/>
      <c r="BL34" s="111">
        <f t="shared" si="14"/>
        <v>0</v>
      </c>
      <c r="BM34" s="105">
        <f t="shared" si="15"/>
        <v>0</v>
      </c>
      <c r="BN34" s="104">
        <f t="shared" si="16"/>
        <v>0</v>
      </c>
      <c r="BO34" s="130">
        <f t="shared" si="17"/>
        <v>0</v>
      </c>
      <c r="BP34" s="124"/>
      <c r="BQ34" s="28"/>
      <c r="BR34" s="28"/>
      <c r="BS34" s="28"/>
      <c r="BT34" s="29"/>
      <c r="BU34" s="29"/>
      <c r="BV34" s="29"/>
      <c r="BW34" s="29"/>
      <c r="BX34" s="30"/>
      <c r="BY34" s="27">
        <f t="shared" si="18"/>
        <v>0</v>
      </c>
      <c r="BZ34" s="26">
        <f t="shared" si="19"/>
        <v>0</v>
      </c>
      <c r="CA34" s="32">
        <f t="shared" si="20"/>
        <v>0</v>
      </c>
      <c r="CB34" s="71">
        <f t="shared" si="21"/>
        <v>0</v>
      </c>
      <c r="CC34" s="31"/>
      <c r="CD34" s="28"/>
      <c r="CE34" s="29"/>
      <c r="CF34" s="29"/>
      <c r="CG34" s="29"/>
      <c r="CH34" s="29"/>
      <c r="CI34" s="30"/>
      <c r="CJ34" s="27">
        <f t="shared" si="22"/>
        <v>0</v>
      </c>
      <c r="CK34" s="26">
        <f t="shared" si="23"/>
        <v>0</v>
      </c>
      <c r="CL34" s="23">
        <f t="shared" si="24"/>
        <v>0</v>
      </c>
      <c r="CM34" s="45">
        <f t="shared" si="25"/>
        <v>0</v>
      </c>
      <c r="IL34" s="78"/>
      <c r="IM34"/>
      <c r="IN34"/>
      <c r="IQ34"/>
      <c r="IR34"/>
    </row>
    <row r="35" spans="1:283" s="4" customFormat="1" ht="13.5" thickTop="1" x14ac:dyDescent="0.2">
      <c r="A35" s="33"/>
      <c r="B35" s="81" t="s">
        <v>139</v>
      </c>
      <c r="C35" s="82"/>
      <c r="D35" s="83" t="s">
        <v>15</v>
      </c>
      <c r="E35" s="83"/>
      <c r="F35" s="84"/>
      <c r="G35" s="85" t="str">
        <f>IF(AND(OR($G$2="Y",$H$2="Y"),I35&lt;5,J35&lt;5),IF(AND(I35=#REF!,J35=#REF!),#REF!+1,1),"")</f>
        <v/>
      </c>
      <c r="H35" s="86" t="e">
        <f>IF(AND($H$2="Y",J35&gt;0,OR(AND(G35=1,#REF!=10),AND(G35=2,#REF!=20),AND(G35=3,#REF!=30),AND(G35=4,#REF!=40),AND(G35=5,#REF!=50),AND(G35=6,#REF!=60),AND(G35=7,#REF!=70),AND(G35=8,#REF!=80),AND(G35=9,#REF!=90),AND(G35=10,#REF!=100))),VLOOKUP(J35-1,SortLookup!$A$13:$B$16,2,FALSE),"")</f>
        <v>#REF!</v>
      </c>
      <c r="I35" s="87" t="str">
        <f>IF(ISNA(VLOOKUP(E35,SortLookup!$A$1:$B$5,2,FALSE))," ",VLOOKUP(E35,SortLookup!$A$1:$B$5,2,FALSE))</f>
        <v xml:space="preserve"> </v>
      </c>
      <c r="J35" s="88" t="str">
        <f>IF(ISNA(VLOOKUP(F35,SortLookup!$A$7:$B$11,2,FALSE))," ",VLOOKUP(F35,SortLookup!$A$7:$B$11,2,FALSE))</f>
        <v xml:space="preserve"> </v>
      </c>
      <c r="K35" s="58">
        <f t="shared" si="0"/>
        <v>28.22</v>
      </c>
      <c r="L35" s="59">
        <f>AB35+AO35+BA35+BL35+BY35+CJ35+CU35+DF35+DQ35+EB35+EM35+EX35+FI35+FT35+GE35+GP35+HA35+HL35+HW35+IH35</f>
        <v>21.22</v>
      </c>
      <c r="M35" s="36">
        <f>AD35+AQ35+BC35+BN35+CA35+CL35+CW35+DH35+DS35+ED35+EO35+EZ35+FK35+FV35+GG35+GR35+HC35+HN35+HY35+IJ35</f>
        <v>0</v>
      </c>
      <c r="N35" s="37">
        <f t="shared" si="1"/>
        <v>7</v>
      </c>
      <c r="O35" s="60">
        <f>W35+AJ35+AV35+BG35+BT35+CE35+CP35+DA35+DL35+DW35+EH35+ES35+FD35+FO35+FZ35+GK35+GV35+HG35+HR35+IC35</f>
        <v>7</v>
      </c>
      <c r="P35" s="89">
        <v>3.57</v>
      </c>
      <c r="Q35" s="90">
        <v>5.01</v>
      </c>
      <c r="R35" s="90">
        <v>8.6999999999999993</v>
      </c>
      <c r="S35" s="90">
        <v>3.94</v>
      </c>
      <c r="T35" s="90"/>
      <c r="U35" s="90"/>
      <c r="V35" s="90"/>
      <c r="W35" s="91">
        <v>7</v>
      </c>
      <c r="X35" s="91">
        <v>0</v>
      </c>
      <c r="Y35" s="91">
        <v>0</v>
      </c>
      <c r="Z35" s="91">
        <v>0</v>
      </c>
      <c r="AA35" s="92">
        <v>0</v>
      </c>
      <c r="AB35" s="40">
        <f t="shared" si="2"/>
        <v>21.22</v>
      </c>
      <c r="AC35" s="37">
        <f t="shared" si="3"/>
        <v>7</v>
      </c>
      <c r="AD35" s="36">
        <f t="shared" si="4"/>
        <v>0</v>
      </c>
      <c r="AE35" s="93">
        <f t="shared" si="5"/>
        <v>28.22</v>
      </c>
      <c r="AF35" s="89"/>
      <c r="AG35" s="90"/>
      <c r="AH35" s="90"/>
      <c r="AI35" s="90"/>
      <c r="AJ35" s="91"/>
      <c r="AK35" s="91"/>
      <c r="AL35" s="91"/>
      <c r="AM35" s="91"/>
      <c r="AN35" s="92"/>
      <c r="AO35" s="40">
        <f t="shared" si="6"/>
        <v>0</v>
      </c>
      <c r="AP35" s="37">
        <f t="shared" si="7"/>
        <v>0</v>
      </c>
      <c r="AQ35" s="36">
        <f t="shared" si="8"/>
        <v>0</v>
      </c>
      <c r="AR35" s="93">
        <f t="shared" si="9"/>
        <v>0</v>
      </c>
      <c r="AS35" s="89"/>
      <c r="AT35" s="90"/>
      <c r="AU35" s="90"/>
      <c r="AV35" s="91"/>
      <c r="AW35" s="91"/>
      <c r="AX35" s="91"/>
      <c r="AY35" s="91"/>
      <c r="AZ35" s="92"/>
      <c r="BA35" s="40">
        <f t="shared" si="10"/>
        <v>0</v>
      </c>
      <c r="BB35" s="37">
        <f t="shared" si="11"/>
        <v>0</v>
      </c>
      <c r="BC35" s="36">
        <f t="shared" si="12"/>
        <v>0</v>
      </c>
      <c r="BD35" s="93">
        <f t="shared" si="13"/>
        <v>0</v>
      </c>
      <c r="BE35" s="40"/>
      <c r="BF35" s="128"/>
      <c r="BG35" s="91"/>
      <c r="BH35" s="91"/>
      <c r="BI35" s="91"/>
      <c r="BJ35" s="91"/>
      <c r="BK35" s="92"/>
      <c r="BL35" s="40">
        <f t="shared" si="14"/>
        <v>0</v>
      </c>
      <c r="BM35" s="37">
        <f t="shared" si="15"/>
        <v>0</v>
      </c>
      <c r="BN35" s="36">
        <f t="shared" si="16"/>
        <v>0</v>
      </c>
      <c r="BO35" s="35">
        <f t="shared" si="17"/>
        <v>0</v>
      </c>
      <c r="BP35" s="89"/>
      <c r="BQ35" s="28"/>
      <c r="BR35" s="28"/>
      <c r="BS35" s="28"/>
      <c r="BT35" s="29"/>
      <c r="BU35" s="29"/>
      <c r="BV35" s="29"/>
      <c r="BW35" s="29"/>
      <c r="BX35" s="30"/>
      <c r="BY35" s="27">
        <f t="shared" si="18"/>
        <v>0</v>
      </c>
      <c r="BZ35" s="26">
        <f t="shared" si="19"/>
        <v>0</v>
      </c>
      <c r="CA35" s="32">
        <f t="shared" si="20"/>
        <v>0</v>
      </c>
      <c r="CB35" s="71">
        <f t="shared" si="21"/>
        <v>0</v>
      </c>
      <c r="CC35" s="31"/>
      <c r="CD35" s="28"/>
      <c r="CE35" s="29"/>
      <c r="CF35" s="29"/>
      <c r="CG35" s="29"/>
      <c r="CH35" s="29"/>
      <c r="CI35" s="30"/>
      <c r="CJ35" s="27">
        <f t="shared" si="22"/>
        <v>0</v>
      </c>
      <c r="CK35" s="26">
        <f t="shared" si="23"/>
        <v>0</v>
      </c>
      <c r="CL35" s="23">
        <f t="shared" si="24"/>
        <v>0</v>
      </c>
      <c r="CM35" s="45">
        <f t="shared" si="25"/>
        <v>0</v>
      </c>
      <c r="IL35" s="78"/>
      <c r="IO35"/>
      <c r="IP35"/>
      <c r="IQ35"/>
    </row>
    <row r="36" spans="1:283" s="4" customFormat="1" x14ac:dyDescent="0.2">
      <c r="A36" s="33"/>
      <c r="B36" s="62" t="s">
        <v>152</v>
      </c>
      <c r="C36" s="25"/>
      <c r="D36" s="63" t="s">
        <v>15</v>
      </c>
      <c r="E36" s="63" t="s">
        <v>22</v>
      </c>
      <c r="F36" s="64" t="s">
        <v>153</v>
      </c>
      <c r="G36" s="24" t="str">
        <f>IF(AND(OR($G$2="Y",$H$2="Y"),I36&lt;5,J36&lt;5),IF(AND(I36=#REF!,J36=#REF!),#REF!+1,1),"")</f>
        <v/>
      </c>
      <c r="H36" s="21" t="e">
        <f>IF(AND($H$2="Y",J36&gt;0,OR(AND(G36=1,#REF!=10),AND(G36=2,#REF!=20),AND(G36=3,#REF!=30),AND(G36=4,#REF!=40),AND(G36=5,#REF!=50),AND(G36=6,#REF!=60),AND(G36=7,#REF!=70),AND(G36=8,#REF!=80),AND(G36=9,#REF!=90),AND(G36=10,#REF!=100))),VLOOKUP(J36-1,SortLookup!$A$13:$B$16,2,FALSE),"")</f>
        <v>#REF!</v>
      </c>
      <c r="I36" s="34" t="str">
        <f>IF(ISNA(VLOOKUP(E36,SortLookup!$A$1:$B$5,2,FALSE))," ",VLOOKUP(E36,SortLookup!$A$1:$B$5,2,FALSE))</f>
        <v xml:space="preserve"> </v>
      </c>
      <c r="J36" s="22" t="str">
        <f>IF(ISNA(VLOOKUP(F36,SortLookup!$A$7:$B$11,2,FALSE))," ",VLOOKUP(F36,SortLookup!$A$7:$B$11,2,FALSE))</f>
        <v xml:space="preserve"> </v>
      </c>
      <c r="K36" s="58">
        <f t="shared" si="0"/>
        <v>34.58</v>
      </c>
      <c r="L36" s="59">
        <f>AB36+AO36+BA36+BL36+BY36+CJ36+CU35+DF35+DQ35+EB35+EM35+EX35+FI35+FT35+GE35+GP35+HA35+HL35+HW35+IH35</f>
        <v>27.58</v>
      </c>
      <c r="M36" s="36">
        <f>AD36+AQ36+BC36+BN36+CA36+CL36+CW35+DH35+DS35+ED35+EO35+EZ35+FK35+FV35+GG35+GR35+HC35+HN35+HY35+IJ35</f>
        <v>0</v>
      </c>
      <c r="N36" s="37">
        <f t="shared" si="1"/>
        <v>7</v>
      </c>
      <c r="O36" s="60">
        <f>W36+AJ36+AV36+BG36+BT36+CE36+CP35+DA35+DL35+DW35+EH35+ES35+FD35+FO35+FZ35+GK35+GV35+HG35+HR35+IC35</f>
        <v>7</v>
      </c>
      <c r="P36" s="31">
        <v>4.87</v>
      </c>
      <c r="Q36" s="28">
        <v>5.39</v>
      </c>
      <c r="R36" s="28">
        <v>11.67</v>
      </c>
      <c r="S36" s="28">
        <v>5.65</v>
      </c>
      <c r="T36" s="28"/>
      <c r="U36" s="28"/>
      <c r="V36" s="28"/>
      <c r="W36" s="29">
        <v>7</v>
      </c>
      <c r="X36" s="29">
        <v>0</v>
      </c>
      <c r="Y36" s="29">
        <v>0</v>
      </c>
      <c r="Z36" s="29">
        <v>0</v>
      </c>
      <c r="AA36" s="30">
        <v>0</v>
      </c>
      <c r="AB36" s="27">
        <f t="shared" si="2"/>
        <v>27.58</v>
      </c>
      <c r="AC36" s="26">
        <f t="shared" si="3"/>
        <v>7</v>
      </c>
      <c r="AD36" s="23">
        <f t="shared" si="4"/>
        <v>0</v>
      </c>
      <c r="AE36" s="45">
        <f t="shared" si="5"/>
        <v>34.58</v>
      </c>
      <c r="AF36" s="31"/>
      <c r="AG36" s="28"/>
      <c r="AH36" s="28"/>
      <c r="AI36" s="28"/>
      <c r="AJ36" s="29"/>
      <c r="AK36" s="29"/>
      <c r="AL36" s="29"/>
      <c r="AM36" s="29"/>
      <c r="AN36" s="30"/>
      <c r="AO36" s="27">
        <f t="shared" si="6"/>
        <v>0</v>
      </c>
      <c r="AP36" s="26">
        <f t="shared" si="7"/>
        <v>0</v>
      </c>
      <c r="AQ36" s="23">
        <f t="shared" si="8"/>
        <v>0</v>
      </c>
      <c r="AR36" s="45">
        <f t="shared" si="9"/>
        <v>0</v>
      </c>
      <c r="AS36" s="31"/>
      <c r="AT36" s="28"/>
      <c r="AU36" s="28"/>
      <c r="AV36" s="29"/>
      <c r="AW36" s="29"/>
      <c r="AX36" s="29"/>
      <c r="AY36" s="29"/>
      <c r="AZ36" s="30"/>
      <c r="BA36" s="27">
        <f t="shared" si="10"/>
        <v>0</v>
      </c>
      <c r="BB36" s="26">
        <f t="shared" si="11"/>
        <v>0</v>
      </c>
      <c r="BC36" s="23">
        <f t="shared" si="12"/>
        <v>0</v>
      </c>
      <c r="BD36" s="45">
        <f t="shared" si="13"/>
        <v>0</v>
      </c>
      <c r="BE36" s="27"/>
      <c r="BF36" s="43"/>
      <c r="BG36" s="29"/>
      <c r="BH36" s="29"/>
      <c r="BI36" s="29"/>
      <c r="BJ36" s="29"/>
      <c r="BK36" s="30"/>
      <c r="BL36" s="40">
        <f t="shared" si="14"/>
        <v>0</v>
      </c>
      <c r="BM36" s="37">
        <f t="shared" si="15"/>
        <v>0</v>
      </c>
      <c r="BN36" s="36">
        <f t="shared" si="16"/>
        <v>0</v>
      </c>
      <c r="BO36" s="35">
        <f t="shared" si="17"/>
        <v>0</v>
      </c>
      <c r="BP36" s="31"/>
      <c r="BQ36" s="28"/>
      <c r="BR36" s="28"/>
      <c r="BS36" s="28"/>
      <c r="BT36" s="29"/>
      <c r="BU36" s="29"/>
      <c r="BV36" s="29"/>
      <c r="BW36" s="29"/>
      <c r="BX36" s="30"/>
      <c r="BY36" s="27">
        <f t="shared" si="18"/>
        <v>0</v>
      </c>
      <c r="BZ36" s="26">
        <f t="shared" si="19"/>
        <v>0</v>
      </c>
      <c r="CA36" s="32">
        <f t="shared" si="20"/>
        <v>0</v>
      </c>
      <c r="CB36" s="71">
        <f t="shared" si="21"/>
        <v>0</v>
      </c>
      <c r="CC36" s="31"/>
      <c r="CD36" s="28"/>
      <c r="CE36" s="29"/>
      <c r="CF36" s="29"/>
      <c r="CG36" s="29"/>
      <c r="CH36" s="29"/>
      <c r="CI36" s="30"/>
      <c r="CJ36" s="27">
        <f t="shared" si="22"/>
        <v>0</v>
      </c>
      <c r="CK36" s="26">
        <f t="shared" si="23"/>
        <v>0</v>
      </c>
      <c r="CL36" s="23">
        <f t="shared" si="24"/>
        <v>0</v>
      </c>
      <c r="CM36" s="45">
        <f t="shared" si="25"/>
        <v>0</v>
      </c>
      <c r="IL36" s="78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</row>
    <row r="37" spans="1:283" s="4" customFormat="1" x14ac:dyDescent="0.2">
      <c r="A37" s="33"/>
      <c r="B37" s="62" t="s">
        <v>122</v>
      </c>
      <c r="C37" s="62" t="s">
        <v>117</v>
      </c>
      <c r="D37" s="63" t="s">
        <v>15</v>
      </c>
      <c r="E37" s="63" t="s">
        <v>22</v>
      </c>
      <c r="F37" s="64" t="s">
        <v>123</v>
      </c>
      <c r="G37" s="24" t="str">
        <f>IF(AND(OR($G$2="Y",$H$2="Y"),I37&lt;5,J37&lt;5),IF(AND(I37=#REF!,J37=#REF!),#REF!+1,1),"")</f>
        <v/>
      </c>
      <c r="H37" s="21" t="e">
        <f>IF(AND($H$2="Y",J37&gt;0,OR(AND(G37=1,#REF!=10),AND(G37=2,#REF!=20),AND(G37=3,#REF!=30),AND(G37=4,#REF!=40),AND(G37=5,#REF!=50),AND(G37=6,#REF!=60),AND(G37=7,#REF!=70),AND(G37=8,#REF!=80),AND(G37=9,#REF!=90),AND(G37=10,#REF!=100))),VLOOKUP(J37-1,SortLookup!$A$13:$B$16,2,FALSE),"")</f>
        <v>#REF!</v>
      </c>
      <c r="I37" s="34" t="str">
        <f>IF(ISNA(VLOOKUP(E37,SortLookup!$A$1:$B$5,2,FALSE))," ",VLOOKUP(E37,SortLookup!$A$1:$B$5,2,FALSE))</f>
        <v xml:space="preserve"> </v>
      </c>
      <c r="J37" s="22" t="str">
        <f>IF(ISNA(VLOOKUP(F37,SortLookup!$A$7:$B$11,2,FALSE))," ",VLOOKUP(F37,SortLookup!$A$7:$B$11,2,FALSE))</f>
        <v xml:space="preserve"> </v>
      </c>
      <c r="K37" s="58">
        <f t="shared" si="0"/>
        <v>34.72</v>
      </c>
      <c r="L37" s="59">
        <f>AB37+AO37+BA37+BL37+BY37+CJ37+CU36+DF36+DQ36+EB36+EM36+EX36+FI36+FT36+GE36+GP36+HA36+HL36+HW36+IH36</f>
        <v>32.72</v>
      </c>
      <c r="M37" s="36">
        <f>AD37+AQ37+BC37+BN37+CA37+CL37+CW36+DH36+DS36+ED36+EO36+EZ36+FK36+FV36+GG36+GR36+HC36+HN36+HY36+IJ36</f>
        <v>0</v>
      </c>
      <c r="N37" s="37">
        <f t="shared" si="1"/>
        <v>2</v>
      </c>
      <c r="O37" s="60">
        <f>W37+AJ37+AV37+BG37+BT37+CE37+CP36+DA36+DL36+DW36+EH36+ES36+FD36+FO36+FZ36+GK36+GV36+HG36+HR36+IC36</f>
        <v>2</v>
      </c>
      <c r="P37" s="31">
        <v>6.24</v>
      </c>
      <c r="Q37" s="28">
        <v>6.81</v>
      </c>
      <c r="R37" s="28">
        <v>13.66</v>
      </c>
      <c r="S37" s="28">
        <v>6.01</v>
      </c>
      <c r="T37" s="28"/>
      <c r="U37" s="28"/>
      <c r="V37" s="28"/>
      <c r="W37" s="29">
        <v>2</v>
      </c>
      <c r="X37" s="29">
        <v>0</v>
      </c>
      <c r="Y37" s="29">
        <v>0</v>
      </c>
      <c r="Z37" s="29">
        <v>0</v>
      </c>
      <c r="AA37" s="30">
        <v>0</v>
      </c>
      <c r="AB37" s="27">
        <f t="shared" si="2"/>
        <v>32.72</v>
      </c>
      <c r="AC37" s="26">
        <f t="shared" si="3"/>
        <v>2</v>
      </c>
      <c r="AD37" s="23">
        <f t="shared" si="4"/>
        <v>0</v>
      </c>
      <c r="AE37" s="45">
        <f t="shared" si="5"/>
        <v>34.72</v>
      </c>
      <c r="AF37" s="31"/>
      <c r="AG37" s="28"/>
      <c r="AH37" s="28"/>
      <c r="AI37" s="28"/>
      <c r="AJ37" s="29"/>
      <c r="AK37" s="29"/>
      <c r="AL37" s="29"/>
      <c r="AM37" s="29"/>
      <c r="AN37" s="30"/>
      <c r="AO37" s="27">
        <f t="shared" si="6"/>
        <v>0</v>
      </c>
      <c r="AP37" s="26">
        <f t="shared" si="7"/>
        <v>0</v>
      </c>
      <c r="AQ37" s="23">
        <f t="shared" si="8"/>
        <v>0</v>
      </c>
      <c r="AR37" s="45">
        <f t="shared" si="9"/>
        <v>0</v>
      </c>
      <c r="AS37" s="31"/>
      <c r="AT37" s="28"/>
      <c r="AU37" s="28"/>
      <c r="AV37" s="29"/>
      <c r="AW37" s="29"/>
      <c r="AX37" s="29"/>
      <c r="AY37" s="29"/>
      <c r="AZ37" s="30"/>
      <c r="BA37" s="27">
        <f t="shared" si="10"/>
        <v>0</v>
      </c>
      <c r="BB37" s="26">
        <f t="shared" si="11"/>
        <v>0</v>
      </c>
      <c r="BC37" s="23">
        <f t="shared" si="12"/>
        <v>0</v>
      </c>
      <c r="BD37" s="45">
        <f t="shared" si="13"/>
        <v>0</v>
      </c>
      <c r="BE37" s="27"/>
      <c r="BF37" s="43"/>
      <c r="BG37" s="29"/>
      <c r="BH37" s="29"/>
      <c r="BI37" s="29"/>
      <c r="BJ37" s="29"/>
      <c r="BK37" s="30"/>
      <c r="BL37" s="40">
        <f t="shared" si="14"/>
        <v>0</v>
      </c>
      <c r="BM37" s="37">
        <f t="shared" si="15"/>
        <v>0</v>
      </c>
      <c r="BN37" s="36">
        <f t="shared" si="16"/>
        <v>0</v>
      </c>
      <c r="BO37" s="35">
        <f t="shared" si="17"/>
        <v>0</v>
      </c>
      <c r="BP37" s="31"/>
      <c r="BQ37" s="28"/>
      <c r="BR37" s="28"/>
      <c r="BS37" s="28"/>
      <c r="BT37" s="29"/>
      <c r="BU37" s="29"/>
      <c r="BV37" s="29"/>
      <c r="BW37" s="29"/>
      <c r="BX37" s="30"/>
      <c r="BY37" s="27">
        <f t="shared" si="18"/>
        <v>0</v>
      </c>
      <c r="BZ37" s="26">
        <f t="shared" si="19"/>
        <v>0</v>
      </c>
      <c r="CA37" s="32">
        <f t="shared" si="20"/>
        <v>0</v>
      </c>
      <c r="CB37" s="71">
        <f t="shared" si="21"/>
        <v>0</v>
      </c>
      <c r="CC37" s="31"/>
      <c r="CD37" s="28"/>
      <c r="CE37" s="29"/>
      <c r="CF37" s="29"/>
      <c r="CG37" s="29"/>
      <c r="CH37" s="29"/>
      <c r="CI37" s="30"/>
      <c r="CJ37" s="27">
        <f t="shared" si="22"/>
        <v>0</v>
      </c>
      <c r="CK37" s="26">
        <f t="shared" si="23"/>
        <v>0</v>
      </c>
      <c r="CL37" s="23">
        <f t="shared" si="24"/>
        <v>0</v>
      </c>
      <c r="CM37" s="45">
        <f t="shared" si="25"/>
        <v>0</v>
      </c>
      <c r="IL37" s="78"/>
      <c r="IM37"/>
      <c r="IN37"/>
      <c r="IO37"/>
      <c r="IP37"/>
    </row>
    <row r="38" spans="1:283" s="75" customFormat="1" x14ac:dyDescent="0.2">
      <c r="A38" s="33"/>
      <c r="B38" s="62" t="s">
        <v>146</v>
      </c>
      <c r="C38" s="25"/>
      <c r="D38" s="63" t="s">
        <v>15</v>
      </c>
      <c r="E38" s="63"/>
      <c r="F38" s="64" t="s">
        <v>147</v>
      </c>
      <c r="G38" s="24" t="str">
        <f>IF(AND(OR($G$2="Y",$H$2="Y"),I38&lt;5,J38&lt;5),IF(AND(I38=#REF!,J38=#REF!),#REF!+1,1),"")</f>
        <v/>
      </c>
      <c r="H38" s="21" t="e">
        <f>IF(AND($H$2="Y",J38&gt;0,OR(AND(G38=1,#REF!=10),AND(G38=2,#REF!=20),AND(G38=3,#REF!=30),AND(G38=4,#REF!=40),AND(G38=5,#REF!=50),AND(G38=6,#REF!=60),AND(G38=7,#REF!=70),AND(G38=8,#REF!=80),AND(G38=9,#REF!=90),AND(G38=10,#REF!=100))),VLOOKUP(J38-1,SortLookup!$A$13:$B$16,2,FALSE),"")</f>
        <v>#REF!</v>
      </c>
      <c r="I38" s="34" t="str">
        <f>IF(ISNA(VLOOKUP(E38,SortLookup!$A$1:$B$5,2,FALSE))," ",VLOOKUP(E38,SortLookup!$A$1:$B$5,2,FALSE))</f>
        <v xml:space="preserve"> </v>
      </c>
      <c r="J38" s="22" t="str">
        <f>IF(ISNA(VLOOKUP(F38,SortLookup!$A$7:$B$11,2,FALSE))," ",VLOOKUP(F38,SortLookup!$A$7:$B$11,2,FALSE))</f>
        <v xml:space="preserve"> </v>
      </c>
      <c r="K38" s="58">
        <f t="shared" si="0"/>
        <v>36.6</v>
      </c>
      <c r="L38" s="59">
        <f>AB38+AO38+BA38+BL38+BY38+CJ38+CU37+DF37+DQ37+EB37+EM37+EX37+FI37+FT37+GE37+GP37+HA37+HL37+HW37+IH37</f>
        <v>21.6</v>
      </c>
      <c r="M38" s="36">
        <f>AD38+AQ38+BC38+BN38+CA38+CL38+CW37+DH37+DS37+ED37+EO37+EZ37+FK37+FV37+GG37+GR37+HC37+HN37+HY37+IJ37</f>
        <v>0</v>
      </c>
      <c r="N38" s="37">
        <f t="shared" si="1"/>
        <v>15</v>
      </c>
      <c r="O38" s="60">
        <f>W38+AJ38+AV38+BG38+BT38+CE38+CP37+DA37+DL37+DW37+EH37+ES37+FD37+FO37+FZ37+GK37+GV37+HG37+HR37+IC37</f>
        <v>15</v>
      </c>
      <c r="P38" s="31">
        <v>3.92</v>
      </c>
      <c r="Q38" s="28">
        <v>5.04</v>
      </c>
      <c r="R38" s="28">
        <v>8.5399999999999991</v>
      </c>
      <c r="S38" s="28">
        <v>4.0999999999999996</v>
      </c>
      <c r="T38" s="28"/>
      <c r="U38" s="28"/>
      <c r="V38" s="28"/>
      <c r="W38" s="29">
        <v>15</v>
      </c>
      <c r="X38" s="29">
        <v>0</v>
      </c>
      <c r="Y38" s="29">
        <v>0</v>
      </c>
      <c r="Z38" s="29">
        <v>0</v>
      </c>
      <c r="AA38" s="30">
        <v>0</v>
      </c>
      <c r="AB38" s="27">
        <f t="shared" si="2"/>
        <v>21.6</v>
      </c>
      <c r="AC38" s="26">
        <f t="shared" si="3"/>
        <v>15</v>
      </c>
      <c r="AD38" s="23">
        <f t="shared" si="4"/>
        <v>0</v>
      </c>
      <c r="AE38" s="45">
        <f t="shared" si="5"/>
        <v>36.6</v>
      </c>
      <c r="AF38" s="31"/>
      <c r="AG38" s="28"/>
      <c r="AH38" s="28"/>
      <c r="AI38" s="28"/>
      <c r="AJ38" s="29"/>
      <c r="AK38" s="29"/>
      <c r="AL38" s="29"/>
      <c r="AM38" s="29"/>
      <c r="AN38" s="30"/>
      <c r="AO38" s="27">
        <f t="shared" si="6"/>
        <v>0</v>
      </c>
      <c r="AP38" s="26">
        <f t="shared" si="7"/>
        <v>0</v>
      </c>
      <c r="AQ38" s="23">
        <f t="shared" si="8"/>
        <v>0</v>
      </c>
      <c r="AR38" s="45">
        <f t="shared" si="9"/>
        <v>0</v>
      </c>
      <c r="AS38" s="31"/>
      <c r="AT38" s="28"/>
      <c r="AU38" s="28"/>
      <c r="AV38" s="29"/>
      <c r="AW38" s="29"/>
      <c r="AX38" s="29"/>
      <c r="AY38" s="29"/>
      <c r="AZ38" s="30"/>
      <c r="BA38" s="27">
        <f t="shared" si="10"/>
        <v>0</v>
      </c>
      <c r="BB38" s="26">
        <f t="shared" si="11"/>
        <v>0</v>
      </c>
      <c r="BC38" s="23">
        <f t="shared" si="12"/>
        <v>0</v>
      </c>
      <c r="BD38" s="45">
        <f t="shared" si="13"/>
        <v>0</v>
      </c>
      <c r="BE38" s="27"/>
      <c r="BF38" s="43"/>
      <c r="BG38" s="29"/>
      <c r="BH38" s="29"/>
      <c r="BI38" s="29"/>
      <c r="BJ38" s="29"/>
      <c r="BK38" s="30"/>
      <c r="BL38" s="40">
        <f t="shared" si="14"/>
        <v>0</v>
      </c>
      <c r="BM38" s="37">
        <f t="shared" si="15"/>
        <v>0</v>
      </c>
      <c r="BN38" s="36">
        <f t="shared" si="16"/>
        <v>0</v>
      </c>
      <c r="BO38" s="35">
        <f t="shared" si="17"/>
        <v>0</v>
      </c>
      <c r="BP38" s="31"/>
      <c r="BQ38" s="28"/>
      <c r="BR38" s="28"/>
      <c r="BS38" s="28"/>
      <c r="BT38" s="29"/>
      <c r="BU38" s="29"/>
      <c r="BV38" s="29"/>
      <c r="BW38" s="29"/>
      <c r="BX38" s="30"/>
      <c r="BY38" s="27">
        <f t="shared" si="18"/>
        <v>0</v>
      </c>
      <c r="BZ38" s="26">
        <f t="shared" si="19"/>
        <v>0</v>
      </c>
      <c r="CA38" s="32">
        <f t="shared" si="20"/>
        <v>0</v>
      </c>
      <c r="CB38" s="71">
        <f t="shared" si="21"/>
        <v>0</v>
      </c>
      <c r="CC38" s="31"/>
      <c r="CD38" s="28"/>
      <c r="CE38" s="29"/>
      <c r="CF38" s="29"/>
      <c r="CG38" s="29"/>
      <c r="CH38" s="29"/>
      <c r="CI38" s="30"/>
      <c r="CJ38" s="27">
        <f t="shared" si="22"/>
        <v>0</v>
      </c>
      <c r="CK38" s="26">
        <f t="shared" si="23"/>
        <v>0</v>
      </c>
      <c r="CL38" s="23">
        <f t="shared" si="24"/>
        <v>0</v>
      </c>
      <c r="CM38" s="45">
        <f t="shared" si="25"/>
        <v>0</v>
      </c>
      <c r="IL38" s="78"/>
      <c r="IM38" s="4"/>
      <c r="IN38" s="4"/>
      <c r="IO38" s="4"/>
      <c r="IP38" s="4"/>
      <c r="IQ38" s="4"/>
      <c r="IR38" s="4"/>
    </row>
    <row r="39" spans="1:283" s="4" customFormat="1" x14ac:dyDescent="0.2">
      <c r="A39" s="33"/>
      <c r="B39" s="81" t="s">
        <v>114</v>
      </c>
      <c r="C39" s="82"/>
      <c r="D39" s="83" t="s">
        <v>15</v>
      </c>
      <c r="E39" s="83" t="s">
        <v>22</v>
      </c>
      <c r="F39" s="84" t="s">
        <v>115</v>
      </c>
      <c r="G39" s="85" t="str">
        <f>IF(AND(OR($G$2="Y",$H$2="Y"),I39&lt;5,J39&lt;5),IF(AND(I39=#REF!,J39=#REF!),#REF!+1,1),"")</f>
        <v/>
      </c>
      <c r="H39" s="86" t="e">
        <f>IF(AND($H$2="Y",J39&gt;0,OR(AND(G39=1,#REF!=10),AND(G39=2,#REF!=20),AND(G39=3,#REF!=30),AND(G39=4,#REF!=40),AND(G39=5,#REF!=50),AND(G39=6,#REF!=60),AND(G39=7,#REF!=70),AND(G39=8,#REF!=80),AND(G39=9,#REF!=90),AND(G39=10,#REF!=100))),VLOOKUP(J39-1,SortLookup!$A$13:$B$16,2,FALSE),"")</f>
        <v>#REF!</v>
      </c>
      <c r="I39" s="87" t="str">
        <f>IF(ISNA(VLOOKUP(E39,SortLookup!$A$1:$B$5,2,FALSE))," ",VLOOKUP(E39,SortLookup!$A$1:$B$5,2,FALSE))</f>
        <v xml:space="preserve"> </v>
      </c>
      <c r="J39" s="88" t="str">
        <f>IF(ISNA(VLOOKUP(F39,SortLookup!$A$7:$B$11,2,FALSE))," ",VLOOKUP(F39,SortLookup!$A$7:$B$11,2,FALSE))</f>
        <v xml:space="preserve"> </v>
      </c>
      <c r="K39" s="58">
        <f t="shared" si="0"/>
        <v>41.24</v>
      </c>
      <c r="L39" s="59">
        <f>AB39+AO39+BA39+BL39+BY39+CJ39+CU39+DF39+DQ39+EB39+EM39+EX39+FI39+FT39+GE39+GP39+HA39+HL39+HW39+IH39</f>
        <v>39.24</v>
      </c>
      <c r="M39" s="36">
        <f>AD39+AQ39+BC39+BN39+CA39+CL39+CW39+DH39+DS39+ED39+EO39+EZ39+FK39+FV39+GG39+GR39+HC39+HN39+HY39+IJ39</f>
        <v>0</v>
      </c>
      <c r="N39" s="37">
        <f t="shared" si="1"/>
        <v>2</v>
      </c>
      <c r="O39" s="60">
        <f>W39+AJ39+AV39+BG39+BT39+CE39+CP39+DA39+DL39+DW39+EH39+ES39+FD39+FO39+FZ39+GK39+GV39+HG39+HR39+IC39</f>
        <v>2</v>
      </c>
      <c r="P39" s="89">
        <v>7.61</v>
      </c>
      <c r="Q39" s="90">
        <v>8.77</v>
      </c>
      <c r="R39" s="90">
        <v>16.420000000000002</v>
      </c>
      <c r="S39" s="90">
        <v>6.44</v>
      </c>
      <c r="T39" s="90"/>
      <c r="U39" s="90"/>
      <c r="V39" s="90"/>
      <c r="W39" s="91">
        <v>2</v>
      </c>
      <c r="X39" s="91">
        <v>0</v>
      </c>
      <c r="Y39" s="91">
        <v>0</v>
      </c>
      <c r="Z39" s="91">
        <v>0</v>
      </c>
      <c r="AA39" s="92">
        <v>0</v>
      </c>
      <c r="AB39" s="40">
        <f t="shared" si="2"/>
        <v>39.24</v>
      </c>
      <c r="AC39" s="37">
        <f t="shared" si="3"/>
        <v>2</v>
      </c>
      <c r="AD39" s="36">
        <f t="shared" si="4"/>
        <v>0</v>
      </c>
      <c r="AE39" s="93">
        <f t="shared" si="5"/>
        <v>41.24</v>
      </c>
      <c r="AF39" s="89"/>
      <c r="AG39" s="90"/>
      <c r="AH39" s="90"/>
      <c r="AI39" s="90"/>
      <c r="AJ39" s="91"/>
      <c r="AK39" s="91"/>
      <c r="AL39" s="91"/>
      <c r="AM39" s="91"/>
      <c r="AN39" s="92"/>
      <c r="AO39" s="40">
        <f t="shared" si="6"/>
        <v>0</v>
      </c>
      <c r="AP39" s="37">
        <f t="shared" si="7"/>
        <v>0</v>
      </c>
      <c r="AQ39" s="36">
        <f t="shared" si="8"/>
        <v>0</v>
      </c>
      <c r="AR39" s="93">
        <f t="shared" si="9"/>
        <v>0</v>
      </c>
      <c r="AS39" s="89"/>
      <c r="AT39" s="90"/>
      <c r="AU39" s="90"/>
      <c r="AV39" s="91"/>
      <c r="AW39" s="91"/>
      <c r="AX39" s="91"/>
      <c r="AY39" s="29"/>
      <c r="AZ39" s="30"/>
      <c r="BA39" s="27">
        <f t="shared" si="10"/>
        <v>0</v>
      </c>
      <c r="BB39" s="26">
        <f t="shared" si="11"/>
        <v>0</v>
      </c>
      <c r="BC39" s="23">
        <f t="shared" si="12"/>
        <v>0</v>
      </c>
      <c r="BD39" s="45">
        <f t="shared" si="13"/>
        <v>0</v>
      </c>
      <c r="BE39" s="27"/>
      <c r="BF39" s="43"/>
      <c r="BG39" s="29"/>
      <c r="BH39" s="29"/>
      <c r="BI39" s="29"/>
      <c r="BJ39" s="29"/>
      <c r="BK39" s="30"/>
      <c r="BL39" s="40">
        <f t="shared" si="14"/>
        <v>0</v>
      </c>
      <c r="BM39" s="37">
        <f t="shared" si="15"/>
        <v>0</v>
      </c>
      <c r="BN39" s="36">
        <f t="shared" si="16"/>
        <v>0</v>
      </c>
      <c r="BO39" s="35">
        <f t="shared" si="17"/>
        <v>0</v>
      </c>
      <c r="BP39" s="31"/>
      <c r="BQ39" s="28"/>
      <c r="BR39" s="28"/>
      <c r="BS39" s="28"/>
      <c r="BT39" s="29"/>
      <c r="BU39" s="29"/>
      <c r="BV39" s="29"/>
      <c r="BW39" s="29"/>
      <c r="BX39" s="30"/>
      <c r="BY39" s="27">
        <f t="shared" si="18"/>
        <v>0</v>
      </c>
      <c r="BZ39" s="26">
        <f t="shared" si="19"/>
        <v>0</v>
      </c>
      <c r="CA39" s="32">
        <f t="shared" si="20"/>
        <v>0</v>
      </c>
      <c r="CB39" s="71">
        <f t="shared" si="21"/>
        <v>0</v>
      </c>
      <c r="CC39" s="31"/>
      <c r="CD39" s="28"/>
      <c r="CE39" s="29"/>
      <c r="CF39" s="29"/>
      <c r="CG39" s="29"/>
      <c r="CH39" s="29"/>
      <c r="CI39" s="30"/>
      <c r="CJ39" s="27">
        <f t="shared" si="22"/>
        <v>0</v>
      </c>
      <c r="CK39" s="26">
        <f t="shared" si="23"/>
        <v>0</v>
      </c>
      <c r="CL39" s="23">
        <f t="shared" si="24"/>
        <v>0</v>
      </c>
      <c r="CM39" s="45">
        <f t="shared" si="25"/>
        <v>0</v>
      </c>
      <c r="CN39" s="1"/>
      <c r="CO39" s="1"/>
      <c r="CP39" s="2"/>
      <c r="CQ39" s="2"/>
      <c r="CR39" s="2"/>
      <c r="CS39" s="2"/>
      <c r="CT39" s="2"/>
      <c r="CU39" s="61"/>
      <c r="CV39" s="13"/>
      <c r="CW39" s="6"/>
      <c r="CX39" s="38"/>
      <c r="CY39" s="1"/>
      <c r="CZ39" s="1"/>
      <c r="DA39" s="2"/>
      <c r="DB39" s="2"/>
      <c r="DC39" s="2"/>
      <c r="DD39" s="2"/>
      <c r="DE39" s="2"/>
      <c r="DF39" s="61"/>
      <c r="DG39" s="13"/>
      <c r="DH39" s="6"/>
      <c r="DI39" s="38"/>
      <c r="DJ39" s="1"/>
      <c r="DK39" s="1"/>
      <c r="DL39" s="2"/>
      <c r="DM39" s="2"/>
      <c r="DN39" s="2"/>
      <c r="DO39" s="2"/>
      <c r="DP39" s="2"/>
      <c r="DQ39" s="61"/>
      <c r="DR39" s="13"/>
      <c r="DS39" s="6"/>
      <c r="DT39" s="38"/>
      <c r="DU39" s="1"/>
      <c r="DV39" s="1"/>
      <c r="DW39" s="2"/>
      <c r="DX39" s="2"/>
      <c r="DY39" s="2"/>
      <c r="DZ39" s="2"/>
      <c r="EA39" s="2"/>
      <c r="EB39" s="61"/>
      <c r="EC39" s="13"/>
      <c r="ED39" s="6"/>
      <c r="EE39" s="38"/>
      <c r="EF39" s="1"/>
      <c r="EG39" s="1"/>
      <c r="EH39" s="2"/>
      <c r="EI39" s="2"/>
      <c r="EJ39" s="2"/>
      <c r="EK39" s="2"/>
      <c r="EL39" s="2"/>
      <c r="EM39" s="61"/>
      <c r="EN39" s="13"/>
      <c r="EO39" s="6"/>
      <c r="EP39" s="38"/>
      <c r="EQ39" s="1"/>
      <c r="ER39" s="1"/>
      <c r="ES39" s="2"/>
      <c r="ET39" s="2"/>
      <c r="EU39" s="2"/>
      <c r="EV39" s="2"/>
      <c r="EW39" s="2"/>
      <c r="EX39" s="61"/>
      <c r="EY39" s="13"/>
      <c r="EZ39" s="6"/>
      <c r="FA39" s="38"/>
      <c r="FB39" s="1"/>
      <c r="FC39" s="1"/>
      <c r="FD39" s="2"/>
      <c r="FE39" s="2"/>
      <c r="FF39" s="2"/>
      <c r="FG39" s="2"/>
      <c r="FH39" s="2"/>
      <c r="FI39" s="61"/>
      <c r="FJ39" s="13"/>
      <c r="FK39" s="6"/>
      <c r="FL39" s="38"/>
      <c r="FM39" s="1"/>
      <c r="FN39" s="1"/>
      <c r="FO39" s="2"/>
      <c r="FP39" s="2"/>
      <c r="FQ39" s="2"/>
      <c r="FR39" s="2"/>
      <c r="FS39" s="2"/>
      <c r="FT39" s="61"/>
      <c r="FU39" s="13"/>
      <c r="FV39" s="6"/>
      <c r="FW39" s="38"/>
      <c r="FX39" s="1"/>
      <c r="FY39" s="1"/>
      <c r="FZ39" s="2"/>
      <c r="GA39" s="2"/>
      <c r="GB39" s="2"/>
      <c r="GC39" s="2"/>
      <c r="GD39" s="2"/>
      <c r="GE39" s="61"/>
      <c r="GF39" s="13"/>
      <c r="GG39" s="6"/>
      <c r="GH39" s="38"/>
      <c r="GI39" s="1"/>
      <c r="GJ39" s="1"/>
      <c r="GK39" s="2"/>
      <c r="GL39" s="2"/>
      <c r="GM39" s="2"/>
      <c r="GN39" s="2"/>
      <c r="GO39" s="2"/>
      <c r="GP39" s="61"/>
      <c r="GQ39" s="13"/>
      <c r="GR39" s="6"/>
      <c r="GS39" s="38"/>
      <c r="GT39" s="1"/>
      <c r="GU39" s="1"/>
      <c r="GV39" s="2"/>
      <c r="GW39" s="2"/>
      <c r="GX39" s="2"/>
      <c r="GY39" s="2"/>
      <c r="GZ39" s="2"/>
      <c r="HA39" s="61"/>
      <c r="HB39" s="13"/>
      <c r="HC39" s="6"/>
      <c r="HD39" s="38"/>
      <c r="HE39" s="1"/>
      <c r="HF39" s="1"/>
      <c r="HG39" s="2"/>
      <c r="HH39" s="2"/>
      <c r="HI39" s="2"/>
      <c r="HJ39" s="2"/>
      <c r="HK39" s="2"/>
      <c r="HL39" s="61"/>
      <c r="HM39" s="13"/>
      <c r="HN39" s="6"/>
      <c r="HO39" s="38"/>
      <c r="HP39" s="1"/>
      <c r="HQ39" s="1"/>
      <c r="HR39" s="2"/>
      <c r="HS39" s="2"/>
      <c r="HT39" s="2"/>
      <c r="HU39" s="2"/>
      <c r="HV39" s="2"/>
      <c r="HW39" s="61"/>
      <c r="HX39" s="13"/>
      <c r="HY39" s="6"/>
      <c r="HZ39" s="38"/>
      <c r="IA39" s="1"/>
      <c r="IB39" s="1"/>
      <c r="IC39" s="2"/>
      <c r="ID39" s="2"/>
      <c r="IE39" s="2"/>
      <c r="IF39" s="2"/>
      <c r="IG39" s="2"/>
      <c r="IH39" s="61"/>
      <c r="II39" s="13"/>
      <c r="IJ39" s="6"/>
      <c r="IK39" s="38"/>
      <c r="IL39" s="78"/>
      <c r="IM39"/>
      <c r="IN39"/>
      <c r="IO39"/>
      <c r="IP39"/>
    </row>
    <row r="40" spans="1:283" s="4" customFormat="1" x14ac:dyDescent="0.2">
      <c r="A40" s="33"/>
      <c r="B40" s="62" t="s">
        <v>125</v>
      </c>
      <c r="C40" s="25"/>
      <c r="D40" s="63" t="s">
        <v>15</v>
      </c>
      <c r="E40" s="63" t="s">
        <v>22</v>
      </c>
      <c r="F40" s="64" t="s">
        <v>126</v>
      </c>
      <c r="G40" s="24" t="str">
        <f>IF(AND(OR($G$2="Y",$H$2="Y"),I40&lt;5,J40&lt;5),IF(AND(I40=#REF!,J40=#REF!),#REF!+1,1),"")</f>
        <v/>
      </c>
      <c r="H40" s="21" t="e">
        <f>IF(AND($H$2="Y",J40&gt;0,OR(AND(G40=1,#REF!=10),AND(G40=2,#REF!=20),AND(G40=3,#REF!=30),AND(G40=4,#REF!=40),AND(G40=5,#REF!=50),AND(G40=6,#REF!=60),AND(G40=7,#REF!=70),AND(G40=8,#REF!=80),AND(G40=9,#REF!=90),AND(G40=10,#REF!=100))),VLOOKUP(J40-1,SortLookup!$A$13:$B$16,2,FALSE),"")</f>
        <v>#REF!</v>
      </c>
      <c r="I40" s="34" t="str">
        <f>IF(ISNA(VLOOKUP(E40,SortLookup!$A$1:$B$5,2,FALSE))," ",VLOOKUP(E40,SortLookup!$A$1:$B$5,2,FALSE))</f>
        <v xml:space="preserve"> </v>
      </c>
      <c r="J40" s="22" t="str">
        <f>IF(ISNA(VLOOKUP(F40,SortLookup!$A$7:$B$11,2,FALSE))," ",VLOOKUP(F40,SortLookup!$A$7:$B$11,2,FALSE))</f>
        <v xml:space="preserve"> </v>
      </c>
      <c r="K40" s="58">
        <f t="shared" si="0"/>
        <v>43.7</v>
      </c>
      <c r="L40" s="59">
        <f>AB40+AO40+BA40+BL40+BY40+CJ40+CU40+DF40+DQ40+EB40+EM40+EX40+FI40+FT40+GE40+GP40+HA40+HL40+HW40+IH40</f>
        <v>28.7</v>
      </c>
      <c r="M40" s="36">
        <f>AD40+AQ40+BC40+BN40+CA40+CL40+CW40+DH40+DS40+ED40+EO40+EZ40+FK40+FV40+GG40+GR40+HC40+HN40+HY40+IJ40</f>
        <v>0</v>
      </c>
      <c r="N40" s="37">
        <f t="shared" si="1"/>
        <v>15</v>
      </c>
      <c r="O40" s="60">
        <f>W40+AJ40+AV40+BG40+BT40+CE40+CP40+DA40+DL40+DW40+EH40+ES40+FD40+FO40+FZ40+GK40+GV40+HG40+HR40+IC40</f>
        <v>15</v>
      </c>
      <c r="P40" s="31">
        <v>5.1100000000000003</v>
      </c>
      <c r="Q40" s="28">
        <v>6.67</v>
      </c>
      <c r="R40" s="28">
        <v>11.63</v>
      </c>
      <c r="S40" s="28">
        <v>5.29</v>
      </c>
      <c r="T40" s="28"/>
      <c r="U40" s="28"/>
      <c r="V40" s="28"/>
      <c r="W40" s="29">
        <v>15</v>
      </c>
      <c r="X40" s="29">
        <v>0</v>
      </c>
      <c r="Y40" s="29">
        <v>0</v>
      </c>
      <c r="Z40" s="29">
        <v>0</v>
      </c>
      <c r="AA40" s="30">
        <v>0</v>
      </c>
      <c r="AB40" s="27">
        <f t="shared" si="2"/>
        <v>28.7</v>
      </c>
      <c r="AC40" s="26">
        <f t="shared" si="3"/>
        <v>15</v>
      </c>
      <c r="AD40" s="23">
        <f t="shared" si="4"/>
        <v>0</v>
      </c>
      <c r="AE40" s="45">
        <f t="shared" si="5"/>
        <v>43.7</v>
      </c>
      <c r="AF40" s="31"/>
      <c r="AG40" s="28"/>
      <c r="AH40" s="28"/>
      <c r="AI40" s="28"/>
      <c r="AJ40" s="29"/>
      <c r="AK40" s="29"/>
      <c r="AL40" s="29"/>
      <c r="AM40" s="29"/>
      <c r="AN40" s="30"/>
      <c r="AO40" s="27">
        <f t="shared" si="6"/>
        <v>0</v>
      </c>
      <c r="AP40" s="26">
        <f t="shared" si="7"/>
        <v>0</v>
      </c>
      <c r="AQ40" s="23">
        <f t="shared" si="8"/>
        <v>0</v>
      </c>
      <c r="AR40" s="45">
        <f t="shared" si="9"/>
        <v>0</v>
      </c>
      <c r="AS40" s="31"/>
      <c r="AT40" s="28"/>
      <c r="AU40" s="28"/>
      <c r="AV40" s="29"/>
      <c r="AW40" s="29"/>
      <c r="AX40" s="29"/>
      <c r="AY40" s="29"/>
      <c r="AZ40" s="30"/>
      <c r="BA40" s="27">
        <f t="shared" si="10"/>
        <v>0</v>
      </c>
      <c r="BB40" s="26">
        <f t="shared" si="11"/>
        <v>0</v>
      </c>
      <c r="BC40" s="23">
        <f t="shared" si="12"/>
        <v>0</v>
      </c>
      <c r="BD40" s="45">
        <f t="shared" si="13"/>
        <v>0</v>
      </c>
      <c r="BE40" s="27"/>
      <c r="BF40" s="43"/>
      <c r="BG40" s="29"/>
      <c r="BH40" s="29"/>
      <c r="BI40" s="29"/>
      <c r="BJ40" s="29"/>
      <c r="BK40" s="30"/>
      <c r="BL40" s="40">
        <f t="shared" si="14"/>
        <v>0</v>
      </c>
      <c r="BM40" s="37">
        <f t="shared" si="15"/>
        <v>0</v>
      </c>
      <c r="BN40" s="36">
        <f t="shared" si="16"/>
        <v>0</v>
      </c>
      <c r="BO40" s="35">
        <f t="shared" si="17"/>
        <v>0</v>
      </c>
      <c r="BP40" s="31"/>
      <c r="BQ40" s="28"/>
      <c r="BR40" s="28"/>
      <c r="BS40" s="28"/>
      <c r="BT40" s="29"/>
      <c r="BU40" s="29"/>
      <c r="BV40" s="29"/>
      <c r="BW40" s="29"/>
      <c r="BX40" s="30"/>
      <c r="BY40" s="27">
        <f t="shared" si="18"/>
        <v>0</v>
      </c>
      <c r="BZ40" s="26">
        <f t="shared" si="19"/>
        <v>0</v>
      </c>
      <c r="CA40" s="32">
        <f t="shared" si="20"/>
        <v>0</v>
      </c>
      <c r="CB40" s="71">
        <f t="shared" si="21"/>
        <v>0</v>
      </c>
      <c r="CC40" s="31"/>
      <c r="CD40" s="28"/>
      <c r="CE40" s="29"/>
      <c r="CF40" s="29"/>
      <c r="CG40" s="29"/>
      <c r="CH40" s="29"/>
      <c r="CI40" s="30"/>
      <c r="CJ40" s="27">
        <f t="shared" si="22"/>
        <v>0</v>
      </c>
      <c r="CK40" s="26">
        <f t="shared" si="23"/>
        <v>0</v>
      </c>
      <c r="CL40" s="23">
        <f t="shared" si="24"/>
        <v>0</v>
      </c>
      <c r="CM40" s="45">
        <f t="shared" si="25"/>
        <v>0</v>
      </c>
      <c r="CN40"/>
      <c r="CO40"/>
      <c r="CP40"/>
      <c r="CQ40"/>
      <c r="CR40"/>
      <c r="CS40"/>
      <c r="CT40"/>
      <c r="CW40"/>
      <c r="CZ40"/>
      <c r="DA40"/>
      <c r="DB40"/>
      <c r="DC40"/>
      <c r="DD40"/>
      <c r="DE40"/>
      <c r="DH40"/>
      <c r="DK40"/>
      <c r="DL40"/>
      <c r="DM40"/>
      <c r="DN40"/>
      <c r="DO40"/>
      <c r="DP40"/>
      <c r="DS40"/>
      <c r="DV40"/>
      <c r="DW40"/>
      <c r="DX40"/>
      <c r="DY40"/>
      <c r="DZ40"/>
      <c r="EA40"/>
      <c r="ED40"/>
      <c r="EG40"/>
      <c r="EH40"/>
      <c r="EI40"/>
      <c r="EJ40"/>
      <c r="EK40"/>
      <c r="EL40"/>
      <c r="EO40"/>
      <c r="ER40"/>
      <c r="ES40"/>
      <c r="ET40"/>
      <c r="EU40"/>
      <c r="EV40"/>
      <c r="EW40"/>
      <c r="EZ40"/>
      <c r="FC40"/>
      <c r="FD40"/>
      <c r="FE40"/>
      <c r="FF40"/>
      <c r="FG40"/>
      <c r="FH40"/>
      <c r="FK40"/>
      <c r="FN40"/>
      <c r="FO40"/>
      <c r="FP40"/>
      <c r="FQ40"/>
      <c r="FR40"/>
      <c r="FS40"/>
      <c r="FV40"/>
      <c r="FY40"/>
      <c r="FZ40"/>
      <c r="GA40"/>
      <c r="GB40"/>
      <c r="GC40"/>
      <c r="GD40"/>
      <c r="GG40"/>
      <c r="GJ40"/>
      <c r="GK40"/>
      <c r="GL40"/>
      <c r="GM40"/>
      <c r="GN40"/>
      <c r="GO40"/>
      <c r="GR40"/>
      <c r="GU40"/>
      <c r="GV40"/>
      <c r="GW40"/>
      <c r="GX40"/>
      <c r="GY40"/>
      <c r="GZ40"/>
      <c r="HC40"/>
      <c r="HF40"/>
      <c r="HG40"/>
      <c r="HH40"/>
      <c r="HI40"/>
      <c r="HJ40"/>
      <c r="HK40"/>
      <c r="HN40"/>
      <c r="HQ40"/>
      <c r="HR40"/>
      <c r="HS40"/>
      <c r="HT40"/>
      <c r="HU40"/>
      <c r="HV40"/>
      <c r="HY40"/>
      <c r="IB40"/>
      <c r="IC40"/>
      <c r="ID40"/>
      <c r="IE40"/>
      <c r="IF40"/>
      <c r="IG40"/>
      <c r="IJ40"/>
      <c r="IK40"/>
      <c r="IL40" s="78"/>
      <c r="IM40"/>
      <c r="IN40"/>
    </row>
    <row r="41" spans="1:283" s="4" customFormat="1" x14ac:dyDescent="0.2">
      <c r="A41" s="33"/>
      <c r="B41" s="62" t="s">
        <v>125</v>
      </c>
      <c r="C41" s="25"/>
      <c r="D41" s="63" t="s">
        <v>15</v>
      </c>
      <c r="E41" s="63" t="s">
        <v>22</v>
      </c>
      <c r="F41" s="64" t="s">
        <v>126</v>
      </c>
      <c r="G41" s="24" t="str">
        <f>IF(AND(OR($G$2="Y",$H$2="Y"),I41&lt;5,J41&lt;5),IF(AND(I41=#REF!,J41=#REF!),#REF!+1,1),"")</f>
        <v/>
      </c>
      <c r="H41" s="21" t="e">
        <f>IF(AND($H$2="Y",J41&gt;0,OR(AND(G41=1,#REF!=10),AND(G41=2,#REF!=20),AND(G41=3,#REF!=30),AND(G41=4,#REF!=40),AND(G41=5,#REF!=50),AND(G41=6,#REF!=60),AND(G41=7,#REF!=70),AND(G41=8,#REF!=80),AND(G41=9,#REF!=90),AND(G41=10,#REF!=100))),VLOOKUP(J41-1,SortLookup!$A$13:$B$16,2,FALSE),"")</f>
        <v>#REF!</v>
      </c>
      <c r="I41" s="34" t="str">
        <f>IF(ISNA(VLOOKUP(E41,SortLookup!$A$1:$B$5,2,FALSE))," ",VLOOKUP(E41,SortLookup!$A$1:$B$5,2,FALSE))</f>
        <v xml:space="preserve"> </v>
      </c>
      <c r="J41" s="22" t="str">
        <f>IF(ISNA(VLOOKUP(F41,SortLookup!$A$7:$B$11,2,FALSE))," ",VLOOKUP(F41,SortLookup!$A$7:$B$11,2,FALSE))</f>
        <v xml:space="preserve"> </v>
      </c>
      <c r="K41" s="58">
        <f t="shared" si="0"/>
        <v>44.4</v>
      </c>
      <c r="L41" s="59">
        <f>AB41+AO41+BA41+BL41+BY41+CJ41+CU41+DF41+DQ41+EB41+EM41+EX41+FI41+FT41+GE41+GP41+HA41+HL41+HW41+IH41</f>
        <v>34.4</v>
      </c>
      <c r="M41" s="36">
        <f>AD41+AQ41+BC41+BN41+CA41+CL41+CW41+DH41+DS41+ED41+EO41+EZ41+FK41+FV41+GG41+GR41+HC41+HN41+HY41+IJ41</f>
        <v>0</v>
      </c>
      <c r="N41" s="37">
        <f t="shared" si="1"/>
        <v>10</v>
      </c>
      <c r="O41" s="60">
        <f>W41+AJ41+AV41+BG41+BT41+CE41+CP41+DA41+DL41+DW41+EH41+ES41+FD41+FO41+FZ41+GK41+GV41+HG41+HR41+IC41</f>
        <v>10</v>
      </c>
      <c r="P41" s="31">
        <v>6.1</v>
      </c>
      <c r="Q41" s="28">
        <v>7.82</v>
      </c>
      <c r="R41" s="28">
        <v>13.9</v>
      </c>
      <c r="S41" s="28">
        <v>6.58</v>
      </c>
      <c r="T41" s="28"/>
      <c r="U41" s="28"/>
      <c r="V41" s="28"/>
      <c r="W41" s="29">
        <v>10</v>
      </c>
      <c r="X41" s="29">
        <v>0</v>
      </c>
      <c r="Y41" s="29">
        <v>0</v>
      </c>
      <c r="Z41" s="29">
        <v>0</v>
      </c>
      <c r="AA41" s="30">
        <v>0</v>
      </c>
      <c r="AB41" s="27">
        <f t="shared" si="2"/>
        <v>34.4</v>
      </c>
      <c r="AC41" s="26">
        <f t="shared" si="3"/>
        <v>10</v>
      </c>
      <c r="AD41" s="23">
        <f t="shared" si="4"/>
        <v>0</v>
      </c>
      <c r="AE41" s="45">
        <f t="shared" si="5"/>
        <v>44.4</v>
      </c>
      <c r="AF41" s="31"/>
      <c r="AG41" s="28"/>
      <c r="AH41" s="28"/>
      <c r="AI41" s="28"/>
      <c r="AJ41" s="29"/>
      <c r="AK41" s="29"/>
      <c r="AL41" s="29"/>
      <c r="AM41" s="29"/>
      <c r="AN41" s="30"/>
      <c r="AO41" s="27">
        <f t="shared" si="6"/>
        <v>0</v>
      </c>
      <c r="AP41" s="26">
        <f t="shared" si="7"/>
        <v>0</v>
      </c>
      <c r="AQ41" s="23">
        <f t="shared" si="8"/>
        <v>0</v>
      </c>
      <c r="AR41" s="45">
        <f t="shared" si="9"/>
        <v>0</v>
      </c>
      <c r="AS41" s="31"/>
      <c r="AT41" s="28"/>
      <c r="AU41" s="28"/>
      <c r="AV41" s="29"/>
      <c r="AW41" s="29"/>
      <c r="AX41" s="29"/>
      <c r="AY41" s="29"/>
      <c r="AZ41" s="30"/>
      <c r="BA41" s="27">
        <f t="shared" si="10"/>
        <v>0</v>
      </c>
      <c r="BB41" s="26">
        <f t="shared" si="11"/>
        <v>0</v>
      </c>
      <c r="BC41" s="23">
        <f t="shared" si="12"/>
        <v>0</v>
      </c>
      <c r="BD41" s="45">
        <f t="shared" si="13"/>
        <v>0</v>
      </c>
      <c r="BE41" s="27"/>
      <c r="BF41" s="43"/>
      <c r="BG41" s="29"/>
      <c r="BH41" s="29"/>
      <c r="BI41" s="29"/>
      <c r="BJ41" s="29"/>
      <c r="BK41" s="30"/>
      <c r="BL41" s="40">
        <f t="shared" si="14"/>
        <v>0</v>
      </c>
      <c r="BM41" s="37">
        <f t="shared" si="15"/>
        <v>0</v>
      </c>
      <c r="BN41" s="36">
        <f t="shared" si="16"/>
        <v>0</v>
      </c>
      <c r="BO41" s="35">
        <f t="shared" si="17"/>
        <v>0</v>
      </c>
      <c r="BP41" s="31"/>
      <c r="BQ41" s="28"/>
      <c r="BR41" s="28"/>
      <c r="BS41" s="28"/>
      <c r="BT41" s="29"/>
      <c r="BU41" s="29"/>
      <c r="BV41" s="29"/>
      <c r="BW41" s="29"/>
      <c r="BX41" s="30"/>
      <c r="BY41" s="27">
        <f t="shared" si="18"/>
        <v>0</v>
      </c>
      <c r="BZ41" s="26">
        <f t="shared" si="19"/>
        <v>0</v>
      </c>
      <c r="CA41" s="32">
        <f t="shared" si="20"/>
        <v>0</v>
      </c>
      <c r="CB41" s="71">
        <f t="shared" si="21"/>
        <v>0</v>
      </c>
      <c r="CC41" s="31"/>
      <c r="CD41" s="28"/>
      <c r="CE41" s="29"/>
      <c r="CF41" s="29"/>
      <c r="CG41" s="29"/>
      <c r="CH41" s="29"/>
      <c r="CI41" s="30"/>
      <c r="CJ41" s="27">
        <f t="shared" si="22"/>
        <v>0</v>
      </c>
      <c r="CK41" s="26">
        <f t="shared" si="23"/>
        <v>0</v>
      </c>
      <c r="CL41" s="23">
        <f t="shared" si="24"/>
        <v>0</v>
      </c>
      <c r="CM41" s="45">
        <f t="shared" si="25"/>
        <v>0</v>
      </c>
      <c r="IL41" s="78"/>
      <c r="IO41"/>
      <c r="IP41"/>
    </row>
    <row r="42" spans="1:283" s="4" customFormat="1" ht="13.5" thickBot="1" x14ac:dyDescent="0.25">
      <c r="A42" s="33"/>
      <c r="B42" s="62" t="s">
        <v>159</v>
      </c>
      <c r="C42" s="25"/>
      <c r="D42" s="63" t="s">
        <v>15</v>
      </c>
      <c r="E42" s="63"/>
      <c r="F42" s="64"/>
      <c r="G42" s="24" t="str">
        <f>IF(AND(OR($G$2="Y",$H$2="Y"),I42&lt;5,J42&lt;5),IF(AND(I42=#REF!,J42=#REF!),#REF!+1,1),"")</f>
        <v/>
      </c>
      <c r="H42" s="21" t="e">
        <f>IF(AND($H$2="Y",J42&gt;0,OR(AND(G42=1,#REF!=10),AND(G42=2,#REF!=20),AND(G42=3,#REF!=30),AND(G42=4,#REF!=40),AND(G42=5,#REF!=50),AND(G42=6,#REF!=60),AND(G42=7,#REF!=70),AND(G42=8,#REF!=80),AND(G42=9,#REF!=90),AND(G42=10,#REF!=100))),VLOOKUP(J42-1,SortLookup!$A$13:$B$16,2,FALSE),"")</f>
        <v>#REF!</v>
      </c>
      <c r="I42" s="34" t="str">
        <f>IF(ISNA(VLOOKUP(E42,SortLookup!$A$1:$B$5,2,FALSE))," ",VLOOKUP(E42,SortLookup!$A$1:$B$5,2,FALSE))</f>
        <v xml:space="preserve"> </v>
      </c>
      <c r="J42" s="22" t="str">
        <f>IF(ISNA(VLOOKUP(F42,SortLookup!$A$7:$B$11,2,FALSE))," ",VLOOKUP(F42,SortLookup!$A$7:$B$11,2,FALSE))</f>
        <v xml:space="preserve"> </v>
      </c>
      <c r="K42" s="58">
        <f t="shared" si="0"/>
        <v>56.23</v>
      </c>
      <c r="L42" s="59">
        <f>AB42+AO42+BA42+BL42+BY42+CJ42+CU41+DF41+DQ41+EB41+EM41+EX41+FI41+FT41+GE41+GP41+HA41+HL41+HW41+IH41</f>
        <v>37.229999999999997</v>
      </c>
      <c r="M42" s="36">
        <f>AD42+AQ42+BC42+BN42+CA42+CL42+CW41+DH41+DS41+ED41+EO41+EZ41+FK41+FV41+GG41+GR41+HC41+HN41+HY41+IJ41</f>
        <v>0</v>
      </c>
      <c r="N42" s="37">
        <f t="shared" si="1"/>
        <v>19</v>
      </c>
      <c r="O42" s="60">
        <f>W42+AJ42+AV42+BG42+BT42+CE42+CP41+DA41+DL41+DW41+EH41+ES41+FD41+FO41+FZ41+GK41+GV41+HG41+HR41+IC41</f>
        <v>19</v>
      </c>
      <c r="P42" s="31">
        <v>4.6500000000000004</v>
      </c>
      <c r="Q42" s="28">
        <v>5.61</v>
      </c>
      <c r="R42" s="28">
        <v>21.71</v>
      </c>
      <c r="S42" s="28">
        <v>5.26</v>
      </c>
      <c r="T42" s="28"/>
      <c r="U42" s="28"/>
      <c r="V42" s="28"/>
      <c r="W42" s="29">
        <v>19</v>
      </c>
      <c r="X42" s="29">
        <v>0</v>
      </c>
      <c r="Y42" s="29">
        <v>0</v>
      </c>
      <c r="Z42" s="29">
        <v>0</v>
      </c>
      <c r="AA42" s="30">
        <v>0</v>
      </c>
      <c r="AB42" s="27">
        <f t="shared" si="2"/>
        <v>37.229999999999997</v>
      </c>
      <c r="AC42" s="26">
        <f t="shared" si="3"/>
        <v>19</v>
      </c>
      <c r="AD42" s="23">
        <f t="shared" si="4"/>
        <v>0</v>
      </c>
      <c r="AE42" s="45">
        <f t="shared" si="5"/>
        <v>56.23</v>
      </c>
      <c r="AF42" s="31"/>
      <c r="AG42" s="28"/>
      <c r="AH42" s="28"/>
      <c r="AI42" s="28"/>
      <c r="AJ42" s="29"/>
      <c r="AK42" s="29"/>
      <c r="AL42" s="29"/>
      <c r="AM42" s="29"/>
      <c r="AN42" s="30"/>
      <c r="AO42" s="27">
        <f t="shared" si="6"/>
        <v>0</v>
      </c>
      <c r="AP42" s="26">
        <f t="shared" si="7"/>
        <v>0</v>
      </c>
      <c r="AQ42" s="23">
        <f t="shared" si="8"/>
        <v>0</v>
      </c>
      <c r="AR42" s="45">
        <f t="shared" si="9"/>
        <v>0</v>
      </c>
      <c r="AS42" s="31"/>
      <c r="AT42" s="28"/>
      <c r="AU42" s="28"/>
      <c r="AV42" s="29"/>
      <c r="AW42" s="29"/>
      <c r="AX42" s="29"/>
      <c r="AY42" s="29"/>
      <c r="AZ42" s="30"/>
      <c r="BA42" s="27">
        <f t="shared" si="10"/>
        <v>0</v>
      </c>
      <c r="BB42" s="26">
        <f t="shared" si="11"/>
        <v>0</v>
      </c>
      <c r="BC42" s="23">
        <f t="shared" si="12"/>
        <v>0</v>
      </c>
      <c r="BD42" s="45">
        <f t="shared" si="13"/>
        <v>0</v>
      </c>
      <c r="BE42" s="27"/>
      <c r="BF42" s="43"/>
      <c r="BG42" s="29"/>
      <c r="BH42" s="29"/>
      <c r="BI42" s="29"/>
      <c r="BJ42" s="29"/>
      <c r="BK42" s="30"/>
      <c r="BL42" s="40">
        <f t="shared" si="14"/>
        <v>0</v>
      </c>
      <c r="BM42" s="37">
        <f t="shared" si="15"/>
        <v>0</v>
      </c>
      <c r="BN42" s="36">
        <f t="shared" si="16"/>
        <v>0</v>
      </c>
      <c r="BO42" s="35">
        <f t="shared" si="17"/>
        <v>0</v>
      </c>
      <c r="BP42" s="31"/>
      <c r="BQ42" s="28"/>
      <c r="BR42" s="28"/>
      <c r="BS42" s="28"/>
      <c r="BT42" s="29"/>
      <c r="BU42" s="29"/>
      <c r="BV42" s="29"/>
      <c r="BW42" s="29"/>
      <c r="BX42" s="30"/>
      <c r="BY42" s="27">
        <f t="shared" si="18"/>
        <v>0</v>
      </c>
      <c r="BZ42" s="26">
        <f t="shared" si="19"/>
        <v>0</v>
      </c>
      <c r="CA42" s="32">
        <f t="shared" si="20"/>
        <v>0</v>
      </c>
      <c r="CB42" s="71">
        <f t="shared" si="21"/>
        <v>0</v>
      </c>
      <c r="CC42" s="31"/>
      <c r="CD42" s="28"/>
      <c r="CE42" s="29"/>
      <c r="CF42" s="29"/>
      <c r="CG42" s="29"/>
      <c r="CH42" s="29"/>
      <c r="CI42" s="30"/>
      <c r="CJ42" s="27">
        <f t="shared" si="22"/>
        <v>0</v>
      </c>
      <c r="CK42" s="26">
        <f t="shared" si="23"/>
        <v>0</v>
      </c>
      <c r="CL42" s="23">
        <f t="shared" si="24"/>
        <v>0</v>
      </c>
      <c r="CM42" s="45">
        <f t="shared" si="25"/>
        <v>0</v>
      </c>
      <c r="IL42" s="78"/>
    </row>
    <row r="43" spans="1:283" s="4" customFormat="1" hidden="1" x14ac:dyDescent="0.2">
      <c r="A43" s="33"/>
      <c r="B43" s="62"/>
      <c r="C43" s="25"/>
      <c r="D43" s="63"/>
      <c r="E43" s="63"/>
      <c r="F43" s="64"/>
      <c r="G43" s="24" t="str">
        <f>IF(AND(OR($G$2="Y",$H$2="Y"),I43&lt;5,J43&lt;5),IF(AND(I43=#REF!,J43=#REF!),#REF!+1,1),"")</f>
        <v/>
      </c>
      <c r="H43" s="21" t="e">
        <f>IF(AND($H$2="Y",J43&gt;0,OR(AND(G43=1,#REF!=10),AND(G43=2,#REF!=20),AND(G43=3,#REF!=30),AND(G43=4,#REF!=40),AND(G43=5,#REF!=50),AND(G43=6,#REF!=60),AND(G43=7,#REF!=70),AND(G43=8,#REF!=80),AND(G43=9,#REF!=90),AND(G43=10,#REF!=100))),VLOOKUP(J43-1,SortLookup!$A$13:$B$16,2,FALSE),"")</f>
        <v>#REF!</v>
      </c>
      <c r="I43" s="34" t="str">
        <f>IF(ISNA(VLOOKUP(E43,SortLookup!$A$1:$B$5,2,FALSE))," ",VLOOKUP(E43,SortLookup!$A$1:$B$5,2,FALSE))</f>
        <v xml:space="preserve"> </v>
      </c>
      <c r="J43" s="22" t="str">
        <f>IF(ISNA(VLOOKUP(F43,SortLookup!$A$7:$B$11,2,FALSE))," ",VLOOKUP(F43,SortLookup!$A$7:$B$11,2,FALSE))</f>
        <v xml:space="preserve"> </v>
      </c>
      <c r="K43" s="58">
        <f t="shared" ref="K43:K55" si="29">L43+M43+O43</f>
        <v>0</v>
      </c>
      <c r="L43" s="59">
        <f>AB43+AO43+BA43+BL43+BY43+CJ43+CU43+DF43+DQ43+EB43+EM43+EX43+FI43+FT43+GE43+GP43+HA43+HL43+HW43+IH43</f>
        <v>0</v>
      </c>
      <c r="M43" s="36">
        <f>AD43+AQ43+BC43+BN43+CA43+CL43+CW43+DH43+DS43+ED43+EO43+EZ43+FK43+FV43+GG43+GR43+HC43+HN43+HY43+IJ43</f>
        <v>0</v>
      </c>
      <c r="N43" s="37">
        <f t="shared" ref="N43:N55" si="30">O43</f>
        <v>0</v>
      </c>
      <c r="O43" s="60">
        <f>W43+AJ43+AV43+BG43+BT43+CE43+CP43+DA43+DL43+DW43+EH43+ES43+FD43+FO43+FZ43+GK43+GV43+HG43+HR43+IC43</f>
        <v>0</v>
      </c>
      <c r="P43" s="31"/>
      <c r="Q43" s="28"/>
      <c r="R43" s="28"/>
      <c r="S43" s="28"/>
      <c r="T43" s="28"/>
      <c r="U43" s="28"/>
      <c r="V43" s="28"/>
      <c r="W43" s="29"/>
      <c r="X43" s="29"/>
      <c r="Y43" s="29"/>
      <c r="Z43" s="29"/>
      <c r="AA43" s="30"/>
      <c r="AB43" s="27">
        <f t="shared" ref="AB43:AB55" si="31">P43+Q43+R43+S43+T43+U43+V43</f>
        <v>0</v>
      </c>
      <c r="AC43" s="26">
        <f t="shared" ref="AC43:AC55" si="32">W43</f>
        <v>0</v>
      </c>
      <c r="AD43" s="23">
        <f t="shared" ref="AD43:AD55" si="33">(X43*3)+(Y43*10)+(Z43*5)+(AA43*20)</f>
        <v>0</v>
      </c>
      <c r="AE43" s="45">
        <f t="shared" ref="AE43:AE55" si="34">AB43+AC43+AD43</f>
        <v>0</v>
      </c>
      <c r="AF43" s="31"/>
      <c r="AG43" s="28"/>
      <c r="AH43" s="28"/>
      <c r="AI43" s="28"/>
      <c r="AJ43" s="29"/>
      <c r="AK43" s="29"/>
      <c r="AL43" s="29"/>
      <c r="AM43" s="29"/>
      <c r="AN43" s="30"/>
      <c r="AO43" s="27">
        <f t="shared" ref="AO43:AO55" si="35">AF43+AG43+AH43+AI43</f>
        <v>0</v>
      </c>
      <c r="AP43" s="26">
        <f t="shared" ref="AP43:AP55" si="36">AJ43</f>
        <v>0</v>
      </c>
      <c r="AQ43" s="23">
        <f t="shared" ref="AQ43:AQ55" si="37">(AK43*3)+(AL43*10)+(AM43*5)+(AN43*20)</f>
        <v>0</v>
      </c>
      <c r="AR43" s="45">
        <f t="shared" ref="AR43:AR55" si="38">AO43+AP43+AQ43</f>
        <v>0</v>
      </c>
      <c r="AS43" s="31"/>
      <c r="AT43" s="28"/>
      <c r="AU43" s="28"/>
      <c r="AV43" s="29"/>
      <c r="AW43" s="29"/>
      <c r="AX43" s="29"/>
      <c r="AY43" s="29"/>
      <c r="AZ43" s="30"/>
      <c r="BA43" s="27">
        <f t="shared" ref="BA43:BA55" si="39">AS43+AT43+AU43</f>
        <v>0</v>
      </c>
      <c r="BB43" s="26">
        <f t="shared" ref="BB43:BB55" si="40">AV43</f>
        <v>0</v>
      </c>
      <c r="BC43" s="23">
        <f t="shared" ref="BC43:BC55" si="41">(AW43*3)+(AX43*10)+(AY43*5)+(AZ43*20)</f>
        <v>0</v>
      </c>
      <c r="BD43" s="45">
        <f t="shared" ref="BD43:BD55" si="42">BA43+BB43+BC43</f>
        <v>0</v>
      </c>
      <c r="BE43" s="27"/>
      <c r="BF43" s="43"/>
      <c r="BG43" s="29"/>
      <c r="BH43" s="29"/>
      <c r="BI43" s="29"/>
      <c r="BJ43" s="29"/>
      <c r="BK43" s="30"/>
      <c r="BL43" s="40">
        <f t="shared" ref="BL43:BL55" si="43">BE43+BF43</f>
        <v>0</v>
      </c>
      <c r="BM43" s="37">
        <f t="shared" ref="BM43:BM55" si="44">BG43/2</f>
        <v>0</v>
      </c>
      <c r="BN43" s="36">
        <f t="shared" ref="BN43:BN55" si="45">(BH43*3)+(BI43*5)+(BJ43*5)+(BK43*20)</f>
        <v>0</v>
      </c>
      <c r="BO43" s="35">
        <f t="shared" ref="BO43:BO55" si="46">BL43+BM43+BN43</f>
        <v>0</v>
      </c>
      <c r="BP43" s="31"/>
      <c r="BQ43" s="28"/>
      <c r="BR43" s="28"/>
      <c r="BS43" s="28"/>
      <c r="BT43" s="29"/>
      <c r="BU43" s="29"/>
      <c r="BV43" s="29"/>
      <c r="BW43" s="29"/>
      <c r="BX43" s="30"/>
      <c r="BY43" s="27">
        <f t="shared" ref="BY43:BY55" si="47">BP43+BQ43+BR43+BS43</f>
        <v>0</v>
      </c>
      <c r="BZ43" s="26">
        <f t="shared" ref="BZ43:BZ55" si="48">BT43</f>
        <v>0</v>
      </c>
      <c r="CA43" s="32">
        <f t="shared" ref="CA43:CA55" si="49">(BU43*3)+(BV43*10)+(BW43*5)+(BX43*20)</f>
        <v>0</v>
      </c>
      <c r="CB43" s="71">
        <f t="shared" ref="CB43:CB55" si="50">BY43+BZ43+CA43</f>
        <v>0</v>
      </c>
      <c r="CC43" s="31"/>
      <c r="CD43" s="28"/>
      <c r="CE43" s="29"/>
      <c r="CF43" s="29"/>
      <c r="CG43" s="29"/>
      <c r="CH43" s="29"/>
      <c r="CI43" s="30"/>
      <c r="CJ43" s="27">
        <f t="shared" ref="CJ43:CJ55" si="51">CC43+CD43</f>
        <v>0</v>
      </c>
      <c r="CK43" s="26">
        <f t="shared" ref="CK43:CK55" si="52">CE43</f>
        <v>0</v>
      </c>
      <c r="CL43" s="23">
        <f t="shared" ref="CL43:CL55" si="53">(CF43*3)+(CG43*10)+(CH43*5)+(CI43*20)</f>
        <v>0</v>
      </c>
      <c r="CM43" s="45">
        <f t="shared" ref="CM43:CM55" si="54">CJ43+CK43+CL43</f>
        <v>0</v>
      </c>
      <c r="CN43" s="1"/>
      <c r="CO43" s="1"/>
      <c r="CP43" s="2"/>
      <c r="CQ43" s="2"/>
      <c r="CR43" s="2"/>
      <c r="CS43" s="2"/>
      <c r="CT43" s="2"/>
      <c r="CU43" s="61"/>
      <c r="CV43" s="13"/>
      <c r="CW43" s="6"/>
      <c r="CX43" s="38"/>
      <c r="CY43" s="1"/>
      <c r="CZ43" s="1"/>
      <c r="DA43" s="2"/>
      <c r="DB43" s="2"/>
      <c r="DC43" s="2"/>
      <c r="DD43" s="2"/>
      <c r="DE43" s="2"/>
      <c r="DF43" s="61"/>
      <c r="DG43" s="13"/>
      <c r="DH43" s="6"/>
      <c r="DI43" s="38"/>
      <c r="DJ43" s="1"/>
      <c r="DK43" s="1"/>
      <c r="DL43" s="2"/>
      <c r="DM43" s="2"/>
      <c r="DN43" s="2"/>
      <c r="DO43" s="2"/>
      <c r="DP43" s="2"/>
      <c r="DQ43" s="61"/>
      <c r="DR43" s="13"/>
      <c r="DS43" s="6"/>
      <c r="DT43" s="38"/>
      <c r="DU43" s="1"/>
      <c r="DV43" s="1"/>
      <c r="DW43" s="2"/>
      <c r="DX43" s="2"/>
      <c r="DY43" s="2"/>
      <c r="DZ43" s="2"/>
      <c r="EA43" s="2"/>
      <c r="EB43" s="61"/>
      <c r="EC43" s="13"/>
      <c r="ED43" s="6"/>
      <c r="EE43" s="38"/>
      <c r="EF43" s="1"/>
      <c r="EG43" s="1"/>
      <c r="EH43" s="2"/>
      <c r="EI43" s="2"/>
      <c r="EJ43" s="2"/>
      <c r="EK43" s="2"/>
      <c r="EL43" s="2"/>
      <c r="EM43" s="61"/>
      <c r="EN43" s="13"/>
      <c r="EO43" s="6"/>
      <c r="EP43" s="38"/>
      <c r="EQ43" s="1"/>
      <c r="ER43" s="1"/>
      <c r="ES43" s="2"/>
      <c r="ET43" s="2"/>
      <c r="EU43" s="2"/>
      <c r="EV43" s="2"/>
      <c r="EW43" s="2"/>
      <c r="EX43" s="61"/>
      <c r="EY43" s="13"/>
      <c r="EZ43" s="6"/>
      <c r="FA43" s="38"/>
      <c r="FB43" s="1"/>
      <c r="FC43" s="1"/>
      <c r="FD43" s="2"/>
      <c r="FE43" s="2"/>
      <c r="FF43" s="2"/>
      <c r="FG43" s="2"/>
      <c r="FH43" s="2"/>
      <c r="FI43" s="61"/>
      <c r="FJ43" s="13"/>
      <c r="FK43" s="6"/>
      <c r="FL43" s="38"/>
      <c r="FM43" s="1"/>
      <c r="FN43" s="1"/>
      <c r="FO43" s="2"/>
      <c r="FP43" s="2"/>
      <c r="FQ43" s="2"/>
      <c r="FR43" s="2"/>
      <c r="FS43" s="2"/>
      <c r="FT43" s="61"/>
      <c r="FU43" s="13"/>
      <c r="FV43" s="6"/>
      <c r="FW43" s="38"/>
      <c r="FX43" s="1"/>
      <c r="FY43" s="1"/>
      <c r="FZ43" s="2"/>
      <c r="GA43" s="2"/>
      <c r="GB43" s="2"/>
      <c r="GC43" s="2"/>
      <c r="GD43" s="2"/>
      <c r="GE43" s="61"/>
      <c r="GF43" s="13"/>
      <c r="GG43" s="6"/>
      <c r="GH43" s="38"/>
      <c r="GI43" s="1"/>
      <c r="GJ43" s="1"/>
      <c r="GK43" s="2"/>
      <c r="GL43" s="2"/>
      <c r="GM43" s="2"/>
      <c r="GN43" s="2"/>
      <c r="GO43" s="2"/>
      <c r="GP43" s="61"/>
      <c r="GQ43" s="13"/>
      <c r="GR43" s="6"/>
      <c r="GS43" s="38"/>
      <c r="GT43" s="1"/>
      <c r="GU43" s="1"/>
      <c r="GV43" s="2"/>
      <c r="GW43" s="2"/>
      <c r="GX43" s="2"/>
      <c r="GY43" s="2"/>
      <c r="GZ43" s="2"/>
      <c r="HA43" s="61"/>
      <c r="HB43" s="13"/>
      <c r="HC43" s="6"/>
      <c r="HD43" s="38"/>
      <c r="HE43" s="1"/>
      <c r="HF43" s="1"/>
      <c r="HG43" s="2"/>
      <c r="HH43" s="2"/>
      <c r="HI43" s="2"/>
      <c r="HJ43" s="2"/>
      <c r="HK43" s="2"/>
      <c r="HL43" s="61"/>
      <c r="HM43" s="13"/>
      <c r="HN43" s="6"/>
      <c r="HO43" s="38"/>
      <c r="HP43" s="1"/>
      <c r="HQ43" s="1"/>
      <c r="HR43" s="2"/>
      <c r="HS43" s="2"/>
      <c r="HT43" s="2"/>
      <c r="HU43" s="2"/>
      <c r="HV43" s="2"/>
      <c r="HW43" s="61"/>
      <c r="HX43" s="13"/>
      <c r="HY43" s="6"/>
      <c r="HZ43" s="38"/>
      <c r="IA43" s="1"/>
      <c r="IB43" s="1"/>
      <c r="IC43" s="2"/>
      <c r="ID43" s="2"/>
      <c r="IE43" s="2"/>
      <c r="IF43" s="2"/>
      <c r="IG43" s="2"/>
      <c r="IH43" s="61"/>
      <c r="II43" s="13"/>
      <c r="IJ43" s="6"/>
      <c r="IK43" s="38"/>
      <c r="IL43" s="78"/>
      <c r="IM43"/>
      <c r="IN43"/>
      <c r="IO43"/>
      <c r="IP43"/>
      <c r="IQ43"/>
    </row>
    <row r="44" spans="1:283" s="4" customFormat="1" hidden="1" x14ac:dyDescent="0.2">
      <c r="A44" s="33"/>
      <c r="B44" s="62"/>
      <c r="C44" s="25"/>
      <c r="D44" s="63"/>
      <c r="E44" s="63"/>
      <c r="F44" s="64"/>
      <c r="G44" s="24" t="str">
        <f>IF(AND(OR($G$2="Y",$H$2="Y"),I44&lt;5,J44&lt;5),IF(AND(I44=#REF!,J44=#REF!),#REF!+1,1),"")</f>
        <v/>
      </c>
      <c r="H44" s="21" t="e">
        <f>IF(AND($H$2="Y",J44&gt;0,OR(AND(G44=1,#REF!=10),AND(G44=2,#REF!=20),AND(G44=3,#REF!=30),AND(G44=4,#REF!=40),AND(G44=5,#REF!=50),AND(G44=6,#REF!=60),AND(G44=7,#REF!=70),AND(G44=8,#REF!=80),AND(G44=9,#REF!=90),AND(G44=10,#REF!=100))),VLOOKUP(J44-1,SortLookup!$A$13:$B$16,2,FALSE),"")</f>
        <v>#REF!</v>
      </c>
      <c r="I44" s="34" t="str">
        <f>IF(ISNA(VLOOKUP(E44,SortLookup!$A$1:$B$5,2,FALSE))," ",VLOOKUP(E44,SortLookup!$A$1:$B$5,2,FALSE))</f>
        <v xml:space="preserve"> </v>
      </c>
      <c r="J44" s="22" t="str">
        <f>IF(ISNA(VLOOKUP(F44,SortLookup!$A$7:$B$11,2,FALSE))," ",VLOOKUP(F44,SortLookup!$A$7:$B$11,2,FALSE))</f>
        <v xml:space="preserve"> </v>
      </c>
      <c r="K44" s="58">
        <f t="shared" si="29"/>
        <v>0</v>
      </c>
      <c r="L44" s="59">
        <f>AB44+AO44+BA44+BL44+BY44+CJ44+CU42+DF42+DQ42+EB42+EM42+EX42+FI42+FT42+GE42+GP42+HA42+HL42+HW42+IH42</f>
        <v>0</v>
      </c>
      <c r="M44" s="36">
        <f>AD44+AQ44+BC44+BN44+CA44+CL44+CW42+DH42+DS42+ED42+EO42+EZ42+FK42+FV42+GG42+GR42+HC42+HN42+HY42+IJ42</f>
        <v>0</v>
      </c>
      <c r="N44" s="37">
        <f t="shared" si="30"/>
        <v>0</v>
      </c>
      <c r="O44" s="60">
        <f>W44+AJ44+AV44+BG44+BT44+CE44+CP42+DA42+DL42+DW42+EH42+ES42+FD42+FO42+FZ42+GK42+GV42+HG42+HR42+IC42</f>
        <v>0</v>
      </c>
      <c r="P44" s="31"/>
      <c r="Q44" s="28"/>
      <c r="R44" s="28"/>
      <c r="S44" s="28"/>
      <c r="T44" s="28"/>
      <c r="U44" s="28"/>
      <c r="V44" s="28"/>
      <c r="W44" s="29"/>
      <c r="X44" s="29"/>
      <c r="Y44" s="29"/>
      <c r="Z44" s="29"/>
      <c r="AA44" s="30"/>
      <c r="AB44" s="27">
        <f t="shared" si="31"/>
        <v>0</v>
      </c>
      <c r="AC44" s="26">
        <f t="shared" si="32"/>
        <v>0</v>
      </c>
      <c r="AD44" s="23">
        <f t="shared" si="33"/>
        <v>0</v>
      </c>
      <c r="AE44" s="45">
        <f t="shared" si="34"/>
        <v>0</v>
      </c>
      <c r="AF44" s="31"/>
      <c r="AG44" s="28"/>
      <c r="AH44" s="28"/>
      <c r="AI44" s="28"/>
      <c r="AJ44" s="29"/>
      <c r="AK44" s="29"/>
      <c r="AL44" s="29"/>
      <c r="AM44" s="29"/>
      <c r="AN44" s="30"/>
      <c r="AO44" s="27">
        <f t="shared" si="35"/>
        <v>0</v>
      </c>
      <c r="AP44" s="26">
        <f t="shared" si="36"/>
        <v>0</v>
      </c>
      <c r="AQ44" s="23">
        <f t="shared" si="37"/>
        <v>0</v>
      </c>
      <c r="AR44" s="45">
        <f t="shared" si="38"/>
        <v>0</v>
      </c>
      <c r="AS44" s="31"/>
      <c r="AT44" s="28"/>
      <c r="AU44" s="28"/>
      <c r="AV44" s="29"/>
      <c r="AW44" s="29"/>
      <c r="AX44" s="29"/>
      <c r="AY44" s="29"/>
      <c r="AZ44" s="30"/>
      <c r="BA44" s="27">
        <f t="shared" si="39"/>
        <v>0</v>
      </c>
      <c r="BB44" s="26">
        <f t="shared" si="40"/>
        <v>0</v>
      </c>
      <c r="BC44" s="23">
        <f t="shared" si="41"/>
        <v>0</v>
      </c>
      <c r="BD44" s="45">
        <f t="shared" si="42"/>
        <v>0</v>
      </c>
      <c r="BE44" s="27"/>
      <c r="BF44" s="43"/>
      <c r="BG44" s="29"/>
      <c r="BH44" s="29"/>
      <c r="BI44" s="29"/>
      <c r="BJ44" s="29"/>
      <c r="BK44" s="30"/>
      <c r="BL44" s="40">
        <f t="shared" si="43"/>
        <v>0</v>
      </c>
      <c r="BM44" s="37">
        <f t="shared" si="44"/>
        <v>0</v>
      </c>
      <c r="BN44" s="36">
        <f t="shared" si="45"/>
        <v>0</v>
      </c>
      <c r="BO44" s="35">
        <f t="shared" si="46"/>
        <v>0</v>
      </c>
      <c r="BP44" s="31"/>
      <c r="BQ44" s="28"/>
      <c r="BR44" s="28"/>
      <c r="BS44" s="28"/>
      <c r="BT44" s="29"/>
      <c r="BU44" s="29"/>
      <c r="BV44" s="29"/>
      <c r="BW44" s="29"/>
      <c r="BX44" s="30"/>
      <c r="BY44" s="27">
        <f t="shared" si="47"/>
        <v>0</v>
      </c>
      <c r="BZ44" s="26">
        <f t="shared" si="48"/>
        <v>0</v>
      </c>
      <c r="CA44" s="32">
        <f t="shared" si="49"/>
        <v>0</v>
      </c>
      <c r="CB44" s="71">
        <f t="shared" si="50"/>
        <v>0</v>
      </c>
      <c r="CC44" s="31"/>
      <c r="CD44" s="28"/>
      <c r="CE44" s="29"/>
      <c r="CF44" s="29"/>
      <c r="CG44" s="29"/>
      <c r="CH44" s="29"/>
      <c r="CI44" s="30"/>
      <c r="CJ44" s="27">
        <f t="shared" si="51"/>
        <v>0</v>
      </c>
      <c r="CK44" s="26">
        <f t="shared" si="52"/>
        <v>0</v>
      </c>
      <c r="CL44" s="23">
        <f t="shared" si="53"/>
        <v>0</v>
      </c>
      <c r="CM44" s="45">
        <f t="shared" si="54"/>
        <v>0</v>
      </c>
      <c r="CN44"/>
      <c r="CO44"/>
      <c r="CP44"/>
      <c r="CQ44"/>
      <c r="CR44"/>
      <c r="CS44"/>
      <c r="CT44"/>
      <c r="CW44"/>
      <c r="CZ44"/>
      <c r="DA44"/>
      <c r="DB44"/>
      <c r="DC44"/>
      <c r="DD44"/>
      <c r="DE44"/>
      <c r="DH44"/>
      <c r="DK44"/>
      <c r="DL44"/>
      <c r="DM44"/>
      <c r="DN44"/>
      <c r="DO44"/>
      <c r="DP44"/>
      <c r="DS44"/>
      <c r="DV44"/>
      <c r="DW44"/>
      <c r="DX44"/>
      <c r="DY44"/>
      <c r="DZ44"/>
      <c r="EA44"/>
      <c r="ED44"/>
      <c r="EG44"/>
      <c r="EH44"/>
      <c r="EI44"/>
      <c r="EJ44"/>
      <c r="EK44"/>
      <c r="EL44"/>
      <c r="EO44"/>
      <c r="ER44"/>
      <c r="ES44"/>
      <c r="ET44"/>
      <c r="EU44"/>
      <c r="EV44"/>
      <c r="EW44"/>
      <c r="EZ44"/>
      <c r="FC44"/>
      <c r="FD44"/>
      <c r="FE44"/>
      <c r="FF44"/>
      <c r="FG44"/>
      <c r="FH44"/>
      <c r="FK44"/>
      <c r="FN44"/>
      <c r="FO44"/>
      <c r="FP44"/>
      <c r="FQ44"/>
      <c r="FR44"/>
      <c r="FS44"/>
      <c r="FV44"/>
      <c r="FY44"/>
      <c r="FZ44"/>
      <c r="GA44"/>
      <c r="GB44"/>
      <c r="GC44"/>
      <c r="GD44"/>
      <c r="GG44"/>
      <c r="GJ44"/>
      <c r="GK44"/>
      <c r="GL44"/>
      <c r="GM44"/>
      <c r="GN44"/>
      <c r="GO44"/>
      <c r="GR44"/>
      <c r="GU44"/>
      <c r="GV44"/>
      <c r="GW44"/>
      <c r="GX44"/>
      <c r="GY44"/>
      <c r="GZ44"/>
      <c r="HC44"/>
      <c r="HF44"/>
      <c r="HG44"/>
      <c r="HH44"/>
      <c r="HI44"/>
      <c r="HJ44"/>
      <c r="HK44"/>
      <c r="HN44"/>
      <c r="HQ44"/>
      <c r="HR44"/>
      <c r="HS44"/>
      <c r="HT44"/>
      <c r="HU44"/>
      <c r="HV44"/>
      <c r="HY44"/>
      <c r="IB44"/>
      <c r="IC44"/>
      <c r="ID44"/>
      <c r="IE44"/>
      <c r="IF44"/>
      <c r="IG44"/>
      <c r="IJ44"/>
      <c r="IK44"/>
      <c r="IL44" s="78"/>
      <c r="IM44"/>
      <c r="IN44"/>
    </row>
    <row r="45" spans="1:283" s="4" customFormat="1" hidden="1" x14ac:dyDescent="0.2">
      <c r="A45" s="33"/>
      <c r="B45" s="62"/>
      <c r="C45" s="25"/>
      <c r="D45" s="63"/>
      <c r="E45" s="63"/>
      <c r="F45" s="64"/>
      <c r="G45" s="24" t="str">
        <f>IF(AND(OR($G$2="Y",$H$2="Y"),I45&lt;5,J45&lt;5),IF(AND(I45=#REF!,J45=#REF!),#REF!+1,1),"")</f>
        <v/>
      </c>
      <c r="H45" s="21" t="e">
        <f>IF(AND($H$2="Y",J45&gt;0,OR(AND(G45=1,#REF!=10),AND(G45=2,#REF!=20),AND(G45=3,#REF!=30),AND(G45=4,#REF!=40),AND(G45=5,#REF!=50),AND(G45=6,#REF!=60),AND(G45=7,#REF!=70),AND(G45=8,#REF!=80),AND(G45=9,#REF!=90),AND(G45=10,#REF!=100))),VLOOKUP(J45-1,SortLookup!$A$13:$B$16,2,FALSE),"")</f>
        <v>#REF!</v>
      </c>
      <c r="I45" s="34" t="str">
        <f>IF(ISNA(VLOOKUP(E45,SortLookup!$A$1:$B$5,2,FALSE))," ",VLOOKUP(E45,SortLookup!$A$1:$B$5,2,FALSE))</f>
        <v xml:space="preserve"> </v>
      </c>
      <c r="J45" s="22" t="str">
        <f>IF(ISNA(VLOOKUP(F45,SortLookup!$A$7:$B$11,2,FALSE))," ",VLOOKUP(F45,SortLookup!$A$7:$B$11,2,FALSE))</f>
        <v xml:space="preserve"> </v>
      </c>
      <c r="K45" s="58">
        <f t="shared" si="29"/>
        <v>0</v>
      </c>
      <c r="L45" s="59">
        <f t="shared" ref="L45:L50" si="55">AB45+AO45+BA45+BL45+BY45+CJ45+CU45+DF45+DQ45+EB45+EM45+EX45+FI45+FT45+GE45+GP45+HA45+HL45+HW45+IH45</f>
        <v>0</v>
      </c>
      <c r="M45" s="36">
        <f t="shared" ref="M45:M50" si="56">AD45+AQ45+BC45+BN45+CA45+CL45+CW45+DH45+DS45+ED45+EO45+EZ45+FK45+FV45+GG45+GR45+HC45+HN45+HY45+IJ45</f>
        <v>0</v>
      </c>
      <c r="N45" s="37">
        <f t="shared" si="30"/>
        <v>0</v>
      </c>
      <c r="O45" s="60">
        <f t="shared" ref="O45:O50" si="57">W45+AJ45+AV45+BG45+BT45+CE45+CP45+DA45+DL45+DW45+EH45+ES45+FD45+FO45+FZ45+GK45+GV45+HG45+HR45+IC45</f>
        <v>0</v>
      </c>
      <c r="P45" s="31"/>
      <c r="Q45" s="28"/>
      <c r="R45" s="28"/>
      <c r="S45" s="28"/>
      <c r="T45" s="28"/>
      <c r="U45" s="28"/>
      <c r="V45" s="28"/>
      <c r="W45" s="29"/>
      <c r="X45" s="29"/>
      <c r="Y45" s="29"/>
      <c r="Z45" s="29"/>
      <c r="AA45" s="30"/>
      <c r="AB45" s="27">
        <f t="shared" si="31"/>
        <v>0</v>
      </c>
      <c r="AC45" s="26">
        <f t="shared" si="32"/>
        <v>0</v>
      </c>
      <c r="AD45" s="23">
        <f t="shared" si="33"/>
        <v>0</v>
      </c>
      <c r="AE45" s="45">
        <f t="shared" si="34"/>
        <v>0</v>
      </c>
      <c r="AF45" s="31"/>
      <c r="AG45" s="28"/>
      <c r="AH45" s="28"/>
      <c r="AI45" s="28"/>
      <c r="AJ45" s="29"/>
      <c r="AK45" s="29"/>
      <c r="AL45" s="29"/>
      <c r="AM45" s="29"/>
      <c r="AN45" s="30"/>
      <c r="AO45" s="27">
        <f t="shared" si="35"/>
        <v>0</v>
      </c>
      <c r="AP45" s="26">
        <f t="shared" si="36"/>
        <v>0</v>
      </c>
      <c r="AQ45" s="23">
        <f t="shared" si="37"/>
        <v>0</v>
      </c>
      <c r="AR45" s="45">
        <f t="shared" si="38"/>
        <v>0</v>
      </c>
      <c r="AS45" s="31"/>
      <c r="AT45" s="28"/>
      <c r="AU45" s="28"/>
      <c r="AV45" s="29"/>
      <c r="AW45" s="29"/>
      <c r="AX45" s="29"/>
      <c r="AY45" s="29"/>
      <c r="AZ45" s="30"/>
      <c r="BA45" s="27">
        <f t="shared" si="39"/>
        <v>0</v>
      </c>
      <c r="BB45" s="26">
        <f t="shared" si="40"/>
        <v>0</v>
      </c>
      <c r="BC45" s="23">
        <f t="shared" si="41"/>
        <v>0</v>
      </c>
      <c r="BD45" s="45">
        <f t="shared" si="42"/>
        <v>0</v>
      </c>
      <c r="BE45" s="27"/>
      <c r="BF45" s="43"/>
      <c r="BG45" s="29"/>
      <c r="BH45" s="29"/>
      <c r="BI45" s="29"/>
      <c r="BJ45" s="29"/>
      <c r="BK45" s="30"/>
      <c r="BL45" s="40">
        <f t="shared" si="43"/>
        <v>0</v>
      </c>
      <c r="BM45" s="37">
        <f t="shared" si="44"/>
        <v>0</v>
      </c>
      <c r="BN45" s="36">
        <f t="shared" si="45"/>
        <v>0</v>
      </c>
      <c r="BO45" s="35">
        <f t="shared" si="46"/>
        <v>0</v>
      </c>
      <c r="BP45" s="31"/>
      <c r="BQ45" s="28"/>
      <c r="BR45" s="28"/>
      <c r="BS45" s="28"/>
      <c r="BT45" s="29"/>
      <c r="BU45" s="29"/>
      <c r="BV45" s="29"/>
      <c r="BW45" s="29"/>
      <c r="BX45" s="30"/>
      <c r="BY45" s="27">
        <f t="shared" si="47"/>
        <v>0</v>
      </c>
      <c r="BZ45" s="26">
        <f t="shared" si="48"/>
        <v>0</v>
      </c>
      <c r="CA45" s="32">
        <f t="shared" si="49"/>
        <v>0</v>
      </c>
      <c r="CB45" s="71">
        <f t="shared" si="50"/>
        <v>0</v>
      </c>
      <c r="CC45" s="31"/>
      <c r="CD45" s="28"/>
      <c r="CE45" s="29"/>
      <c r="CF45" s="29"/>
      <c r="CG45" s="29"/>
      <c r="CH45" s="29"/>
      <c r="CI45" s="30"/>
      <c r="CJ45" s="27">
        <f t="shared" si="51"/>
        <v>0</v>
      </c>
      <c r="CK45" s="26">
        <f t="shared" si="52"/>
        <v>0</v>
      </c>
      <c r="CL45" s="23">
        <f t="shared" si="53"/>
        <v>0</v>
      </c>
      <c r="CM45" s="45">
        <f t="shared" si="54"/>
        <v>0</v>
      </c>
      <c r="CN45"/>
      <c r="CO45"/>
      <c r="CP45"/>
      <c r="CQ45"/>
      <c r="CR45"/>
      <c r="CS45"/>
      <c r="CT45"/>
      <c r="CW45"/>
      <c r="CZ45"/>
      <c r="DA45"/>
      <c r="DB45"/>
      <c r="DC45"/>
      <c r="DD45"/>
      <c r="DE45"/>
      <c r="DH45"/>
      <c r="DK45"/>
      <c r="DL45"/>
      <c r="DM45"/>
      <c r="DN45"/>
      <c r="DO45"/>
      <c r="DP45"/>
      <c r="DS45"/>
      <c r="DV45"/>
      <c r="DW45"/>
      <c r="DX45"/>
      <c r="DY45"/>
      <c r="DZ45"/>
      <c r="EA45"/>
      <c r="ED45"/>
      <c r="EG45"/>
      <c r="EH45"/>
      <c r="EI45"/>
      <c r="EJ45"/>
      <c r="EK45"/>
      <c r="EL45"/>
      <c r="EO45"/>
      <c r="ER45"/>
      <c r="ES45"/>
      <c r="ET45"/>
      <c r="EU45"/>
      <c r="EV45"/>
      <c r="EW45"/>
      <c r="EZ45"/>
      <c r="FC45"/>
      <c r="FD45"/>
      <c r="FE45"/>
      <c r="FF45"/>
      <c r="FG45"/>
      <c r="FH45"/>
      <c r="FK45"/>
      <c r="FN45"/>
      <c r="FO45"/>
      <c r="FP45"/>
      <c r="FQ45"/>
      <c r="FR45"/>
      <c r="FS45"/>
      <c r="FV45"/>
      <c r="FY45"/>
      <c r="FZ45"/>
      <c r="GA45"/>
      <c r="GB45"/>
      <c r="GC45"/>
      <c r="GD45"/>
      <c r="GG45"/>
      <c r="GJ45"/>
      <c r="GK45"/>
      <c r="GL45"/>
      <c r="GM45"/>
      <c r="GN45"/>
      <c r="GO45"/>
      <c r="GR45"/>
      <c r="GU45"/>
      <c r="GV45"/>
      <c r="GW45"/>
      <c r="GX45"/>
      <c r="GY45"/>
      <c r="GZ45"/>
      <c r="HC45"/>
      <c r="HF45"/>
      <c r="HG45"/>
      <c r="HH45"/>
      <c r="HI45"/>
      <c r="HJ45"/>
      <c r="HK45"/>
      <c r="HN45"/>
      <c r="HQ45"/>
      <c r="HR45"/>
      <c r="HS45"/>
      <c r="HT45"/>
      <c r="HU45"/>
      <c r="HV45"/>
      <c r="HY45"/>
      <c r="IB45"/>
      <c r="IC45"/>
      <c r="ID45"/>
      <c r="IE45"/>
      <c r="IF45"/>
      <c r="IG45"/>
      <c r="IJ45"/>
      <c r="IK45"/>
      <c r="IL45" s="78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</row>
    <row r="46" spans="1:283" s="4" customFormat="1" hidden="1" x14ac:dyDescent="0.2">
      <c r="A46" s="33"/>
      <c r="B46" s="62"/>
      <c r="C46" s="25"/>
      <c r="D46" s="63"/>
      <c r="E46" s="63"/>
      <c r="F46" s="64"/>
      <c r="G46" s="24" t="str">
        <f>IF(AND(OR($G$2="Y",$H$2="Y"),I46&lt;5,J46&lt;5),IF(AND(I46=#REF!,J46=#REF!),#REF!+1,1),"")</f>
        <v/>
      </c>
      <c r="H46" s="21" t="e">
        <f>IF(AND($H$2="Y",J46&gt;0,OR(AND(G46=1,#REF!=10),AND(G46=2,#REF!=20),AND(G46=3,#REF!=30),AND(G46=4,#REF!=40),AND(G46=5,#REF!=50),AND(G46=6,#REF!=60),AND(G46=7,#REF!=70),AND(G46=8,#REF!=80),AND(G46=9,#REF!=90),AND(G46=10,#REF!=100))),VLOOKUP(J46-1,SortLookup!$A$13:$B$16,2,FALSE),"")</f>
        <v>#REF!</v>
      </c>
      <c r="I46" s="34" t="str">
        <f>IF(ISNA(VLOOKUP(E46,SortLookup!$A$1:$B$5,2,FALSE))," ",VLOOKUP(E46,SortLookup!$A$1:$B$5,2,FALSE))</f>
        <v xml:space="preserve"> </v>
      </c>
      <c r="J46" s="22" t="str">
        <f>IF(ISNA(VLOOKUP(F46,SortLookup!$A$7:$B$11,2,FALSE))," ",VLOOKUP(F46,SortLookup!$A$7:$B$11,2,FALSE))</f>
        <v xml:space="preserve"> </v>
      </c>
      <c r="K46" s="58">
        <f t="shared" si="29"/>
        <v>0</v>
      </c>
      <c r="L46" s="59">
        <f t="shared" si="55"/>
        <v>0</v>
      </c>
      <c r="M46" s="36">
        <f t="shared" si="56"/>
        <v>0</v>
      </c>
      <c r="N46" s="37">
        <f t="shared" si="30"/>
        <v>0</v>
      </c>
      <c r="O46" s="60">
        <f t="shared" si="57"/>
        <v>0</v>
      </c>
      <c r="P46" s="31"/>
      <c r="Q46" s="28"/>
      <c r="R46" s="28"/>
      <c r="S46" s="28"/>
      <c r="T46" s="28"/>
      <c r="U46" s="28"/>
      <c r="V46" s="28"/>
      <c r="W46" s="29"/>
      <c r="X46" s="29"/>
      <c r="Y46" s="29"/>
      <c r="Z46" s="29"/>
      <c r="AA46" s="30"/>
      <c r="AB46" s="27">
        <f t="shared" si="31"/>
        <v>0</v>
      </c>
      <c r="AC46" s="26">
        <f t="shared" si="32"/>
        <v>0</v>
      </c>
      <c r="AD46" s="23">
        <f t="shared" si="33"/>
        <v>0</v>
      </c>
      <c r="AE46" s="45">
        <f t="shared" si="34"/>
        <v>0</v>
      </c>
      <c r="AF46" s="31"/>
      <c r="AG46" s="28"/>
      <c r="AH46" s="28"/>
      <c r="AI46" s="28"/>
      <c r="AJ46" s="29"/>
      <c r="AK46" s="29"/>
      <c r="AL46" s="29"/>
      <c r="AM46" s="29"/>
      <c r="AN46" s="30"/>
      <c r="AO46" s="27">
        <f t="shared" si="35"/>
        <v>0</v>
      </c>
      <c r="AP46" s="26">
        <f t="shared" si="36"/>
        <v>0</v>
      </c>
      <c r="AQ46" s="23">
        <f t="shared" si="37"/>
        <v>0</v>
      </c>
      <c r="AR46" s="45">
        <f t="shared" si="38"/>
        <v>0</v>
      </c>
      <c r="AS46" s="31"/>
      <c r="AT46" s="28"/>
      <c r="AU46" s="28"/>
      <c r="AV46" s="29"/>
      <c r="AW46" s="29"/>
      <c r="AX46" s="29"/>
      <c r="AY46" s="29"/>
      <c r="AZ46" s="30"/>
      <c r="BA46" s="27">
        <f t="shared" si="39"/>
        <v>0</v>
      </c>
      <c r="BB46" s="26">
        <f t="shared" si="40"/>
        <v>0</v>
      </c>
      <c r="BC46" s="23">
        <f t="shared" si="41"/>
        <v>0</v>
      </c>
      <c r="BD46" s="45">
        <f t="shared" si="42"/>
        <v>0</v>
      </c>
      <c r="BE46" s="27"/>
      <c r="BF46" s="43"/>
      <c r="BG46" s="29"/>
      <c r="BH46" s="29"/>
      <c r="BI46" s="29"/>
      <c r="BJ46" s="29"/>
      <c r="BK46" s="30"/>
      <c r="BL46" s="40">
        <f t="shared" si="43"/>
        <v>0</v>
      </c>
      <c r="BM46" s="37">
        <f t="shared" si="44"/>
        <v>0</v>
      </c>
      <c r="BN46" s="36">
        <f t="shared" si="45"/>
        <v>0</v>
      </c>
      <c r="BO46" s="35">
        <f t="shared" si="46"/>
        <v>0</v>
      </c>
      <c r="BP46" s="31"/>
      <c r="BQ46" s="28"/>
      <c r="BR46" s="28"/>
      <c r="BS46" s="28"/>
      <c r="BT46" s="29"/>
      <c r="BU46" s="29"/>
      <c r="BV46" s="29"/>
      <c r="BW46" s="29"/>
      <c r="BX46" s="30"/>
      <c r="BY46" s="27">
        <f t="shared" si="47"/>
        <v>0</v>
      </c>
      <c r="BZ46" s="26">
        <f t="shared" si="48"/>
        <v>0</v>
      </c>
      <c r="CA46" s="32">
        <f t="shared" si="49"/>
        <v>0</v>
      </c>
      <c r="CB46" s="71">
        <f t="shared" si="50"/>
        <v>0</v>
      </c>
      <c r="CC46" s="31"/>
      <c r="CD46" s="28"/>
      <c r="CE46" s="29"/>
      <c r="CF46" s="29"/>
      <c r="CG46" s="29"/>
      <c r="CH46" s="29"/>
      <c r="CI46" s="30"/>
      <c r="CJ46" s="27">
        <f t="shared" si="51"/>
        <v>0</v>
      </c>
      <c r="CK46" s="26">
        <f t="shared" si="52"/>
        <v>0</v>
      </c>
      <c r="CL46" s="23">
        <f t="shared" si="53"/>
        <v>0</v>
      </c>
      <c r="CM46" s="45">
        <f t="shared" si="54"/>
        <v>0</v>
      </c>
      <c r="IL46" s="78"/>
      <c r="IM46"/>
      <c r="IN46"/>
      <c r="IO46"/>
      <c r="IP46"/>
      <c r="IQ46"/>
    </row>
    <row r="47" spans="1:283" s="4" customFormat="1" hidden="1" x14ac:dyDescent="0.2">
      <c r="A47" s="33"/>
      <c r="B47" s="62"/>
      <c r="C47" s="25"/>
      <c r="D47" s="63"/>
      <c r="E47" s="63"/>
      <c r="F47" s="64"/>
      <c r="G47" s="24" t="str">
        <f>IF(AND(OR($G$2="Y",$H$2="Y"),I47&lt;5,J47&lt;5),IF(AND(I47=#REF!,J47=#REF!),#REF!+1,1),"")</f>
        <v/>
      </c>
      <c r="H47" s="21" t="e">
        <f>IF(AND($H$2="Y",J47&gt;0,OR(AND(G47=1,#REF!=10),AND(G47=2,#REF!=20),AND(G47=3,#REF!=30),AND(G47=4,#REF!=40),AND(G47=5,#REF!=50),AND(G47=6,#REF!=60),AND(G47=7,#REF!=70),AND(G47=8,#REF!=80),AND(G47=9,#REF!=90),AND(G47=10,#REF!=100))),VLOOKUP(J47-1,SortLookup!$A$13:$B$16,2,FALSE),"")</f>
        <v>#REF!</v>
      </c>
      <c r="I47" s="34" t="str">
        <f>IF(ISNA(VLOOKUP(E47,SortLookup!$A$1:$B$5,2,FALSE))," ",VLOOKUP(E47,SortLookup!$A$1:$B$5,2,FALSE))</f>
        <v xml:space="preserve"> </v>
      </c>
      <c r="J47" s="22" t="str">
        <f>IF(ISNA(VLOOKUP(F47,SortLookup!$A$7:$B$11,2,FALSE))," ",VLOOKUP(F47,SortLookup!$A$7:$B$11,2,FALSE))</f>
        <v xml:space="preserve"> </v>
      </c>
      <c r="K47" s="58">
        <f t="shared" si="29"/>
        <v>0</v>
      </c>
      <c r="L47" s="59">
        <f t="shared" si="55"/>
        <v>0</v>
      </c>
      <c r="M47" s="36">
        <f t="shared" si="56"/>
        <v>0</v>
      </c>
      <c r="N47" s="37">
        <f t="shared" si="30"/>
        <v>0</v>
      </c>
      <c r="O47" s="60">
        <f t="shared" si="57"/>
        <v>0</v>
      </c>
      <c r="P47" s="31"/>
      <c r="Q47" s="28"/>
      <c r="R47" s="28"/>
      <c r="S47" s="28"/>
      <c r="T47" s="28"/>
      <c r="U47" s="28"/>
      <c r="V47" s="28"/>
      <c r="W47" s="29"/>
      <c r="X47" s="29"/>
      <c r="Y47" s="29"/>
      <c r="Z47" s="29"/>
      <c r="AA47" s="30"/>
      <c r="AB47" s="27">
        <f t="shared" si="31"/>
        <v>0</v>
      </c>
      <c r="AC47" s="26">
        <f t="shared" si="32"/>
        <v>0</v>
      </c>
      <c r="AD47" s="23">
        <f t="shared" si="33"/>
        <v>0</v>
      </c>
      <c r="AE47" s="45">
        <f t="shared" si="34"/>
        <v>0</v>
      </c>
      <c r="AF47" s="31"/>
      <c r="AG47" s="28"/>
      <c r="AH47" s="28"/>
      <c r="AI47" s="28"/>
      <c r="AJ47" s="29"/>
      <c r="AK47" s="29"/>
      <c r="AL47" s="29"/>
      <c r="AM47" s="29"/>
      <c r="AN47" s="30"/>
      <c r="AO47" s="27">
        <f t="shared" si="35"/>
        <v>0</v>
      </c>
      <c r="AP47" s="26">
        <f t="shared" si="36"/>
        <v>0</v>
      </c>
      <c r="AQ47" s="23">
        <f t="shared" si="37"/>
        <v>0</v>
      </c>
      <c r="AR47" s="45">
        <f t="shared" si="38"/>
        <v>0</v>
      </c>
      <c r="AS47" s="31"/>
      <c r="AT47" s="28"/>
      <c r="AU47" s="28"/>
      <c r="AV47" s="29"/>
      <c r="AW47" s="29"/>
      <c r="AX47" s="29"/>
      <c r="AY47" s="113"/>
      <c r="AZ47" s="114"/>
      <c r="BA47" s="115">
        <f t="shared" si="39"/>
        <v>0</v>
      </c>
      <c r="BB47" s="116">
        <f t="shared" si="40"/>
        <v>0</v>
      </c>
      <c r="BC47" s="117">
        <f t="shared" si="41"/>
        <v>0</v>
      </c>
      <c r="BD47" s="118">
        <f t="shared" si="42"/>
        <v>0</v>
      </c>
      <c r="BE47" s="115"/>
      <c r="BF47" s="119"/>
      <c r="BG47" s="113"/>
      <c r="BH47" s="113"/>
      <c r="BI47" s="113"/>
      <c r="BJ47" s="113"/>
      <c r="BK47" s="114"/>
      <c r="BL47" s="120">
        <f t="shared" si="43"/>
        <v>0</v>
      </c>
      <c r="BM47" s="121">
        <f t="shared" si="44"/>
        <v>0</v>
      </c>
      <c r="BN47" s="122">
        <f t="shared" si="45"/>
        <v>0</v>
      </c>
      <c r="BO47" s="123">
        <f t="shared" si="46"/>
        <v>0</v>
      </c>
      <c r="BP47" s="124"/>
      <c r="BQ47" s="125"/>
      <c r="BR47" s="125"/>
      <c r="BS47" s="125"/>
      <c r="BT47" s="113"/>
      <c r="BU47" s="113"/>
      <c r="BV47" s="113"/>
      <c r="BW47" s="113"/>
      <c r="BX47" s="114"/>
      <c r="BY47" s="115">
        <f t="shared" si="47"/>
        <v>0</v>
      </c>
      <c r="BZ47" s="116">
        <f t="shared" si="48"/>
        <v>0</v>
      </c>
      <c r="CA47" s="126">
        <f t="shared" si="49"/>
        <v>0</v>
      </c>
      <c r="CB47" s="127">
        <f t="shared" si="50"/>
        <v>0</v>
      </c>
      <c r="CC47" s="124"/>
      <c r="CD47" s="125"/>
      <c r="CE47" s="113"/>
      <c r="CF47" s="113"/>
      <c r="CG47" s="113"/>
      <c r="CH47" s="113"/>
      <c r="CI47" s="114"/>
      <c r="CJ47" s="115">
        <f t="shared" si="51"/>
        <v>0</v>
      </c>
      <c r="CK47" s="116">
        <f t="shared" si="52"/>
        <v>0</v>
      </c>
      <c r="CL47" s="117">
        <f t="shared" si="53"/>
        <v>0</v>
      </c>
      <c r="CM47" s="118">
        <f t="shared" si="54"/>
        <v>0</v>
      </c>
      <c r="IL47" s="78"/>
    </row>
    <row r="48" spans="1:283" s="4" customFormat="1" hidden="1" x14ac:dyDescent="0.2">
      <c r="A48" s="33"/>
      <c r="B48" s="135"/>
      <c r="C48" s="136"/>
      <c r="D48" s="137"/>
      <c r="E48" s="137"/>
      <c r="F48" s="138"/>
      <c r="G48" s="139" t="str">
        <f>IF(AND(OR($G$2="Y",$H$2="Y"),I48&lt;5,J48&lt;5),IF(AND(I48=#REF!,J48=#REF!),#REF!+1,1),"")</f>
        <v/>
      </c>
      <c r="H48" s="140" t="e">
        <f>IF(AND($H$2="Y",J48&gt;0,OR(AND(G48=1,#REF!=10),AND(G48=2,#REF!=20),AND(G48=3,#REF!=30),AND(G48=4,#REF!=40),AND(G48=5,#REF!=50),AND(G48=6,#REF!=60),AND(G48=7,#REF!=70),AND(G48=8,#REF!=80),AND(G48=9,#REF!=90),AND(G48=10,#REF!=100))),VLOOKUP(J48-1,SortLookup!$A$13:$B$16,2,FALSE),"")</f>
        <v>#REF!</v>
      </c>
      <c r="I48" s="141" t="str">
        <f>IF(ISNA(VLOOKUP(E48,SortLookup!$A$1:$B$5,2,FALSE))," ",VLOOKUP(E48,SortLookup!$A$1:$B$5,2,FALSE))</f>
        <v xml:space="preserve"> </v>
      </c>
      <c r="J48" s="142" t="str">
        <f>IF(ISNA(VLOOKUP(F48,SortLookup!$A$7:$B$11,2,FALSE))," ",VLOOKUP(F48,SortLookup!$A$7:$B$11,2,FALSE))</f>
        <v xml:space="preserve"> </v>
      </c>
      <c r="K48" s="143">
        <f t="shared" si="29"/>
        <v>0</v>
      </c>
      <c r="L48" s="144">
        <f t="shared" si="55"/>
        <v>0</v>
      </c>
      <c r="M48" s="117">
        <f t="shared" si="56"/>
        <v>0</v>
      </c>
      <c r="N48" s="116">
        <f t="shared" si="30"/>
        <v>0</v>
      </c>
      <c r="O48" s="145">
        <f t="shared" si="57"/>
        <v>0</v>
      </c>
      <c r="P48" s="124"/>
      <c r="Q48" s="125"/>
      <c r="R48" s="125"/>
      <c r="S48" s="125"/>
      <c r="T48" s="125"/>
      <c r="U48" s="125"/>
      <c r="V48" s="125"/>
      <c r="W48" s="113"/>
      <c r="X48" s="113"/>
      <c r="Y48" s="113"/>
      <c r="Z48" s="113"/>
      <c r="AA48" s="114"/>
      <c r="AB48" s="115">
        <f t="shared" si="31"/>
        <v>0</v>
      </c>
      <c r="AC48" s="116">
        <f t="shared" si="32"/>
        <v>0</v>
      </c>
      <c r="AD48" s="117">
        <f t="shared" si="33"/>
        <v>0</v>
      </c>
      <c r="AE48" s="118">
        <f t="shared" si="34"/>
        <v>0</v>
      </c>
      <c r="AF48" s="124"/>
      <c r="AG48" s="125"/>
      <c r="AH48" s="125"/>
      <c r="AI48" s="125"/>
      <c r="AJ48" s="113"/>
      <c r="AK48" s="113"/>
      <c r="AL48" s="113"/>
      <c r="AM48" s="113"/>
      <c r="AN48" s="114"/>
      <c r="AO48" s="115">
        <f t="shared" si="35"/>
        <v>0</v>
      </c>
      <c r="AP48" s="116">
        <f t="shared" si="36"/>
        <v>0</v>
      </c>
      <c r="AQ48" s="117">
        <f t="shared" si="37"/>
        <v>0</v>
      </c>
      <c r="AR48" s="118">
        <f t="shared" si="38"/>
        <v>0</v>
      </c>
      <c r="AS48" s="124"/>
      <c r="AT48" s="125"/>
      <c r="AU48" s="125"/>
      <c r="AV48" s="113"/>
      <c r="AW48" s="113"/>
      <c r="AX48" s="113"/>
      <c r="AY48" s="113"/>
      <c r="AZ48" s="114"/>
      <c r="BA48" s="115">
        <f t="shared" si="39"/>
        <v>0</v>
      </c>
      <c r="BB48" s="116">
        <f t="shared" si="40"/>
        <v>0</v>
      </c>
      <c r="BC48" s="117">
        <f t="shared" si="41"/>
        <v>0</v>
      </c>
      <c r="BD48" s="118">
        <f t="shared" si="42"/>
        <v>0</v>
      </c>
      <c r="BE48" s="115"/>
      <c r="BF48" s="119"/>
      <c r="BG48" s="113"/>
      <c r="BH48" s="113"/>
      <c r="BI48" s="113"/>
      <c r="BJ48" s="113"/>
      <c r="BK48" s="114"/>
      <c r="BL48" s="120">
        <f t="shared" si="43"/>
        <v>0</v>
      </c>
      <c r="BM48" s="121">
        <f t="shared" si="44"/>
        <v>0</v>
      </c>
      <c r="BN48" s="122">
        <f t="shared" si="45"/>
        <v>0</v>
      </c>
      <c r="BO48" s="123">
        <f t="shared" si="46"/>
        <v>0</v>
      </c>
      <c r="BP48" s="124"/>
      <c r="BQ48" s="125"/>
      <c r="BR48" s="125"/>
      <c r="BS48" s="125"/>
      <c r="BT48" s="113"/>
      <c r="BU48" s="113"/>
      <c r="BV48" s="113"/>
      <c r="BW48" s="113"/>
      <c r="BX48" s="114"/>
      <c r="BY48" s="115">
        <f t="shared" si="47"/>
        <v>0</v>
      </c>
      <c r="BZ48" s="116">
        <f t="shared" si="48"/>
        <v>0</v>
      </c>
      <c r="CA48" s="126">
        <f t="shared" si="49"/>
        <v>0</v>
      </c>
      <c r="CB48" s="127">
        <f t="shared" si="50"/>
        <v>0</v>
      </c>
      <c r="CC48" s="124"/>
      <c r="CD48" s="125"/>
      <c r="CE48" s="113"/>
      <c r="CF48" s="113"/>
      <c r="CG48" s="113"/>
      <c r="CH48" s="113"/>
      <c r="CI48" s="114"/>
      <c r="CJ48" s="115">
        <f t="shared" si="51"/>
        <v>0</v>
      </c>
      <c r="CK48" s="116">
        <f t="shared" si="52"/>
        <v>0</v>
      </c>
      <c r="CL48" s="117">
        <f t="shared" si="53"/>
        <v>0</v>
      </c>
      <c r="CM48" s="118">
        <f t="shared" si="54"/>
        <v>0</v>
      </c>
      <c r="IL48" s="77"/>
    </row>
    <row r="49" spans="1:251" s="4" customFormat="1" hidden="1" x14ac:dyDescent="0.2">
      <c r="A49" s="33"/>
      <c r="B49" s="135"/>
      <c r="C49" s="136"/>
      <c r="D49" s="137"/>
      <c r="E49" s="137"/>
      <c r="F49" s="138"/>
      <c r="G49" s="139" t="str">
        <f>IF(AND(OR($G$2="Y",$H$2="Y"),I49&lt;5,J49&lt;5),IF(AND(I49=#REF!,J49=#REF!),#REF!+1,1),"")</f>
        <v/>
      </c>
      <c r="H49" s="140" t="e">
        <f>IF(AND($H$2="Y",J49&gt;0,OR(AND(G49=1,#REF!=10),AND(G49=2,#REF!=20),AND(G49=3,#REF!=30),AND(G49=4,#REF!=40),AND(G49=5,#REF!=50),AND(G49=6,#REF!=60),AND(G49=7,#REF!=70),AND(G49=8,#REF!=80),AND(G49=9,#REF!=90),AND(G49=10,#REF!=100))),VLOOKUP(J49-1,SortLookup!$A$13:$B$16,2,FALSE),"")</f>
        <v>#REF!</v>
      </c>
      <c r="I49" s="141" t="str">
        <f>IF(ISNA(VLOOKUP(E49,SortLookup!$A$1:$B$5,2,FALSE))," ",VLOOKUP(E49,SortLookup!$A$1:$B$5,2,FALSE))</f>
        <v xml:space="preserve"> </v>
      </c>
      <c r="J49" s="142" t="str">
        <f>IF(ISNA(VLOOKUP(F49,SortLookup!$A$7:$B$11,2,FALSE))," ",VLOOKUP(F49,SortLookup!$A$7:$B$11,2,FALSE))</f>
        <v xml:space="preserve"> </v>
      </c>
      <c r="K49" s="143">
        <f t="shared" si="29"/>
        <v>0</v>
      </c>
      <c r="L49" s="144">
        <f t="shared" si="55"/>
        <v>0</v>
      </c>
      <c r="M49" s="117">
        <f t="shared" si="56"/>
        <v>0</v>
      </c>
      <c r="N49" s="116">
        <f t="shared" si="30"/>
        <v>0</v>
      </c>
      <c r="O49" s="145">
        <f t="shared" si="57"/>
        <v>0</v>
      </c>
      <c r="P49" s="124"/>
      <c r="Q49" s="125"/>
      <c r="R49" s="125"/>
      <c r="S49" s="125"/>
      <c r="T49" s="125"/>
      <c r="U49" s="125"/>
      <c r="V49" s="125"/>
      <c r="W49" s="113"/>
      <c r="X49" s="113"/>
      <c r="Y49" s="113"/>
      <c r="Z49" s="113"/>
      <c r="AA49" s="114"/>
      <c r="AB49" s="115">
        <f t="shared" si="31"/>
        <v>0</v>
      </c>
      <c r="AC49" s="116">
        <f t="shared" si="32"/>
        <v>0</v>
      </c>
      <c r="AD49" s="117">
        <f t="shared" si="33"/>
        <v>0</v>
      </c>
      <c r="AE49" s="118">
        <f t="shared" si="34"/>
        <v>0</v>
      </c>
      <c r="AF49" s="124"/>
      <c r="AG49" s="125"/>
      <c r="AH49" s="125"/>
      <c r="AI49" s="125"/>
      <c r="AJ49" s="113"/>
      <c r="AK49" s="113"/>
      <c r="AL49" s="113"/>
      <c r="AM49" s="113"/>
      <c r="AN49" s="114"/>
      <c r="AO49" s="115">
        <f t="shared" si="35"/>
        <v>0</v>
      </c>
      <c r="AP49" s="116">
        <f t="shared" si="36"/>
        <v>0</v>
      </c>
      <c r="AQ49" s="117">
        <f t="shared" si="37"/>
        <v>0</v>
      </c>
      <c r="AR49" s="118">
        <f t="shared" si="38"/>
        <v>0</v>
      </c>
      <c r="AS49" s="124"/>
      <c r="AT49" s="125"/>
      <c r="AU49" s="125"/>
      <c r="AV49" s="113"/>
      <c r="AW49" s="113"/>
      <c r="AX49" s="113"/>
      <c r="AY49" s="113"/>
      <c r="AZ49" s="114"/>
      <c r="BA49" s="115">
        <f t="shared" si="39"/>
        <v>0</v>
      </c>
      <c r="BB49" s="116">
        <f t="shared" si="40"/>
        <v>0</v>
      </c>
      <c r="BC49" s="117">
        <f t="shared" si="41"/>
        <v>0</v>
      </c>
      <c r="BD49" s="118">
        <f t="shared" si="42"/>
        <v>0</v>
      </c>
      <c r="BE49" s="115"/>
      <c r="BF49" s="119"/>
      <c r="BG49" s="113"/>
      <c r="BH49" s="113"/>
      <c r="BI49" s="113"/>
      <c r="BJ49" s="113"/>
      <c r="BK49" s="114"/>
      <c r="BL49" s="120">
        <f t="shared" si="43"/>
        <v>0</v>
      </c>
      <c r="BM49" s="121">
        <f t="shared" si="44"/>
        <v>0</v>
      </c>
      <c r="BN49" s="122">
        <f t="shared" si="45"/>
        <v>0</v>
      </c>
      <c r="BO49" s="123">
        <f t="shared" si="46"/>
        <v>0</v>
      </c>
      <c r="BP49" s="124"/>
      <c r="BQ49" s="125"/>
      <c r="BR49" s="125"/>
      <c r="BS49" s="125"/>
      <c r="BT49" s="113"/>
      <c r="BU49" s="113"/>
      <c r="BV49" s="113"/>
      <c r="BW49" s="113"/>
      <c r="BX49" s="114"/>
      <c r="BY49" s="115">
        <f t="shared" si="47"/>
        <v>0</v>
      </c>
      <c r="BZ49" s="116">
        <f t="shared" si="48"/>
        <v>0</v>
      </c>
      <c r="CA49" s="126">
        <f t="shared" si="49"/>
        <v>0</v>
      </c>
      <c r="CB49" s="127">
        <f t="shared" si="50"/>
        <v>0</v>
      </c>
      <c r="CC49" s="124"/>
      <c r="CD49" s="125"/>
      <c r="CE49" s="113"/>
      <c r="CF49" s="113"/>
      <c r="CG49" s="113"/>
      <c r="CH49" s="113"/>
      <c r="CI49" s="114"/>
      <c r="CJ49" s="115">
        <f t="shared" si="51"/>
        <v>0</v>
      </c>
      <c r="CK49" s="116">
        <f t="shared" si="52"/>
        <v>0</v>
      </c>
      <c r="CL49" s="117">
        <f t="shared" si="53"/>
        <v>0</v>
      </c>
      <c r="CM49" s="118">
        <f t="shared" si="54"/>
        <v>0</v>
      </c>
      <c r="IL49" s="77"/>
      <c r="IO49"/>
      <c r="IP49"/>
    </row>
    <row r="50" spans="1:251" s="4" customFormat="1" hidden="1" x14ac:dyDescent="0.2">
      <c r="A50" s="33"/>
      <c r="B50" s="135"/>
      <c r="C50" s="136"/>
      <c r="D50" s="137"/>
      <c r="E50" s="137"/>
      <c r="F50" s="138"/>
      <c r="G50" s="139" t="str">
        <f>IF(AND(OR($G$2="Y",$H$2="Y"),I50&lt;5,J50&lt;5),IF(AND(I50=#REF!,J50=#REF!),#REF!+1,1),"")</f>
        <v/>
      </c>
      <c r="H50" s="140" t="e">
        <f>IF(AND($H$2="Y",J50&gt;0,OR(AND(G50=1,#REF!=10),AND(G50=2,#REF!=20),AND(G50=3,#REF!=30),AND(G50=4,#REF!=40),AND(G50=5,#REF!=50),AND(G50=6,#REF!=60),AND(G50=7,#REF!=70),AND(G50=8,#REF!=80),AND(G50=9,#REF!=90),AND(G50=10,#REF!=100))),VLOOKUP(J50-1,SortLookup!$A$13:$B$16,2,FALSE),"")</f>
        <v>#REF!</v>
      </c>
      <c r="I50" s="141" t="str">
        <f>IF(ISNA(VLOOKUP(E50,SortLookup!$A$1:$B$5,2,FALSE))," ",VLOOKUP(E50,SortLookup!$A$1:$B$5,2,FALSE))</f>
        <v xml:space="preserve"> </v>
      </c>
      <c r="J50" s="142" t="str">
        <f>IF(ISNA(VLOOKUP(F50,SortLookup!$A$7:$B$11,2,FALSE))," ",VLOOKUP(F50,SortLookup!$A$7:$B$11,2,FALSE))</f>
        <v xml:space="preserve"> </v>
      </c>
      <c r="K50" s="143">
        <f t="shared" si="29"/>
        <v>0</v>
      </c>
      <c r="L50" s="144">
        <f t="shared" si="55"/>
        <v>0</v>
      </c>
      <c r="M50" s="117">
        <f t="shared" si="56"/>
        <v>0</v>
      </c>
      <c r="N50" s="116">
        <f t="shared" si="30"/>
        <v>0</v>
      </c>
      <c r="O50" s="145">
        <f t="shared" si="57"/>
        <v>0</v>
      </c>
      <c r="P50" s="124"/>
      <c r="Q50" s="125"/>
      <c r="R50" s="125"/>
      <c r="S50" s="125"/>
      <c r="T50" s="125"/>
      <c r="U50" s="125"/>
      <c r="V50" s="125"/>
      <c r="W50" s="113"/>
      <c r="X50" s="113"/>
      <c r="Y50" s="113"/>
      <c r="Z50" s="113"/>
      <c r="AA50" s="114"/>
      <c r="AB50" s="115">
        <f t="shared" si="31"/>
        <v>0</v>
      </c>
      <c r="AC50" s="116">
        <f t="shared" si="32"/>
        <v>0</v>
      </c>
      <c r="AD50" s="117">
        <f t="shared" si="33"/>
        <v>0</v>
      </c>
      <c r="AE50" s="118">
        <f t="shared" si="34"/>
        <v>0</v>
      </c>
      <c r="AF50" s="124"/>
      <c r="AG50" s="125"/>
      <c r="AH50" s="125"/>
      <c r="AI50" s="125"/>
      <c r="AJ50" s="113"/>
      <c r="AK50" s="113"/>
      <c r="AL50" s="113"/>
      <c r="AM50" s="113"/>
      <c r="AN50" s="114"/>
      <c r="AO50" s="115">
        <f t="shared" si="35"/>
        <v>0</v>
      </c>
      <c r="AP50" s="116">
        <f t="shared" si="36"/>
        <v>0</v>
      </c>
      <c r="AQ50" s="117">
        <f t="shared" si="37"/>
        <v>0</v>
      </c>
      <c r="AR50" s="118">
        <f t="shared" si="38"/>
        <v>0</v>
      </c>
      <c r="AS50" s="124"/>
      <c r="AT50" s="125"/>
      <c r="AU50" s="125"/>
      <c r="AV50" s="113"/>
      <c r="AW50" s="113"/>
      <c r="AX50" s="113"/>
      <c r="AY50" s="113"/>
      <c r="AZ50" s="114"/>
      <c r="BA50" s="115">
        <f t="shared" si="39"/>
        <v>0</v>
      </c>
      <c r="BB50" s="116">
        <f t="shared" si="40"/>
        <v>0</v>
      </c>
      <c r="BC50" s="117">
        <f t="shared" si="41"/>
        <v>0</v>
      </c>
      <c r="BD50" s="118">
        <f t="shared" si="42"/>
        <v>0</v>
      </c>
      <c r="BE50" s="115"/>
      <c r="BF50" s="119"/>
      <c r="BG50" s="113"/>
      <c r="BH50" s="113"/>
      <c r="BI50" s="113"/>
      <c r="BJ50" s="113"/>
      <c r="BK50" s="114"/>
      <c r="BL50" s="120">
        <f t="shared" si="43"/>
        <v>0</v>
      </c>
      <c r="BM50" s="121">
        <f t="shared" si="44"/>
        <v>0</v>
      </c>
      <c r="BN50" s="122">
        <f t="shared" si="45"/>
        <v>0</v>
      </c>
      <c r="BO50" s="123">
        <f t="shared" si="46"/>
        <v>0</v>
      </c>
      <c r="BP50" s="124"/>
      <c r="BQ50" s="125"/>
      <c r="BR50" s="125"/>
      <c r="BS50" s="125"/>
      <c r="BT50" s="113"/>
      <c r="BU50" s="113"/>
      <c r="BV50" s="113"/>
      <c r="BW50" s="113"/>
      <c r="BX50" s="114"/>
      <c r="BY50" s="115">
        <f t="shared" si="47"/>
        <v>0</v>
      </c>
      <c r="BZ50" s="116">
        <f t="shared" si="48"/>
        <v>0</v>
      </c>
      <c r="CA50" s="126">
        <f t="shared" si="49"/>
        <v>0</v>
      </c>
      <c r="CB50" s="127">
        <f t="shared" si="50"/>
        <v>0</v>
      </c>
      <c r="CC50" s="124"/>
      <c r="CD50" s="125"/>
      <c r="CE50" s="113"/>
      <c r="CF50" s="113"/>
      <c r="CG50" s="113"/>
      <c r="CH50" s="113"/>
      <c r="CI50" s="114"/>
      <c r="CJ50" s="115">
        <f t="shared" si="51"/>
        <v>0</v>
      </c>
      <c r="CK50" s="116">
        <f t="shared" si="52"/>
        <v>0</v>
      </c>
      <c r="CL50" s="117">
        <f t="shared" si="53"/>
        <v>0</v>
      </c>
      <c r="CM50" s="118">
        <f t="shared" si="54"/>
        <v>0</v>
      </c>
      <c r="IL50" s="77"/>
      <c r="IO50"/>
      <c r="IP50"/>
    </row>
    <row r="51" spans="1:251" s="4" customFormat="1" hidden="1" x14ac:dyDescent="0.2">
      <c r="A51" s="33"/>
      <c r="B51" s="135"/>
      <c r="C51" s="136"/>
      <c r="D51" s="160"/>
      <c r="E51" s="63"/>
      <c r="F51" s="161"/>
      <c r="G51" s="139" t="str">
        <f>IF(AND(OR($G$2="Y",$H$2="Y"),I51&lt;5,J51&lt;5),IF(AND(I51=#REF!,J51=#REF!),#REF!+1,1),"")</f>
        <v/>
      </c>
      <c r="H51" s="140" t="e">
        <f>IF(AND($H$2="Y",J51&gt;0,OR(AND(G51=1,#REF!=10),AND(G51=2,#REF!=20),AND(G51=3,#REF!=30),AND(G51=4,#REF!=40),AND(G51=5,#REF!=50),AND(G51=6,#REF!=60),AND(G51=7,#REF!=70),AND(G51=8,#REF!=80),AND(G51=9,#REF!=90),AND(G51=10,#REF!=100))),VLOOKUP(J51-1,SortLookup!$A$13:$B$16,2,FALSE),"")</f>
        <v>#REF!</v>
      </c>
      <c r="I51" s="141" t="str">
        <f>IF(ISNA(VLOOKUP(E51,SortLookup!$A$1:$B$5,2,FALSE))," ",VLOOKUP(E51,SortLookup!$A$1:$B$5,2,FALSE))</f>
        <v xml:space="preserve"> </v>
      </c>
      <c r="J51" s="142" t="str">
        <f>IF(ISNA(VLOOKUP(F51,SortLookup!$A$7:$B$11,2,FALSE))," ",VLOOKUP(F51,SortLookup!$A$7:$B$11,2,FALSE))</f>
        <v xml:space="preserve"> </v>
      </c>
      <c r="K51" s="143">
        <f t="shared" si="29"/>
        <v>0</v>
      </c>
      <c r="L51" s="144">
        <f>AB51+AO51+BA51+BL51+BY51+CJ51+CU50+DF50+DQ50+EB50+EM50+EX50+FI50+FT50+GE50+GP50+HA50+HL50+HW50+IH50</f>
        <v>0</v>
      </c>
      <c r="M51" s="117">
        <f>AD51+AQ51+BC51+BN51+CA51+CL51+CW50+DH50+DS50+ED50+EO50+EZ50+FK50+FV50+GG50+GR50+HC50+HN50+HY50+IJ50</f>
        <v>0</v>
      </c>
      <c r="N51" s="116">
        <f t="shared" si="30"/>
        <v>0</v>
      </c>
      <c r="O51" s="145">
        <f>W51+AJ51+AV51+BG51+BT51+CE51+CP50+DA50+DL50+DW50+EH50+ES50+FD50+FO50+FZ50+GK50+GV50+HG50+HR50+IC50</f>
        <v>0</v>
      </c>
      <c r="P51" s="124"/>
      <c r="Q51" s="125"/>
      <c r="R51" s="125"/>
      <c r="S51" s="125"/>
      <c r="T51" s="125"/>
      <c r="U51" s="125"/>
      <c r="V51" s="125"/>
      <c r="W51" s="113"/>
      <c r="X51" s="113"/>
      <c r="Y51" s="113"/>
      <c r="Z51" s="113"/>
      <c r="AA51" s="114"/>
      <c r="AB51" s="115">
        <f t="shared" si="31"/>
        <v>0</v>
      </c>
      <c r="AC51" s="116">
        <f t="shared" si="32"/>
        <v>0</v>
      </c>
      <c r="AD51" s="117">
        <f t="shared" si="33"/>
        <v>0</v>
      </c>
      <c r="AE51" s="118">
        <f t="shared" si="34"/>
        <v>0</v>
      </c>
      <c r="AF51" s="124"/>
      <c r="AG51" s="125"/>
      <c r="AH51" s="125"/>
      <c r="AI51" s="125"/>
      <c r="AJ51" s="113"/>
      <c r="AK51" s="113"/>
      <c r="AL51" s="113"/>
      <c r="AM51" s="113"/>
      <c r="AN51" s="114"/>
      <c r="AO51" s="115">
        <f t="shared" si="35"/>
        <v>0</v>
      </c>
      <c r="AP51" s="116">
        <f t="shared" si="36"/>
        <v>0</v>
      </c>
      <c r="AQ51" s="117">
        <f t="shared" si="37"/>
        <v>0</v>
      </c>
      <c r="AR51" s="118">
        <f t="shared" si="38"/>
        <v>0</v>
      </c>
      <c r="AS51" s="124"/>
      <c r="AT51" s="125"/>
      <c r="AU51" s="125"/>
      <c r="AV51" s="113"/>
      <c r="AW51" s="113"/>
      <c r="AX51" s="113"/>
      <c r="AY51" s="113"/>
      <c r="AZ51" s="114"/>
      <c r="BA51" s="115">
        <f t="shared" si="39"/>
        <v>0</v>
      </c>
      <c r="BB51" s="116">
        <f t="shared" si="40"/>
        <v>0</v>
      </c>
      <c r="BC51" s="117">
        <f t="shared" si="41"/>
        <v>0</v>
      </c>
      <c r="BD51" s="118">
        <f t="shared" si="42"/>
        <v>0</v>
      </c>
      <c r="BE51" s="115"/>
      <c r="BF51" s="119"/>
      <c r="BG51" s="113"/>
      <c r="BH51" s="113"/>
      <c r="BI51" s="113"/>
      <c r="BJ51" s="113"/>
      <c r="BK51" s="114"/>
      <c r="BL51" s="120">
        <f t="shared" si="43"/>
        <v>0</v>
      </c>
      <c r="BM51" s="121">
        <f t="shared" si="44"/>
        <v>0</v>
      </c>
      <c r="BN51" s="122">
        <f t="shared" si="45"/>
        <v>0</v>
      </c>
      <c r="BO51" s="123">
        <f t="shared" si="46"/>
        <v>0</v>
      </c>
      <c r="BP51" s="124"/>
      <c r="BQ51" s="125"/>
      <c r="BR51" s="125"/>
      <c r="BS51" s="125"/>
      <c r="BT51" s="113"/>
      <c r="BU51" s="113"/>
      <c r="BV51" s="113"/>
      <c r="BW51" s="113"/>
      <c r="BX51" s="114"/>
      <c r="BY51" s="115">
        <f t="shared" si="47"/>
        <v>0</v>
      </c>
      <c r="BZ51" s="116">
        <f t="shared" si="48"/>
        <v>0</v>
      </c>
      <c r="CA51" s="126">
        <f t="shared" si="49"/>
        <v>0</v>
      </c>
      <c r="CB51" s="127">
        <f t="shared" si="50"/>
        <v>0</v>
      </c>
      <c r="CC51" s="124"/>
      <c r="CD51" s="125"/>
      <c r="CE51" s="113"/>
      <c r="CF51" s="113"/>
      <c r="CG51" s="113"/>
      <c r="CH51" s="113"/>
      <c r="CI51" s="114"/>
      <c r="CJ51" s="115">
        <f t="shared" si="51"/>
        <v>0</v>
      </c>
      <c r="CK51" s="116">
        <f t="shared" si="52"/>
        <v>0</v>
      </c>
      <c r="CL51" s="117">
        <f t="shared" si="53"/>
        <v>0</v>
      </c>
      <c r="CM51" s="118">
        <f t="shared" si="54"/>
        <v>0</v>
      </c>
      <c r="IL51" s="77"/>
      <c r="IM51"/>
      <c r="IN51"/>
    </row>
    <row r="52" spans="1:251" s="4" customFormat="1" hidden="1" x14ac:dyDescent="0.2">
      <c r="A52" s="33"/>
      <c r="B52" s="62"/>
      <c r="C52" s="136"/>
      <c r="D52" s="137"/>
      <c r="E52" s="162"/>
      <c r="F52" s="138"/>
      <c r="G52" s="139" t="str">
        <f>IF(AND(OR($G$2="Y",$H$2="Y"),I52&lt;5,J52&lt;5),IF(AND(I52=#REF!,J52=#REF!),#REF!+1,1),"")</f>
        <v/>
      </c>
      <c r="H52" s="140" t="e">
        <f>IF(AND($H$2="Y",J52&gt;0,OR(AND(G52=1,#REF!=10),AND(G52=2,#REF!=20),AND(G52=3,#REF!=30),AND(G52=4,#REF!=40),AND(G52=5,#REF!=50),AND(G52=6,#REF!=60),AND(G52=7,#REF!=70),AND(G52=8,#REF!=80),AND(G52=9,#REF!=90),AND(G52=10,#REF!=100))),VLOOKUP(J52-1,SortLookup!$A$13:$B$16,2,FALSE),"")</f>
        <v>#REF!</v>
      </c>
      <c r="I52" s="141" t="str">
        <f>IF(ISNA(VLOOKUP(E52,SortLookup!$A$1:$B$5,2,FALSE))," ",VLOOKUP(E52,SortLookup!$A$1:$B$5,2,FALSE))</f>
        <v xml:space="preserve"> </v>
      </c>
      <c r="J52" s="142" t="str">
        <f>IF(ISNA(VLOOKUP(F52,SortLookup!$A$7:$B$11,2,FALSE))," ",VLOOKUP(F52,SortLookup!$A$7:$B$11,2,FALSE))</f>
        <v xml:space="preserve"> </v>
      </c>
      <c r="K52" s="143">
        <f t="shared" si="29"/>
        <v>0</v>
      </c>
      <c r="L52" s="144">
        <f>AB52+AO52+BA52+BL52+BY52+CJ52+CU51+DF51+DQ51+EB51+EM51+EX51+FI51+FT51+GE51+GP51+HA51+HL51+HW51+IH51</f>
        <v>0</v>
      </c>
      <c r="M52" s="117">
        <f>AD52+AQ52+BC52+BN52+CA52+CL52+CW51+DH51+DS51+ED51+EO51+EZ51+FK51+FV51+GG51+GR51+HC51+HN51+HY51+IJ51</f>
        <v>0</v>
      </c>
      <c r="N52" s="116">
        <f t="shared" si="30"/>
        <v>0</v>
      </c>
      <c r="O52" s="145">
        <f>W52+AJ52+AV52+BG52+BT52+CE52+CP51+DA51+DL51+DW51+EH51+ES51+FD51+FO51+FZ51+GK51+GV51+HG51+HR51+IC51</f>
        <v>0</v>
      </c>
      <c r="P52" s="124"/>
      <c r="Q52" s="125"/>
      <c r="R52" s="125"/>
      <c r="S52" s="125"/>
      <c r="T52" s="125"/>
      <c r="U52" s="125"/>
      <c r="V52" s="125"/>
      <c r="W52" s="113"/>
      <c r="X52" s="113"/>
      <c r="Y52" s="113"/>
      <c r="Z52" s="113"/>
      <c r="AA52" s="114"/>
      <c r="AB52" s="115">
        <f t="shared" si="31"/>
        <v>0</v>
      </c>
      <c r="AC52" s="116">
        <f t="shared" si="32"/>
        <v>0</v>
      </c>
      <c r="AD52" s="117">
        <f t="shared" si="33"/>
        <v>0</v>
      </c>
      <c r="AE52" s="118">
        <f t="shared" si="34"/>
        <v>0</v>
      </c>
      <c r="AF52" s="124"/>
      <c r="AG52" s="125"/>
      <c r="AH52" s="125"/>
      <c r="AI52" s="125"/>
      <c r="AJ52" s="113"/>
      <c r="AK52" s="113"/>
      <c r="AL52" s="113"/>
      <c r="AM52" s="113"/>
      <c r="AN52" s="114"/>
      <c r="AO52" s="115">
        <f t="shared" si="35"/>
        <v>0</v>
      </c>
      <c r="AP52" s="116">
        <f t="shared" si="36"/>
        <v>0</v>
      </c>
      <c r="AQ52" s="117">
        <f t="shared" si="37"/>
        <v>0</v>
      </c>
      <c r="AR52" s="118">
        <f t="shared" si="38"/>
        <v>0</v>
      </c>
      <c r="AS52" s="124"/>
      <c r="AT52" s="125"/>
      <c r="AU52" s="125"/>
      <c r="AV52" s="113"/>
      <c r="AW52" s="113"/>
      <c r="AX52" s="113"/>
      <c r="AY52" s="113"/>
      <c r="AZ52" s="114"/>
      <c r="BA52" s="115">
        <f t="shared" si="39"/>
        <v>0</v>
      </c>
      <c r="BB52" s="116">
        <f t="shared" si="40"/>
        <v>0</v>
      </c>
      <c r="BC52" s="117">
        <f t="shared" si="41"/>
        <v>0</v>
      </c>
      <c r="BD52" s="118">
        <f t="shared" si="42"/>
        <v>0</v>
      </c>
      <c r="BE52" s="115"/>
      <c r="BF52" s="119"/>
      <c r="BG52" s="113"/>
      <c r="BH52" s="113"/>
      <c r="BI52" s="113"/>
      <c r="BJ52" s="113"/>
      <c r="BK52" s="114"/>
      <c r="BL52" s="120">
        <f t="shared" si="43"/>
        <v>0</v>
      </c>
      <c r="BM52" s="121">
        <f t="shared" si="44"/>
        <v>0</v>
      </c>
      <c r="BN52" s="122">
        <f t="shared" si="45"/>
        <v>0</v>
      </c>
      <c r="BO52" s="123">
        <f t="shared" si="46"/>
        <v>0</v>
      </c>
      <c r="BP52" s="124"/>
      <c r="BQ52" s="125"/>
      <c r="BR52" s="125"/>
      <c r="BS52" s="125"/>
      <c r="BT52" s="113"/>
      <c r="BU52" s="113"/>
      <c r="BV52" s="113"/>
      <c r="BW52" s="113"/>
      <c r="BX52" s="114"/>
      <c r="BY52" s="115">
        <f t="shared" si="47"/>
        <v>0</v>
      </c>
      <c r="BZ52" s="116">
        <f t="shared" si="48"/>
        <v>0</v>
      </c>
      <c r="CA52" s="126">
        <f t="shared" si="49"/>
        <v>0</v>
      </c>
      <c r="CB52" s="127">
        <f t="shared" si="50"/>
        <v>0</v>
      </c>
      <c r="CC52" s="124"/>
      <c r="CD52" s="125"/>
      <c r="CE52" s="113"/>
      <c r="CF52" s="113"/>
      <c r="CG52" s="113"/>
      <c r="CH52" s="113"/>
      <c r="CI52" s="114"/>
      <c r="CJ52" s="115">
        <f t="shared" si="51"/>
        <v>0</v>
      </c>
      <c r="CK52" s="116">
        <f t="shared" si="52"/>
        <v>0</v>
      </c>
      <c r="CL52" s="117">
        <f t="shared" si="53"/>
        <v>0</v>
      </c>
      <c r="CM52" s="118">
        <f t="shared" si="54"/>
        <v>0</v>
      </c>
      <c r="CN52" s="1"/>
      <c r="CO52" s="1"/>
      <c r="CP52" s="2"/>
      <c r="CQ52" s="2"/>
      <c r="CR52" s="2"/>
      <c r="CS52" s="2"/>
      <c r="CT52" s="2"/>
      <c r="CU52" s="61"/>
      <c r="CV52" s="13"/>
      <c r="CW52" s="6"/>
      <c r="CX52" s="38"/>
      <c r="CY52" s="1"/>
      <c r="CZ52" s="1"/>
      <c r="DA52" s="2"/>
      <c r="DB52" s="2"/>
      <c r="DC52" s="2"/>
      <c r="DD52" s="2"/>
      <c r="DE52" s="2"/>
      <c r="DF52" s="61"/>
      <c r="DG52" s="13"/>
      <c r="DH52" s="6"/>
      <c r="DI52" s="38"/>
      <c r="DJ52" s="1"/>
      <c r="DK52" s="1"/>
      <c r="DL52" s="2"/>
      <c r="DM52" s="2"/>
      <c r="DN52" s="2"/>
      <c r="DO52" s="2"/>
      <c r="DP52" s="2"/>
      <c r="DQ52" s="61"/>
      <c r="DR52" s="13"/>
      <c r="DS52" s="6"/>
      <c r="DT52" s="38"/>
      <c r="DU52" s="1"/>
      <c r="DV52" s="1"/>
      <c r="DW52" s="2"/>
      <c r="DX52" s="2"/>
      <c r="DY52" s="2"/>
      <c r="DZ52" s="2"/>
      <c r="EA52" s="2"/>
      <c r="EB52" s="61"/>
      <c r="EC52" s="13"/>
      <c r="ED52" s="6"/>
      <c r="EE52" s="38"/>
      <c r="EF52" s="1"/>
      <c r="EG52" s="1"/>
      <c r="EH52" s="2"/>
      <c r="EI52" s="2"/>
      <c r="EJ52" s="2"/>
      <c r="EK52" s="2"/>
      <c r="EL52" s="2"/>
      <c r="EM52" s="61"/>
      <c r="EN52" s="13"/>
      <c r="EO52" s="6"/>
      <c r="EP52" s="38"/>
      <c r="EQ52" s="1"/>
      <c r="ER52" s="1"/>
      <c r="ES52" s="2"/>
      <c r="ET52" s="2"/>
      <c r="EU52" s="2"/>
      <c r="EV52" s="2"/>
      <c r="EW52" s="2"/>
      <c r="EX52" s="61"/>
      <c r="EY52" s="13"/>
      <c r="EZ52" s="6"/>
      <c r="FA52" s="38"/>
      <c r="FB52" s="1"/>
      <c r="FC52" s="1"/>
      <c r="FD52" s="2"/>
      <c r="FE52" s="2"/>
      <c r="FF52" s="2"/>
      <c r="FG52" s="2"/>
      <c r="FH52" s="2"/>
      <c r="FI52" s="61"/>
      <c r="FJ52" s="13"/>
      <c r="FK52" s="6"/>
      <c r="FL52" s="38"/>
      <c r="FM52" s="1"/>
      <c r="FN52" s="1"/>
      <c r="FO52" s="2"/>
      <c r="FP52" s="2"/>
      <c r="FQ52" s="2"/>
      <c r="FR52" s="2"/>
      <c r="FS52" s="2"/>
      <c r="FT52" s="61"/>
      <c r="FU52" s="13"/>
      <c r="FV52" s="6"/>
      <c r="FW52" s="38"/>
      <c r="FX52" s="1"/>
      <c r="FY52" s="1"/>
      <c r="FZ52" s="2"/>
      <c r="GA52" s="2"/>
      <c r="GB52" s="2"/>
      <c r="GC52" s="2"/>
      <c r="GD52" s="2"/>
      <c r="GE52" s="61"/>
      <c r="GF52" s="13"/>
      <c r="GG52" s="6"/>
      <c r="GH52" s="38"/>
      <c r="GI52" s="1"/>
      <c r="GJ52" s="1"/>
      <c r="GK52" s="2"/>
      <c r="GL52" s="2"/>
      <c r="GM52" s="2"/>
      <c r="GN52" s="2"/>
      <c r="GO52" s="2"/>
      <c r="GP52" s="61"/>
      <c r="GQ52" s="13"/>
      <c r="GR52" s="6"/>
      <c r="GS52" s="38"/>
      <c r="GT52" s="1"/>
      <c r="GU52" s="1"/>
      <c r="GV52" s="2"/>
      <c r="GW52" s="2"/>
      <c r="GX52" s="2"/>
      <c r="GY52" s="2"/>
      <c r="GZ52" s="2"/>
      <c r="HA52" s="61"/>
      <c r="HB52" s="13"/>
      <c r="HC52" s="6"/>
      <c r="HD52" s="38"/>
      <c r="HE52" s="1"/>
      <c r="HF52" s="1"/>
      <c r="HG52" s="2"/>
      <c r="HH52" s="2"/>
      <c r="HI52" s="2"/>
      <c r="HJ52" s="2"/>
      <c r="HK52" s="2"/>
      <c r="HL52" s="61"/>
      <c r="HM52" s="13"/>
      <c r="HN52" s="6"/>
      <c r="HO52" s="38"/>
      <c r="HP52" s="1"/>
      <c r="HQ52" s="1"/>
      <c r="HR52" s="2"/>
      <c r="HS52" s="2"/>
      <c r="HT52" s="2"/>
      <c r="HU52" s="2"/>
      <c r="HV52" s="2"/>
      <c r="HW52" s="61"/>
      <c r="HX52" s="13"/>
      <c r="HY52" s="6"/>
      <c r="HZ52" s="38"/>
      <c r="IA52" s="1"/>
      <c r="IB52" s="1"/>
      <c r="IC52" s="2"/>
      <c r="ID52" s="2"/>
      <c r="IE52" s="2"/>
      <c r="IF52" s="2"/>
      <c r="IG52" s="2"/>
      <c r="IH52" s="61"/>
      <c r="II52" s="13"/>
      <c r="IJ52" s="6"/>
      <c r="IK52" s="38"/>
      <c r="IL52" s="77"/>
      <c r="IM52"/>
      <c r="IN52"/>
      <c r="IO52"/>
      <c r="IP52"/>
      <c r="IQ52"/>
    </row>
    <row r="53" spans="1:251" s="4" customFormat="1" hidden="1" x14ac:dyDescent="0.2">
      <c r="A53" s="33"/>
      <c r="B53" s="62"/>
      <c r="C53" s="136"/>
      <c r="D53" s="137"/>
      <c r="E53" s="137"/>
      <c r="F53" s="63"/>
      <c r="G53" s="139" t="str">
        <f>IF(AND(OR($G$2="Y",$H$2="Y"),I53&lt;5,J53&lt;5),IF(AND(I53=#REF!,J53=#REF!),#REF!+1,1),"")</f>
        <v/>
      </c>
      <c r="H53" s="140" t="e">
        <f>IF(AND($H$2="Y",J53&gt;0,OR(AND(G53=1,#REF!=10),AND(G53=2,#REF!=20),AND(G53=3,#REF!=30),AND(G53=4,#REF!=40),AND(G53=5,#REF!=50),AND(G53=6,#REF!=60),AND(G53=7,#REF!=70),AND(G53=8,#REF!=80),AND(G53=9,#REF!=90),AND(G53=10,#REF!=100))),VLOOKUP(J53-1,SortLookup!$A$13:$B$16,2,FALSE),"")</f>
        <v>#REF!</v>
      </c>
      <c r="I53" s="141" t="str">
        <f>IF(ISNA(VLOOKUP(E53,SortLookup!$A$1:$B$5,2,FALSE))," ",VLOOKUP(E53,SortLookup!$A$1:$B$5,2,FALSE))</f>
        <v xml:space="preserve"> </v>
      </c>
      <c r="J53" s="142" t="str">
        <f>IF(ISNA(VLOOKUP(F53,SortLookup!$A$7:$B$11,2,FALSE))," ",VLOOKUP(F53,SortLookup!$A$7:$B$11,2,FALSE))</f>
        <v xml:space="preserve"> </v>
      </c>
      <c r="K53" s="143">
        <f t="shared" si="29"/>
        <v>0</v>
      </c>
      <c r="L53" s="144">
        <f>AB53+AO53+BA53+BL53+BY53+CJ53+CU52+DF52+DQ52+EB52+EM52+EX52+FI52+FT52+GE52+GP52+HA52+HL52+HW52+IH52</f>
        <v>0</v>
      </c>
      <c r="M53" s="117">
        <f>AD53+AQ53+BC53+BN53+CA53+CL53+CW52+DH52+DS52+ED52+EO52+EZ52+FK52+FV52+GG52+GR52+HC52+HN52+HY52+IJ52</f>
        <v>0</v>
      </c>
      <c r="N53" s="116">
        <f t="shared" si="30"/>
        <v>0</v>
      </c>
      <c r="O53" s="145">
        <f>W53+AJ53+AV53+BG53+BT53+CE53+CP52+DA52+DL52+DW52+EH52+ES52+FD52+FO52+FZ52+GK52+GV52+HG52+HR52+IC52</f>
        <v>0</v>
      </c>
      <c r="P53" s="124"/>
      <c r="Q53" s="125"/>
      <c r="R53" s="125"/>
      <c r="S53" s="125"/>
      <c r="T53" s="125"/>
      <c r="U53" s="125"/>
      <c r="V53" s="125"/>
      <c r="W53" s="113"/>
      <c r="X53" s="113"/>
      <c r="Y53" s="113"/>
      <c r="Z53" s="113"/>
      <c r="AA53" s="114"/>
      <c r="AB53" s="115">
        <f t="shared" si="31"/>
        <v>0</v>
      </c>
      <c r="AC53" s="116">
        <f t="shared" si="32"/>
        <v>0</v>
      </c>
      <c r="AD53" s="117">
        <f t="shared" si="33"/>
        <v>0</v>
      </c>
      <c r="AE53" s="118">
        <f t="shared" si="34"/>
        <v>0</v>
      </c>
      <c r="AF53" s="124"/>
      <c r="AG53" s="125"/>
      <c r="AH53" s="125"/>
      <c r="AI53" s="125"/>
      <c r="AJ53" s="113"/>
      <c r="AK53" s="113"/>
      <c r="AL53" s="113"/>
      <c r="AM53" s="113"/>
      <c r="AN53" s="114"/>
      <c r="AO53" s="115">
        <f t="shared" si="35"/>
        <v>0</v>
      </c>
      <c r="AP53" s="116">
        <f t="shared" si="36"/>
        <v>0</v>
      </c>
      <c r="AQ53" s="117">
        <f t="shared" si="37"/>
        <v>0</v>
      </c>
      <c r="AR53" s="118">
        <f t="shared" si="38"/>
        <v>0</v>
      </c>
      <c r="AS53" s="124"/>
      <c r="AT53" s="125"/>
      <c r="AU53" s="125"/>
      <c r="AV53" s="113"/>
      <c r="AW53" s="113"/>
      <c r="AX53" s="113"/>
      <c r="AY53" s="113"/>
      <c r="AZ53" s="114"/>
      <c r="BA53" s="115">
        <f t="shared" si="39"/>
        <v>0</v>
      </c>
      <c r="BB53" s="116">
        <f t="shared" si="40"/>
        <v>0</v>
      </c>
      <c r="BC53" s="117">
        <f t="shared" si="41"/>
        <v>0</v>
      </c>
      <c r="BD53" s="118">
        <f t="shared" si="42"/>
        <v>0</v>
      </c>
      <c r="BE53" s="115"/>
      <c r="BF53" s="119"/>
      <c r="BG53" s="113"/>
      <c r="BH53" s="113"/>
      <c r="BI53" s="113"/>
      <c r="BJ53" s="113"/>
      <c r="BK53" s="114"/>
      <c r="BL53" s="120">
        <f t="shared" si="43"/>
        <v>0</v>
      </c>
      <c r="BM53" s="121">
        <f t="shared" si="44"/>
        <v>0</v>
      </c>
      <c r="BN53" s="122">
        <f t="shared" si="45"/>
        <v>0</v>
      </c>
      <c r="BO53" s="123">
        <f t="shared" si="46"/>
        <v>0</v>
      </c>
      <c r="BP53" s="124"/>
      <c r="BQ53" s="125"/>
      <c r="BR53" s="125"/>
      <c r="BS53" s="125"/>
      <c r="BT53" s="113"/>
      <c r="BU53" s="113"/>
      <c r="BV53" s="113"/>
      <c r="BW53" s="113"/>
      <c r="BX53" s="114"/>
      <c r="BY53" s="115">
        <f t="shared" si="47"/>
        <v>0</v>
      </c>
      <c r="BZ53" s="116">
        <f t="shared" si="48"/>
        <v>0</v>
      </c>
      <c r="CA53" s="126">
        <f t="shared" si="49"/>
        <v>0</v>
      </c>
      <c r="CB53" s="127">
        <f t="shared" si="50"/>
        <v>0</v>
      </c>
      <c r="CC53" s="124"/>
      <c r="CD53" s="125"/>
      <c r="CE53" s="113"/>
      <c r="CF53" s="113"/>
      <c r="CG53" s="113"/>
      <c r="CH53" s="113"/>
      <c r="CI53" s="114"/>
      <c r="CJ53" s="115">
        <f t="shared" si="51"/>
        <v>0</v>
      </c>
      <c r="CK53" s="116">
        <f t="shared" si="52"/>
        <v>0</v>
      </c>
      <c r="CL53" s="117">
        <f t="shared" si="53"/>
        <v>0</v>
      </c>
      <c r="CM53" s="118">
        <f t="shared" si="54"/>
        <v>0</v>
      </c>
      <c r="CN53"/>
      <c r="CO53"/>
      <c r="CP53"/>
      <c r="CQ53"/>
      <c r="CR53"/>
      <c r="CS53"/>
      <c r="CT53"/>
      <c r="CW53"/>
      <c r="CZ53"/>
      <c r="DA53"/>
      <c r="DB53"/>
      <c r="DC53"/>
      <c r="DD53"/>
      <c r="DE53"/>
      <c r="DH53"/>
      <c r="DK53"/>
      <c r="DL53"/>
      <c r="DM53"/>
      <c r="DN53"/>
      <c r="DO53"/>
      <c r="DP53"/>
      <c r="DS53"/>
      <c r="DV53"/>
      <c r="DW53"/>
      <c r="DX53"/>
      <c r="DY53"/>
      <c r="DZ53"/>
      <c r="EA53"/>
      <c r="ED53"/>
      <c r="EG53"/>
      <c r="EH53"/>
      <c r="EI53"/>
      <c r="EJ53"/>
      <c r="EK53"/>
      <c r="EL53"/>
      <c r="EO53"/>
      <c r="ER53"/>
      <c r="ES53"/>
      <c r="ET53"/>
      <c r="EU53"/>
      <c r="EV53"/>
      <c r="EW53"/>
      <c r="EZ53"/>
      <c r="FC53"/>
      <c r="FD53"/>
      <c r="FE53"/>
      <c r="FF53"/>
      <c r="FG53"/>
      <c r="FH53"/>
      <c r="FK53"/>
      <c r="FN53"/>
      <c r="FO53"/>
      <c r="FP53"/>
      <c r="FQ53"/>
      <c r="FR53"/>
      <c r="FS53"/>
      <c r="FV53"/>
      <c r="FY53"/>
      <c r="FZ53"/>
      <c r="GA53"/>
      <c r="GB53"/>
      <c r="GC53"/>
      <c r="GD53"/>
      <c r="GG53"/>
      <c r="GJ53"/>
      <c r="GK53"/>
      <c r="GL53"/>
      <c r="GM53"/>
      <c r="GN53"/>
      <c r="GO53"/>
      <c r="GR53"/>
      <c r="GU53"/>
      <c r="GV53"/>
      <c r="GW53"/>
      <c r="GX53"/>
      <c r="GY53"/>
      <c r="GZ53"/>
      <c r="HC53"/>
      <c r="HF53"/>
      <c r="HG53"/>
      <c r="HH53"/>
      <c r="HI53"/>
      <c r="HJ53"/>
      <c r="HK53"/>
      <c r="HN53"/>
      <c r="HQ53"/>
      <c r="HR53"/>
      <c r="HS53"/>
      <c r="HT53"/>
      <c r="HU53"/>
      <c r="HV53"/>
      <c r="HY53"/>
      <c r="IB53"/>
      <c r="IC53"/>
      <c r="ID53"/>
      <c r="IE53"/>
      <c r="IF53"/>
      <c r="IG53"/>
      <c r="IJ53"/>
      <c r="IK53"/>
      <c r="IL53" s="77"/>
    </row>
    <row r="54" spans="1:251" s="4" customFormat="1" hidden="1" x14ac:dyDescent="0.2">
      <c r="A54" s="33"/>
      <c r="B54" s="62"/>
      <c r="C54" s="136"/>
      <c r="D54" s="137"/>
      <c r="E54" s="137"/>
      <c r="F54" s="138"/>
      <c r="G54" s="139" t="str">
        <f>IF(AND(OR($G$2="Y",$H$2="Y"),I54&lt;5,J54&lt;5),IF(AND(I54=#REF!,J54=#REF!),#REF!+1,1),"")</f>
        <v/>
      </c>
      <c r="H54" s="140" t="e">
        <f>IF(AND($H$2="Y",J54&gt;0,OR(AND(G54=1,#REF!=10),AND(G54=2,#REF!=20),AND(G54=3,#REF!=30),AND(G54=4,#REF!=40),AND(G54=5,#REF!=50),AND(G54=6,#REF!=60),AND(G54=7,#REF!=70),AND(G54=8,#REF!=80),AND(G54=9,#REF!=90),AND(G54=10,#REF!=100))),VLOOKUP(J54-1,SortLookup!$A$13:$B$16,2,FALSE),"")</f>
        <v>#REF!</v>
      </c>
      <c r="I54" s="141" t="str">
        <f>IF(ISNA(VLOOKUP(E54,SortLookup!$A$1:$B$5,2,FALSE))," ",VLOOKUP(E54,SortLookup!$A$1:$B$5,2,FALSE))</f>
        <v xml:space="preserve"> </v>
      </c>
      <c r="J54" s="142" t="str">
        <f>IF(ISNA(VLOOKUP(F54,SortLookup!$A$7:$B$11,2,FALSE))," ",VLOOKUP(F54,SortLookup!$A$7:$B$11,2,FALSE))</f>
        <v xml:space="preserve"> </v>
      </c>
      <c r="K54" s="143">
        <f t="shared" si="29"/>
        <v>0</v>
      </c>
      <c r="L54" s="144">
        <f>AB54+AO54+BA54+BL54+BY54+CJ54+CU54+DF54+DQ54+EB54+EM54+EX54+FI54+FT54+GE54+GP54+HA54+HL54+HW54+IH54</f>
        <v>0</v>
      </c>
      <c r="M54" s="117">
        <f>AD54+AQ54+BC54+BN54+CA54+CL54+CW54+DH54+DS54+ED54+EO54+EZ54+FK54+FV54+GG54+GR54+HC54+HN54+HY54+IJ54</f>
        <v>0</v>
      </c>
      <c r="N54" s="116">
        <f t="shared" si="30"/>
        <v>0</v>
      </c>
      <c r="O54" s="145">
        <f>W54+AJ54+AV54+BG54+BT54+CE54+CP54+DA54+DL54+DW54+EH54+ES54+FD54+FO54+FZ54+GK54+GV54+HG54+HR54+IC54</f>
        <v>0</v>
      </c>
      <c r="P54" s="124"/>
      <c r="Q54" s="125"/>
      <c r="R54" s="125"/>
      <c r="S54" s="125"/>
      <c r="T54" s="125"/>
      <c r="U54" s="125"/>
      <c r="V54" s="125"/>
      <c r="W54" s="113"/>
      <c r="X54" s="113"/>
      <c r="Y54" s="113"/>
      <c r="Z54" s="113"/>
      <c r="AA54" s="114"/>
      <c r="AB54" s="115">
        <f t="shared" si="31"/>
        <v>0</v>
      </c>
      <c r="AC54" s="116">
        <f t="shared" si="32"/>
        <v>0</v>
      </c>
      <c r="AD54" s="117">
        <f t="shared" si="33"/>
        <v>0</v>
      </c>
      <c r="AE54" s="118">
        <f t="shared" si="34"/>
        <v>0</v>
      </c>
      <c r="AF54" s="124"/>
      <c r="AG54" s="125"/>
      <c r="AH54" s="125"/>
      <c r="AI54" s="125"/>
      <c r="AJ54" s="113"/>
      <c r="AK54" s="113"/>
      <c r="AL54" s="113"/>
      <c r="AM54" s="113"/>
      <c r="AN54" s="114"/>
      <c r="AO54" s="115">
        <f t="shared" si="35"/>
        <v>0</v>
      </c>
      <c r="AP54" s="116">
        <f t="shared" si="36"/>
        <v>0</v>
      </c>
      <c r="AQ54" s="117">
        <f t="shared" si="37"/>
        <v>0</v>
      </c>
      <c r="AR54" s="118">
        <f t="shared" si="38"/>
        <v>0</v>
      </c>
      <c r="AS54" s="124"/>
      <c r="AT54" s="125"/>
      <c r="AU54" s="125"/>
      <c r="AV54" s="113"/>
      <c r="AW54" s="113"/>
      <c r="AX54" s="113"/>
      <c r="AY54" s="113"/>
      <c r="AZ54" s="114"/>
      <c r="BA54" s="115">
        <f t="shared" si="39"/>
        <v>0</v>
      </c>
      <c r="BB54" s="116">
        <f t="shared" si="40"/>
        <v>0</v>
      </c>
      <c r="BC54" s="117">
        <f t="shared" si="41"/>
        <v>0</v>
      </c>
      <c r="BD54" s="118">
        <f t="shared" si="42"/>
        <v>0</v>
      </c>
      <c r="BE54" s="115"/>
      <c r="BF54" s="119"/>
      <c r="BG54" s="113"/>
      <c r="BH54" s="113"/>
      <c r="BI54" s="113"/>
      <c r="BJ54" s="113"/>
      <c r="BK54" s="114"/>
      <c r="BL54" s="120">
        <f t="shared" si="43"/>
        <v>0</v>
      </c>
      <c r="BM54" s="121">
        <f t="shared" si="44"/>
        <v>0</v>
      </c>
      <c r="BN54" s="122">
        <f t="shared" si="45"/>
        <v>0</v>
      </c>
      <c r="BO54" s="123">
        <f t="shared" si="46"/>
        <v>0</v>
      </c>
      <c r="BP54" s="124"/>
      <c r="BQ54" s="125"/>
      <c r="BR54" s="125"/>
      <c r="BS54" s="125"/>
      <c r="BT54" s="113"/>
      <c r="BU54" s="113"/>
      <c r="BV54" s="113"/>
      <c r="BW54" s="113"/>
      <c r="BX54" s="114"/>
      <c r="BY54" s="115">
        <f t="shared" si="47"/>
        <v>0</v>
      </c>
      <c r="BZ54" s="116">
        <f t="shared" si="48"/>
        <v>0</v>
      </c>
      <c r="CA54" s="126">
        <f t="shared" si="49"/>
        <v>0</v>
      </c>
      <c r="CB54" s="127">
        <f t="shared" si="50"/>
        <v>0</v>
      </c>
      <c r="CC54" s="124"/>
      <c r="CD54" s="125"/>
      <c r="CE54" s="113"/>
      <c r="CF54" s="113"/>
      <c r="CG54" s="113"/>
      <c r="CH54" s="113"/>
      <c r="CI54" s="114"/>
      <c r="CJ54" s="115">
        <f t="shared" si="51"/>
        <v>0</v>
      </c>
      <c r="CK54" s="116">
        <f t="shared" si="52"/>
        <v>0</v>
      </c>
      <c r="CL54" s="117">
        <f t="shared" si="53"/>
        <v>0</v>
      </c>
      <c r="CM54" s="118">
        <f t="shared" si="54"/>
        <v>0</v>
      </c>
      <c r="IL54" s="77"/>
      <c r="IM54"/>
      <c r="IN54"/>
      <c r="IQ54"/>
    </row>
    <row r="55" spans="1:251" s="4" customFormat="1" ht="13.5" hidden="1" thickBot="1" x14ac:dyDescent="0.25">
      <c r="A55" s="159"/>
      <c r="B55" s="94"/>
      <c r="C55" s="95"/>
      <c r="D55" s="96"/>
      <c r="E55" s="96"/>
      <c r="F55" s="97"/>
      <c r="G55" s="98" t="str">
        <f>IF(AND(OR($G$2="Y",$H$2="Y"),I55&lt;5,J55&lt;5),IF(AND(I55=#REF!,J55=#REF!),#REF!+1,1),"")</f>
        <v/>
      </c>
      <c r="H55" s="99" t="e">
        <f>IF(AND($H$2="Y",J55&gt;0,OR(AND(G55=1,#REF!=10),AND(G55=2,#REF!=20),AND(G55=3,#REF!=30),AND(G55=4,#REF!=40),AND(G55=5,#REF!=50),AND(G55=6,#REF!=60),AND(G55=7,#REF!=70),AND(G55=8,#REF!=80),AND(G55=9,#REF!=90),AND(G55=10,#REF!=100))),VLOOKUP(J55-1,SortLookup!$A$13:$B$16,2,FALSE),"")</f>
        <v>#REF!</v>
      </c>
      <c r="I55" s="100" t="str">
        <f>IF(ISNA(VLOOKUP(E55,SortLookup!$A$1:$B$5,2,FALSE))," ",VLOOKUP(E55,SortLookup!$A$1:$B$5,2,FALSE))</f>
        <v xml:space="preserve"> </v>
      </c>
      <c r="J55" s="101" t="str">
        <f>IF(ISNA(VLOOKUP(F55,SortLookup!$A$7:$B$11,2,FALSE))," ",VLOOKUP(F55,SortLookup!$A$7:$B$11,2,FALSE))</f>
        <v xml:space="preserve"> </v>
      </c>
      <c r="K55" s="102">
        <f t="shared" si="29"/>
        <v>0</v>
      </c>
      <c r="L55" s="103">
        <f>AB55+AO55+BA55+BL55+BY55+CJ55+CU54+DF54+DQ54+EB54+EM54+EX54+FI54+FT54+GE54+GP54+HA54+HL54+HW54+IH54</f>
        <v>0</v>
      </c>
      <c r="M55" s="104">
        <f>AD55+AQ55+BC55+BN55+CA55+CL55+CW54+DH54+DS54+ED54+EO54+EZ54+FK54+FV54+GG54+GR54+HC54+HN54+HY54+IJ54</f>
        <v>0</v>
      </c>
      <c r="N55" s="105">
        <f t="shared" si="30"/>
        <v>0</v>
      </c>
      <c r="O55" s="106">
        <f>W55+AJ55+AV55+BG55+BT55+CE55+CP54+DA54+DL54+DW54+EH54+ES54+FD54+FO54+FZ54+GK54+GV54+HG54+HR54+IC54</f>
        <v>0</v>
      </c>
      <c r="P55" s="107"/>
      <c r="Q55" s="108"/>
      <c r="R55" s="108"/>
      <c r="S55" s="108"/>
      <c r="T55" s="108"/>
      <c r="U55" s="108"/>
      <c r="V55" s="108"/>
      <c r="W55" s="109"/>
      <c r="X55" s="109"/>
      <c r="Y55" s="109"/>
      <c r="Z55" s="109"/>
      <c r="AA55" s="110"/>
      <c r="AB55" s="111">
        <f t="shared" si="31"/>
        <v>0</v>
      </c>
      <c r="AC55" s="105">
        <f t="shared" si="32"/>
        <v>0</v>
      </c>
      <c r="AD55" s="104">
        <f t="shared" si="33"/>
        <v>0</v>
      </c>
      <c r="AE55" s="112">
        <f t="shared" si="34"/>
        <v>0</v>
      </c>
      <c r="AF55" s="107"/>
      <c r="AG55" s="108"/>
      <c r="AH55" s="108"/>
      <c r="AI55" s="108"/>
      <c r="AJ55" s="109"/>
      <c r="AK55" s="109"/>
      <c r="AL55" s="109"/>
      <c r="AM55" s="109"/>
      <c r="AN55" s="110"/>
      <c r="AO55" s="111">
        <f t="shared" si="35"/>
        <v>0</v>
      </c>
      <c r="AP55" s="105">
        <f t="shared" si="36"/>
        <v>0</v>
      </c>
      <c r="AQ55" s="104">
        <f t="shared" si="37"/>
        <v>0</v>
      </c>
      <c r="AR55" s="112">
        <f t="shared" si="38"/>
        <v>0</v>
      </c>
      <c r="AS55" s="107"/>
      <c r="AT55" s="108"/>
      <c r="AU55" s="108"/>
      <c r="AV55" s="109"/>
      <c r="AW55" s="109"/>
      <c r="AX55" s="109"/>
      <c r="AY55" s="109"/>
      <c r="AZ55" s="110"/>
      <c r="BA55" s="111">
        <f t="shared" si="39"/>
        <v>0</v>
      </c>
      <c r="BB55" s="105">
        <f t="shared" si="40"/>
        <v>0</v>
      </c>
      <c r="BC55" s="104">
        <f t="shared" si="41"/>
        <v>0</v>
      </c>
      <c r="BD55" s="112">
        <f t="shared" si="42"/>
        <v>0</v>
      </c>
      <c r="BE55" s="111"/>
      <c r="BF55" s="129"/>
      <c r="BG55" s="109"/>
      <c r="BH55" s="109"/>
      <c r="BI55" s="109"/>
      <c r="BJ55" s="109"/>
      <c r="BK55" s="110"/>
      <c r="BL55" s="146">
        <f t="shared" si="43"/>
        <v>0</v>
      </c>
      <c r="BM55" s="147">
        <f t="shared" si="44"/>
        <v>0</v>
      </c>
      <c r="BN55" s="148">
        <f t="shared" si="45"/>
        <v>0</v>
      </c>
      <c r="BO55" s="149">
        <f t="shared" si="46"/>
        <v>0</v>
      </c>
      <c r="BP55" s="107"/>
      <c r="BQ55" s="108"/>
      <c r="BR55" s="108"/>
      <c r="BS55" s="108"/>
      <c r="BT55" s="109"/>
      <c r="BU55" s="109"/>
      <c r="BV55" s="109"/>
      <c r="BW55" s="109"/>
      <c r="BX55" s="110"/>
      <c r="BY55" s="111">
        <f t="shared" si="47"/>
        <v>0</v>
      </c>
      <c r="BZ55" s="105">
        <f t="shared" si="48"/>
        <v>0</v>
      </c>
      <c r="CA55" s="150">
        <f t="shared" si="49"/>
        <v>0</v>
      </c>
      <c r="CB55" s="151">
        <f t="shared" si="50"/>
        <v>0</v>
      </c>
      <c r="CC55" s="107"/>
      <c r="CD55" s="108"/>
      <c r="CE55" s="109"/>
      <c r="CF55" s="109"/>
      <c r="CG55" s="109"/>
      <c r="CH55" s="109"/>
      <c r="CI55" s="110"/>
      <c r="CJ55" s="111">
        <f t="shared" si="51"/>
        <v>0</v>
      </c>
      <c r="CK55" s="105">
        <f t="shared" si="52"/>
        <v>0</v>
      </c>
      <c r="CL55" s="104">
        <f t="shared" si="53"/>
        <v>0</v>
      </c>
      <c r="CM55" s="112">
        <f t="shared" si="54"/>
        <v>0</v>
      </c>
      <c r="IL55" s="77"/>
      <c r="IO55"/>
      <c r="IP55"/>
      <c r="IQ55"/>
    </row>
    <row r="56" spans="1:251" s="4" customFormat="1" ht="14.25" hidden="1" thickTop="1" thickBot="1" x14ac:dyDescent="0.25">
      <c r="A56" s="163"/>
      <c r="B56" s="164"/>
      <c r="C56" s="165"/>
      <c r="D56" s="166"/>
      <c r="E56" s="166"/>
      <c r="F56" s="167"/>
      <c r="G56" s="168" t="str">
        <f>IF(AND(OR($G$2="Y",$H$2="Y"),I56&lt;5,J56&lt;5),IF(AND(I56=#REF!,J56=#REF!),#REF!+1,1),"")</f>
        <v/>
      </c>
      <c r="H56" s="169" t="e">
        <f>IF(AND($H$2="Y",J56&gt;0,OR(AND(G56=1,#REF!=10),AND(G56=2,#REF!=20),AND(G56=3,#REF!=30),AND(G56=4,#REF!=40),AND(G56=5,#REF!=50),AND(G56=6,#REF!=60),AND(G56=7,#REF!=70),AND(G56=8,#REF!=80),AND(G56=9,#REF!=90),AND(G56=10,#REF!=100))),VLOOKUP(J56-1,SortLookup!$A$13:$B$16,2,FALSE),"")</f>
        <v>#REF!</v>
      </c>
      <c r="I56" s="170" t="str">
        <f>IF(ISNA(VLOOKUP(E56,SortLookup!$A$1:$B$5,2,FALSE))," ",VLOOKUP(E56,SortLookup!$A$1:$B$5,2,FALSE))</f>
        <v xml:space="preserve"> </v>
      </c>
      <c r="J56" s="171" t="str">
        <f>IF(ISNA(VLOOKUP(F56,SortLookup!$A$7:$B$11,2,FALSE))," ",VLOOKUP(F56,SortLookup!$A$7:$B$11,2,FALSE))</f>
        <v xml:space="preserve"> </v>
      </c>
      <c r="K56" s="172">
        <f t="shared" ref="K56" si="58">L56+M56+O56</f>
        <v>0</v>
      </c>
      <c r="L56" s="173">
        <f t="shared" ref="L56" si="59">AB56+AO56+BA56+BL56+BY56+CJ56+CU56+DF56+DQ56+EB56+EM56+EX56+FI56+FT56+GE56+GP56+HA56+HL56+HW56+IH56</f>
        <v>0</v>
      </c>
      <c r="M56" s="148">
        <f t="shared" ref="M56" si="60">AD56+AQ56+BC56+BN56+CA56+CL56+CW56+DH56+DS56+ED56+EO56+EZ56+FK56+FV56+GG56+GR56+HC56+HN56+HY56+IJ56</f>
        <v>0</v>
      </c>
      <c r="N56" s="147">
        <f t="shared" ref="N56" si="61">O56</f>
        <v>0</v>
      </c>
      <c r="O56" s="174">
        <f t="shared" ref="O56" si="62">W56+AJ56+AV56+BG56+BT56+CE56+CP56+DA56+DL56+DW56+EH56+ES56+FD56+FO56+FZ56+GK56+GV56+HG56+HR56+IC56</f>
        <v>0</v>
      </c>
      <c r="P56" s="175"/>
      <c r="Q56" s="176"/>
      <c r="R56" s="176"/>
      <c r="S56" s="176"/>
      <c r="T56" s="176"/>
      <c r="U56" s="176"/>
      <c r="V56" s="176"/>
      <c r="W56" s="177"/>
      <c r="X56" s="177"/>
      <c r="Y56" s="177"/>
      <c r="Z56" s="177"/>
      <c r="AA56" s="178"/>
      <c r="AB56" s="146">
        <f t="shared" ref="AB56" si="63">P56+Q56+R56+S56+T56+U56+V56</f>
        <v>0</v>
      </c>
      <c r="AC56" s="147">
        <f t="shared" ref="AC56" si="64">W56</f>
        <v>0</v>
      </c>
      <c r="AD56" s="148">
        <f t="shared" ref="AD56" si="65">(X56*3)+(Y56*10)+(Z56*5)+(AA56*20)</f>
        <v>0</v>
      </c>
      <c r="AE56" s="179">
        <f t="shared" ref="AE56" si="66">AB56+AC56+AD56</f>
        <v>0</v>
      </c>
      <c r="AF56" s="175"/>
      <c r="AG56" s="176"/>
      <c r="AH56" s="176"/>
      <c r="AI56" s="176"/>
      <c r="AJ56" s="177"/>
      <c r="AK56" s="177"/>
      <c r="AL56" s="177"/>
      <c r="AM56" s="177"/>
      <c r="AN56" s="178"/>
      <c r="AO56" s="146">
        <f t="shared" ref="AO56" si="67">AF56+AG56+AH56+AI56</f>
        <v>0</v>
      </c>
      <c r="AP56" s="147">
        <f t="shared" ref="AP56" si="68">AJ56</f>
        <v>0</v>
      </c>
      <c r="AQ56" s="148">
        <f t="shared" ref="AQ56" si="69">(AK56*3)+(AL56*10)+(AM56*5)+(AN56*20)</f>
        <v>0</v>
      </c>
      <c r="AR56" s="179">
        <f t="shared" ref="AR56" si="70">AO56+AP56+AQ56</f>
        <v>0</v>
      </c>
      <c r="AS56" s="175"/>
      <c r="AT56" s="176"/>
      <c r="AU56" s="176"/>
      <c r="AV56" s="177"/>
      <c r="AW56" s="177"/>
      <c r="AX56" s="177"/>
      <c r="AY56" s="177"/>
      <c r="AZ56" s="178"/>
      <c r="BA56" s="146">
        <f t="shared" ref="BA56" si="71">AS56+AT56+AU56</f>
        <v>0</v>
      </c>
      <c r="BB56" s="147">
        <f t="shared" ref="BB56" si="72">AV56</f>
        <v>0</v>
      </c>
      <c r="BC56" s="148">
        <f t="shared" ref="BC56" si="73">(AW56*3)+(AX56*10)+(AY56*5)+(AZ56*20)</f>
        <v>0</v>
      </c>
      <c r="BD56" s="179">
        <f t="shared" ref="BD56" si="74">BA56+BB56+BC56</f>
        <v>0</v>
      </c>
      <c r="BE56" s="146"/>
      <c r="BF56" s="180"/>
      <c r="BG56" s="177"/>
      <c r="BH56" s="177"/>
      <c r="BI56" s="177"/>
      <c r="BJ56" s="177"/>
      <c r="BK56" s="178"/>
      <c r="BL56" s="146">
        <f t="shared" ref="BL56" si="75">BE56+BF56</f>
        <v>0</v>
      </c>
      <c r="BM56" s="147">
        <f t="shared" ref="BM56" si="76">BG56/2</f>
        <v>0</v>
      </c>
      <c r="BN56" s="148">
        <f t="shared" ref="BN56" si="77">(BH56*3)+(BI56*5)+(BJ56*5)+(BK56*20)</f>
        <v>0</v>
      </c>
      <c r="BO56" s="149">
        <f t="shared" ref="BO56" si="78">BL56+BM56+BN56</f>
        <v>0</v>
      </c>
      <c r="BP56" s="175"/>
      <c r="BQ56" s="176"/>
      <c r="BR56" s="176"/>
      <c r="BS56" s="176"/>
      <c r="BT56" s="177"/>
      <c r="BU56" s="177"/>
      <c r="BV56" s="177"/>
      <c r="BW56" s="177"/>
      <c r="BX56" s="178"/>
      <c r="BY56" s="146">
        <f t="shared" ref="BY56" si="79">BP56+BQ56+BR56+BS56</f>
        <v>0</v>
      </c>
      <c r="BZ56" s="147">
        <f t="shared" ref="BZ56" si="80">BT56</f>
        <v>0</v>
      </c>
      <c r="CA56" s="181">
        <f t="shared" ref="CA56" si="81">(BU56*3)+(BV56*10)+(BW56*5)+(BX56*20)</f>
        <v>0</v>
      </c>
      <c r="CB56" s="182">
        <f t="shared" ref="CB56" si="82">BY56+BZ56+CA56</f>
        <v>0</v>
      </c>
      <c r="CC56" s="175"/>
      <c r="CD56" s="176"/>
      <c r="CE56" s="177"/>
      <c r="CF56" s="177"/>
      <c r="CG56" s="177"/>
      <c r="CH56" s="177"/>
      <c r="CI56" s="178"/>
      <c r="CJ56" s="146">
        <f t="shared" ref="CJ56" si="83">CC56+CD56</f>
        <v>0</v>
      </c>
      <c r="CK56" s="147">
        <f t="shared" ref="CK56" si="84">CE56</f>
        <v>0</v>
      </c>
      <c r="CL56" s="148">
        <f t="shared" ref="CL56" si="85">(CF56*3)+(CG56*10)+(CH56*5)+(CI56*20)</f>
        <v>0</v>
      </c>
      <c r="CM56" s="179">
        <f t="shared" ref="CM56" si="86">CJ56+CK56+CL56</f>
        <v>0</v>
      </c>
      <c r="CN56" s="157"/>
      <c r="CO56" s="157"/>
      <c r="CP56" s="158"/>
      <c r="CQ56" s="158"/>
      <c r="CR56" s="158"/>
      <c r="CS56" s="158"/>
      <c r="CT56" s="158"/>
      <c r="CU56" s="154"/>
      <c r="CV56" s="156"/>
      <c r="CW56" s="155"/>
      <c r="CX56" s="153"/>
      <c r="CY56" s="157"/>
      <c r="CZ56" s="157"/>
      <c r="DA56" s="158"/>
      <c r="DB56" s="158"/>
      <c r="DC56" s="158"/>
      <c r="DD56" s="158"/>
      <c r="DE56" s="158"/>
      <c r="DF56" s="154"/>
      <c r="DG56" s="156"/>
      <c r="DH56" s="155"/>
      <c r="DI56" s="153"/>
      <c r="DJ56" s="157"/>
      <c r="DK56" s="157"/>
      <c r="DL56" s="158"/>
      <c r="DM56" s="158"/>
      <c r="DN56" s="158"/>
      <c r="DO56" s="158"/>
      <c r="DP56" s="158"/>
      <c r="DQ56" s="154"/>
      <c r="DR56" s="156"/>
      <c r="DS56" s="155"/>
      <c r="DT56" s="153"/>
      <c r="DU56" s="157"/>
      <c r="DV56" s="157"/>
      <c r="DW56" s="158"/>
      <c r="DX56" s="158"/>
      <c r="DY56" s="158"/>
      <c r="DZ56" s="158"/>
      <c r="EA56" s="158"/>
      <c r="EB56" s="154"/>
      <c r="EC56" s="156"/>
      <c r="ED56" s="155"/>
      <c r="EE56" s="153"/>
      <c r="EF56" s="157"/>
      <c r="EG56" s="157"/>
      <c r="EH56" s="158"/>
      <c r="EI56" s="158"/>
      <c r="EJ56" s="158"/>
      <c r="EK56" s="158"/>
      <c r="EL56" s="158"/>
      <c r="EM56" s="154"/>
      <c r="EN56" s="156"/>
      <c r="EO56" s="155"/>
      <c r="EP56" s="153"/>
      <c r="EQ56" s="157"/>
      <c r="ER56" s="157"/>
      <c r="ES56" s="158"/>
      <c r="ET56" s="158"/>
      <c r="EU56" s="158"/>
      <c r="EV56" s="158"/>
      <c r="EW56" s="158"/>
      <c r="EX56" s="154"/>
      <c r="EY56" s="156"/>
      <c r="EZ56" s="155"/>
      <c r="FA56" s="153"/>
      <c r="FB56" s="157"/>
      <c r="FC56" s="157"/>
      <c r="FD56" s="158"/>
      <c r="FE56" s="158"/>
      <c r="FF56" s="158"/>
      <c r="FG56" s="158"/>
      <c r="FH56" s="158"/>
      <c r="FI56" s="154"/>
      <c r="FJ56" s="156"/>
      <c r="FK56" s="155"/>
      <c r="FL56" s="153"/>
      <c r="FM56" s="157"/>
      <c r="FN56" s="157"/>
      <c r="FO56" s="158"/>
      <c r="FP56" s="158"/>
      <c r="FQ56" s="158"/>
      <c r="FR56" s="158"/>
      <c r="FS56" s="158"/>
      <c r="FT56" s="154"/>
      <c r="FU56" s="156"/>
      <c r="FV56" s="155"/>
      <c r="FW56" s="153"/>
      <c r="FX56" s="157"/>
      <c r="FY56" s="157"/>
      <c r="FZ56" s="158"/>
      <c r="GA56" s="158"/>
      <c r="GB56" s="158"/>
      <c r="GC56" s="158"/>
      <c r="GD56" s="158"/>
      <c r="GE56" s="154"/>
      <c r="GF56" s="156"/>
      <c r="GG56" s="155"/>
      <c r="GH56" s="153"/>
      <c r="GI56" s="157"/>
      <c r="GJ56" s="157"/>
      <c r="GK56" s="158"/>
      <c r="GL56" s="158"/>
      <c r="GM56" s="158"/>
      <c r="GN56" s="158"/>
      <c r="GO56" s="158"/>
      <c r="GP56" s="154"/>
      <c r="GQ56" s="156"/>
      <c r="GR56" s="155"/>
      <c r="GS56" s="153"/>
      <c r="GT56" s="157"/>
      <c r="GU56" s="157"/>
      <c r="GV56" s="158"/>
      <c r="GW56" s="158"/>
      <c r="GX56" s="158"/>
      <c r="GY56" s="158"/>
      <c r="GZ56" s="158"/>
      <c r="HA56" s="154"/>
      <c r="HB56" s="156"/>
      <c r="HC56" s="155"/>
      <c r="HD56" s="153"/>
      <c r="HE56" s="157"/>
      <c r="HF56" s="157"/>
      <c r="HG56" s="158"/>
      <c r="HH56" s="158"/>
      <c r="HI56" s="158"/>
      <c r="HJ56" s="158"/>
      <c r="HK56" s="158"/>
      <c r="HL56" s="154"/>
      <c r="HM56" s="156"/>
      <c r="HN56" s="155"/>
      <c r="HO56" s="153"/>
      <c r="HP56" s="157"/>
      <c r="HQ56" s="157"/>
      <c r="HR56" s="158"/>
      <c r="HS56" s="158"/>
      <c r="HT56" s="158"/>
      <c r="HU56" s="158"/>
      <c r="HV56" s="158"/>
      <c r="HW56" s="154"/>
      <c r="HX56" s="156"/>
      <c r="HY56" s="155"/>
      <c r="HZ56" s="153"/>
      <c r="IA56" s="157"/>
      <c r="IB56" s="157"/>
      <c r="IC56" s="158"/>
      <c r="ID56" s="158"/>
      <c r="IE56" s="158"/>
      <c r="IF56" s="158"/>
      <c r="IG56" s="158"/>
      <c r="IH56" s="154"/>
      <c r="II56" s="156"/>
      <c r="IJ56" s="155"/>
      <c r="IK56" s="153"/>
      <c r="IL56" s="77"/>
      <c r="IM56"/>
      <c r="IN56"/>
      <c r="IO56"/>
      <c r="IP56"/>
      <c r="IQ56"/>
    </row>
    <row r="57" spans="1:251" ht="13.5" thickTop="1" x14ac:dyDescent="0.2">
      <c r="A57" s="192"/>
      <c r="B57" s="193"/>
      <c r="C57" s="193"/>
      <c r="D57" s="194"/>
      <c r="E57" s="193"/>
      <c r="F57" s="193"/>
      <c r="G57" s="195"/>
      <c r="H57" s="195"/>
      <c r="I57" s="195"/>
      <c r="J57" s="195"/>
      <c r="K57" s="195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93"/>
      <c r="BD57" s="193"/>
      <c r="BE57" s="193"/>
      <c r="BF57" s="193"/>
      <c r="BG57" s="193"/>
      <c r="BH57" s="193"/>
      <c r="BI57" s="193"/>
      <c r="BJ57" s="193"/>
      <c r="BK57" s="193"/>
      <c r="BL57" s="193"/>
      <c r="BM57" s="193"/>
      <c r="BN57" s="193"/>
      <c r="BO57" s="193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3"/>
      <c r="CO57" s="193"/>
      <c r="CP57" s="193"/>
      <c r="CQ57" s="193"/>
      <c r="CR57" s="193"/>
      <c r="CS57" s="193"/>
      <c r="CT57" s="193"/>
      <c r="CU57" s="193"/>
      <c r="CV57" s="193"/>
      <c r="CW57" s="193"/>
      <c r="CX57" s="193"/>
      <c r="CY57" s="193"/>
      <c r="CZ57" s="193"/>
      <c r="DA57" s="193"/>
      <c r="DB57" s="193"/>
      <c r="DC57" s="193"/>
      <c r="DD57" s="193"/>
      <c r="DE57" s="193"/>
      <c r="DF57" s="193"/>
      <c r="DG57" s="193"/>
      <c r="DH57" s="193"/>
      <c r="DI57" s="193"/>
      <c r="DJ57" s="193"/>
      <c r="DK57" s="193"/>
      <c r="DL57" s="193"/>
      <c r="DM57" s="193"/>
      <c r="DN57" s="193"/>
      <c r="DO57" s="193"/>
      <c r="DP57" s="193"/>
      <c r="DQ57" s="193"/>
      <c r="DR57" s="193"/>
      <c r="DS57" s="193"/>
      <c r="DT57" s="193"/>
      <c r="DU57" s="193"/>
      <c r="DV57" s="193"/>
      <c r="DW57" s="193"/>
      <c r="DX57" s="193"/>
      <c r="DY57" s="193"/>
      <c r="DZ57" s="193"/>
      <c r="EA57" s="193"/>
      <c r="EB57" s="193"/>
      <c r="EC57" s="193"/>
      <c r="ED57" s="193"/>
      <c r="EE57" s="193"/>
      <c r="EF57" s="193"/>
      <c r="EG57" s="193"/>
      <c r="EH57" s="193"/>
      <c r="EI57" s="193"/>
      <c r="EJ57" s="193"/>
      <c r="EK57" s="193"/>
      <c r="EL57" s="193"/>
      <c r="EM57" s="193"/>
      <c r="EN57" s="193"/>
      <c r="EO57" s="193"/>
      <c r="EP57" s="193"/>
      <c r="EQ57" s="193"/>
      <c r="ER57" s="193"/>
      <c r="ES57" s="193"/>
      <c r="ET57" s="193"/>
      <c r="EU57" s="193"/>
      <c r="EV57" s="193"/>
      <c r="EW57" s="193"/>
      <c r="EX57" s="193"/>
      <c r="EY57" s="193"/>
      <c r="EZ57" s="193"/>
      <c r="FA57" s="193"/>
      <c r="FB57" s="193"/>
      <c r="FC57" s="193"/>
      <c r="FD57" s="193"/>
      <c r="FE57" s="193"/>
      <c r="FF57" s="193"/>
      <c r="FG57" s="193"/>
      <c r="FH57" s="193"/>
      <c r="FI57" s="193"/>
      <c r="FJ57" s="193"/>
      <c r="FK57" s="193"/>
      <c r="FL57" s="193"/>
      <c r="FM57" s="193"/>
      <c r="FN57" s="193"/>
      <c r="FO57" s="193"/>
      <c r="FP57" s="193"/>
      <c r="FQ57" s="193"/>
      <c r="FR57" s="193"/>
      <c r="FS57" s="193"/>
      <c r="FT57" s="193"/>
      <c r="FU57" s="193"/>
      <c r="FV57" s="193"/>
      <c r="FW57" s="193"/>
      <c r="FX57" s="193"/>
      <c r="FY57" s="193"/>
      <c r="FZ57" s="193"/>
      <c r="GA57" s="193"/>
      <c r="GB57" s="193"/>
      <c r="GC57" s="193"/>
      <c r="GD57" s="193"/>
      <c r="GE57" s="193"/>
      <c r="GF57" s="193"/>
      <c r="GG57" s="193"/>
      <c r="GH57" s="193"/>
      <c r="GI57" s="193"/>
      <c r="GJ57" s="193"/>
      <c r="GK57" s="193"/>
      <c r="GL57" s="193"/>
      <c r="GM57" s="193"/>
      <c r="GN57" s="193"/>
      <c r="GO57" s="193"/>
      <c r="GP57" s="193"/>
      <c r="GQ57" s="193"/>
      <c r="GR57" s="193"/>
      <c r="GS57" s="193"/>
      <c r="GT57" s="193"/>
      <c r="GU57" s="193"/>
      <c r="GV57" s="193"/>
      <c r="GW57" s="193"/>
      <c r="GX57" s="193"/>
      <c r="GY57" s="193"/>
      <c r="GZ57" s="193"/>
      <c r="HA57" s="193"/>
      <c r="HB57" s="193"/>
      <c r="HC57" s="193"/>
      <c r="HD57" s="193"/>
      <c r="HE57" s="193"/>
      <c r="HF57" s="193"/>
      <c r="HG57" s="193"/>
      <c r="HH57" s="193"/>
      <c r="HI57" s="193"/>
      <c r="HJ57" s="193"/>
      <c r="HK57" s="193"/>
      <c r="HL57" s="193"/>
      <c r="HM57" s="193"/>
      <c r="HN57" s="193"/>
      <c r="HO57" s="193"/>
      <c r="HP57" s="193"/>
      <c r="HQ57" s="193"/>
      <c r="HR57" s="193"/>
      <c r="HS57" s="193"/>
      <c r="HT57" s="193"/>
      <c r="HU57" s="193"/>
      <c r="HV57" s="193"/>
      <c r="HW57" s="193"/>
      <c r="HX57" s="193"/>
      <c r="HY57" s="193"/>
      <c r="HZ57" s="193"/>
      <c r="IA57" s="193"/>
      <c r="IB57" s="193"/>
      <c r="IC57" s="193"/>
      <c r="ID57" s="193"/>
      <c r="IE57" s="193"/>
      <c r="IF57" s="193"/>
      <c r="IG57" s="193"/>
      <c r="IH57" s="193"/>
      <c r="II57" s="193"/>
      <c r="IJ57" s="193"/>
      <c r="IK57" s="193"/>
    </row>
    <row r="58" spans="1:251" x14ac:dyDescent="0.2">
      <c r="B58" s="65" t="s">
        <v>89</v>
      </c>
      <c r="D58" s="74"/>
      <c r="AE58" s="4"/>
    </row>
    <row r="59" spans="1:251" x14ac:dyDescent="0.2">
      <c r="B59" s="4" t="s">
        <v>86</v>
      </c>
      <c r="AE59" s="4"/>
    </row>
    <row r="60" spans="1:251" ht="25.5" hidden="1" x14ac:dyDescent="0.2">
      <c r="B60" s="152" t="s">
        <v>101</v>
      </c>
      <c r="AE60" s="4"/>
    </row>
    <row r="61" spans="1:251" x14ac:dyDescent="0.2">
      <c r="B61" s="4" t="s">
        <v>85</v>
      </c>
      <c r="AE61" s="4"/>
    </row>
    <row r="62" spans="1:251" x14ac:dyDescent="0.2">
      <c r="B62" s="80" t="s">
        <v>99</v>
      </c>
      <c r="AE62" s="4"/>
      <c r="AX62" s="4"/>
    </row>
    <row r="63" spans="1:251" x14ac:dyDescent="0.2">
      <c r="B63" s="80" t="s">
        <v>100</v>
      </c>
      <c r="AE63" s="4"/>
    </row>
    <row r="64" spans="1:251" x14ac:dyDescent="0.2">
      <c r="AE64" s="4"/>
    </row>
    <row r="65" spans="1:49" x14ac:dyDescent="0.2">
      <c r="B65" s="76" t="s">
        <v>93</v>
      </c>
      <c r="AE65" s="4"/>
    </row>
    <row r="66" spans="1:49" x14ac:dyDescent="0.2">
      <c r="B66" s="76" t="s">
        <v>91</v>
      </c>
      <c r="AE66" s="4"/>
    </row>
    <row r="67" spans="1:49" x14ac:dyDescent="0.2">
      <c r="B67" s="76" t="s">
        <v>92</v>
      </c>
      <c r="AE67" s="4"/>
    </row>
    <row r="68" spans="1:49" ht="102" x14ac:dyDescent="0.2">
      <c r="B68" s="134" t="s">
        <v>104</v>
      </c>
      <c r="AE68" s="4"/>
      <c r="AW68" s="4"/>
    </row>
    <row r="69" spans="1:49" x14ac:dyDescent="0.2">
      <c r="B69" s="76" t="s">
        <v>95</v>
      </c>
      <c r="AE69" s="4"/>
    </row>
    <row r="70" spans="1:49" x14ac:dyDescent="0.2">
      <c r="AE70" s="4"/>
    </row>
    <row r="71" spans="1:49" x14ac:dyDescent="0.2">
      <c r="A71" s="189"/>
      <c r="AE71" s="4"/>
    </row>
    <row r="72" spans="1:49" x14ac:dyDescent="0.2">
      <c r="AE72" s="4"/>
    </row>
  </sheetData>
  <sheetProtection sheet="1" selectLockedCells="1"/>
  <sortState ref="A3:JW42">
    <sortCondition ref="D3:D42"/>
    <sortCondition ref="K3:K42"/>
  </sortState>
  <customSheetViews>
    <customSheetView guid="{1229FF16-6ED5-4DBA-B9FE-D3EE84024C57}" showRuler="0">
      <pane xSplit="6" ySplit="2" topLeftCell="G3" activePane="bottomRight" state="frozenSplit"/>
      <selection pane="bottomRight" activeCell="A53" sqref="A53"/>
      <rowBreaks count="1" manualBreakCount="1">
        <brk id="41" max="244" man="1"/>
      </rowBreaks>
      <colBreaks count="11" manualBreakCount="11">
        <brk id="15" max="51" man="1"/>
        <brk id="31" max="51" man="1"/>
        <brk id="44" max="51" man="1"/>
        <brk id="68" max="51" man="1"/>
        <brk id="91" max="51" man="1"/>
        <brk id="113" max="51" man="1"/>
        <brk id="135" max="51" man="1"/>
        <brk id="157" max="51" man="1"/>
        <brk id="179" max="51" man="1"/>
        <brk id="201" max="51" man="1"/>
        <brk id="223" max="51" man="1"/>
      </colBreaks>
      <pageMargins left="0.25" right="0.25" top="0.5" bottom="0.25" header="0.25" footer="0"/>
      <printOptions gridLines="1"/>
      <pageSetup paperSize="5" fitToWidth="12" fitToHeight="2" pageOrder="overThenDown" orientation="landscape" blackAndWhite="1" horizontalDpi="300" verticalDpi="300" r:id="rId1"/>
      <headerFooter alignWithMargins="0">
        <oddHeader>Page &amp;P&amp;RIDPA Match Scoring Spreadsheet (X-Large)</oddHeader>
      </headerFooter>
    </customSheetView>
    <customSheetView guid="{233156EF-6886-4018-8D35-72AEDB4F2C43}" showRuler="0">
      <pane xSplit="10" ySplit="4" topLeftCell="K5" activePane="bottomRight" state="frozenSplit"/>
      <selection pane="bottomRight" activeCell="B5" sqref="B5"/>
      <pageMargins left="0.75" right="0.75" top="1" bottom="1" header="0.5" footer="0.5"/>
      <pageSetup orientation="portrait" horizontalDpi="300" verticalDpi="300" r:id="rId2"/>
      <headerFooter alignWithMargins="0"/>
    </customSheetView>
  </customSheetViews>
  <mergeCells count="23">
    <mergeCell ref="GT1:HD1"/>
    <mergeCell ref="HE1:HO1"/>
    <mergeCell ref="AS1:BD1"/>
    <mergeCell ref="IA1:IK1"/>
    <mergeCell ref="HP1:HZ1"/>
    <mergeCell ref="GI1:GS1"/>
    <mergeCell ref="FM1:FW1"/>
    <mergeCell ref="FX1:GH1"/>
    <mergeCell ref="BE1:BO1"/>
    <mergeCell ref="BP1:CB1"/>
    <mergeCell ref="EQ1:FA1"/>
    <mergeCell ref="FB1:FL1"/>
    <mergeCell ref="EF1:EP1"/>
    <mergeCell ref="CC1:CM1"/>
    <mergeCell ref="CN1:CX1"/>
    <mergeCell ref="CY1:DI1"/>
    <mergeCell ref="A1:F1"/>
    <mergeCell ref="DU1:EE1"/>
    <mergeCell ref="AF1:AR1"/>
    <mergeCell ref="I1:J1"/>
    <mergeCell ref="K1:O1"/>
    <mergeCell ref="P1:AE1"/>
    <mergeCell ref="DJ1:DT1"/>
  </mergeCells>
  <phoneticPr fontId="1" type="noConversion"/>
  <printOptions gridLines="1"/>
  <pageMargins left="0.25" right="0.25" top="0.5" bottom="0.25" header="0.25" footer="0"/>
  <pageSetup paperSize="5" fitToWidth="12" fitToHeight="2" pageOrder="overThenDown" orientation="landscape" blackAndWhite="1" horizontalDpi="300" verticalDpi="300" r:id="rId3"/>
  <headerFooter alignWithMargins="0">
    <oddHeader>Page &amp;P&amp;RIDPA Match Scoring Spreadsheet (X-Large)</oddHeader>
  </headerFooter>
  <colBreaks count="11" manualBreakCount="11">
    <brk id="15" max="1048575" man="1"/>
    <brk id="31" max="1048575" man="1"/>
    <brk id="44" max="1048575" man="1"/>
    <brk id="67" max="1048575" man="1"/>
    <brk id="91" max="1048575" man="1"/>
    <brk id="113" max="1048575" man="1"/>
    <brk id="135" max="1048575" man="1"/>
    <brk id="157" max="1048575" man="1"/>
    <brk id="179" max="1048575" man="1"/>
    <brk id="201" max="1048575" man="1"/>
    <brk id="223" max="1048575" man="1"/>
  </colBreaks>
  <webPublishItems count="3">
    <webPublishItem id="2499" divId="121013CC_2499" sourceType="sheet" destinationFile="F:\personal\IDPA\FRIDPA_Archive13\FRIDPA\MatchResults\2012\Page.htm"/>
    <webPublishItem id="16419" divId="070310CC_16419" sourceType="printArea" destinationFile="F:\personal\IDPA\FRIDPA_Archive13\FRIDPA\MatchResults\2012\121013CC.htm"/>
    <webPublishItem id="2498" divId="070310CC_2498" sourceType="range" sourceRef="A2:BO2" destinationFile="C:\Documents and Settings\Mick\My Documents\personal\IDPA\FRIDPA_ARCHIVE4\MatchResults\2007\070310c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A19" sqref="A19"/>
    </sheetView>
  </sheetViews>
  <sheetFormatPr defaultRowHeight="12.75" x14ac:dyDescent="0.2"/>
  <cols>
    <col min="1" max="1" width="4.85546875" bestFit="1" customWidth="1"/>
    <col min="2" max="2" width="4.5703125" bestFit="1" customWidth="1"/>
    <col min="3" max="3" width="113.140625" bestFit="1" customWidth="1"/>
  </cols>
  <sheetData>
    <row r="1" spans="1:3" x14ac:dyDescent="0.2">
      <c r="A1" s="7" t="s">
        <v>15</v>
      </c>
      <c r="B1" s="10">
        <v>0</v>
      </c>
      <c r="C1" s="8" t="s">
        <v>26</v>
      </c>
    </row>
    <row r="2" spans="1:3" x14ac:dyDescent="0.2">
      <c r="A2" s="7" t="s">
        <v>16</v>
      </c>
      <c r="B2" s="10">
        <v>1</v>
      </c>
      <c r="C2" s="9" t="s">
        <v>28</v>
      </c>
    </row>
    <row r="3" spans="1:3" x14ac:dyDescent="0.2">
      <c r="A3" s="7" t="s">
        <v>17</v>
      </c>
      <c r="B3" s="10">
        <v>2</v>
      </c>
      <c r="C3" s="9" t="s">
        <v>29</v>
      </c>
    </row>
    <row r="4" spans="1:3" x14ac:dyDescent="0.2">
      <c r="A4" s="7" t="s">
        <v>80</v>
      </c>
      <c r="B4" s="10">
        <v>3</v>
      </c>
      <c r="C4" s="9" t="s">
        <v>24</v>
      </c>
    </row>
    <row r="5" spans="1:3" x14ac:dyDescent="0.2">
      <c r="A5" s="7" t="s">
        <v>18</v>
      </c>
      <c r="B5" s="10">
        <v>4</v>
      </c>
      <c r="C5" s="9" t="s">
        <v>25</v>
      </c>
    </row>
    <row r="6" spans="1:3" x14ac:dyDescent="0.2">
      <c r="A6" s="7"/>
      <c r="B6" s="10"/>
    </row>
    <row r="7" spans="1:3" x14ac:dyDescent="0.2">
      <c r="A7" s="7" t="s">
        <v>19</v>
      </c>
      <c r="B7" s="10">
        <v>0</v>
      </c>
      <c r="C7" s="9" t="s">
        <v>27</v>
      </c>
    </row>
    <row r="8" spans="1:3" x14ac:dyDescent="0.2">
      <c r="A8" s="7" t="s">
        <v>20</v>
      </c>
      <c r="B8" s="10">
        <v>1</v>
      </c>
      <c r="C8" s="9"/>
    </row>
    <row r="9" spans="1:3" x14ac:dyDescent="0.2">
      <c r="A9" s="7" t="s">
        <v>21</v>
      </c>
      <c r="B9" s="10">
        <v>2</v>
      </c>
    </row>
    <row r="10" spans="1:3" x14ac:dyDescent="0.2">
      <c r="A10" s="7" t="s">
        <v>22</v>
      </c>
      <c r="B10" s="10">
        <v>3</v>
      </c>
      <c r="C10" s="9"/>
    </row>
    <row r="11" spans="1:3" x14ac:dyDescent="0.2">
      <c r="A11" s="7" t="s">
        <v>23</v>
      </c>
      <c r="B11" s="10">
        <v>4</v>
      </c>
      <c r="C11" s="9"/>
    </row>
    <row r="13" spans="1:3" x14ac:dyDescent="0.2">
      <c r="A13" s="11">
        <v>0</v>
      </c>
      <c r="B13" s="7" t="s">
        <v>19</v>
      </c>
      <c r="C13" s="9" t="s">
        <v>46</v>
      </c>
    </row>
    <row r="14" spans="1:3" x14ac:dyDescent="0.2">
      <c r="A14" s="11">
        <v>1</v>
      </c>
      <c r="B14" s="7" t="s">
        <v>20</v>
      </c>
      <c r="C14" s="9"/>
    </row>
    <row r="15" spans="1:3" x14ac:dyDescent="0.2">
      <c r="A15" s="11">
        <v>2</v>
      </c>
      <c r="B15" s="7" t="s">
        <v>21</v>
      </c>
      <c r="C15" s="9"/>
    </row>
    <row r="16" spans="1:3" x14ac:dyDescent="0.2">
      <c r="A16" s="11">
        <v>3</v>
      </c>
      <c r="B16" s="7" t="s">
        <v>22</v>
      </c>
      <c r="C16" s="9"/>
    </row>
    <row r="17" spans="1:3" x14ac:dyDescent="0.2">
      <c r="A17" s="11">
        <v>4</v>
      </c>
      <c r="B17" t="s">
        <v>52</v>
      </c>
      <c r="C17" t="s">
        <v>53</v>
      </c>
    </row>
  </sheetData>
  <sheetProtection sheet="1" objects="1" scenarios="1" selectLockedCells="1"/>
  <customSheetViews>
    <customSheetView guid="{1229FF16-6ED5-4DBA-B9FE-D3EE84024C57}" showRuler="0">
      <selection activeCell="A19" sqref="A19"/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6"/>
  <sheetViews>
    <sheetView workbookViewId="0">
      <selection activeCell="A33" sqref="A33"/>
    </sheetView>
  </sheetViews>
  <sheetFormatPr defaultRowHeight="12.75" x14ac:dyDescent="0.2"/>
  <cols>
    <col min="1" max="1" width="125.7109375" customWidth="1"/>
  </cols>
  <sheetData>
    <row r="1" spans="1:1" s="14" customFormat="1" x14ac:dyDescent="0.2">
      <c r="A1" s="16" t="s">
        <v>81</v>
      </c>
    </row>
    <row r="2" spans="1:1" s="14" customFormat="1" x14ac:dyDescent="0.2">
      <c r="A2" s="15"/>
    </row>
    <row r="3" spans="1:1" s="14" customFormat="1" x14ac:dyDescent="0.2">
      <c r="A3" s="15"/>
    </row>
    <row r="4" spans="1:1" s="14" customFormat="1" x14ac:dyDescent="0.2">
      <c r="A4" s="16" t="s">
        <v>55</v>
      </c>
    </row>
    <row r="5" spans="1:1" s="14" customFormat="1" x14ac:dyDescent="0.2">
      <c r="A5" s="15" t="s">
        <v>56</v>
      </c>
    </row>
    <row r="6" spans="1:1" s="14" customFormat="1" ht="12.75" customHeight="1" x14ac:dyDescent="0.2">
      <c r="A6" s="15"/>
    </row>
    <row r="7" spans="1:1" x14ac:dyDescent="0.2">
      <c r="A7" s="15" t="s">
        <v>57</v>
      </c>
    </row>
    <row r="8" spans="1:1" x14ac:dyDescent="0.2">
      <c r="A8" s="15" t="s">
        <v>58</v>
      </c>
    </row>
    <row r="9" spans="1:1" x14ac:dyDescent="0.2">
      <c r="A9" s="15" t="s">
        <v>59</v>
      </c>
    </row>
    <row r="10" spans="1:1" x14ac:dyDescent="0.2">
      <c r="A10" s="15" t="s">
        <v>60</v>
      </c>
    </row>
    <row r="11" spans="1:1" x14ac:dyDescent="0.2">
      <c r="A11" s="15" t="s">
        <v>61</v>
      </c>
    </row>
    <row r="12" spans="1:1" x14ac:dyDescent="0.2">
      <c r="A12" s="15" t="s">
        <v>62</v>
      </c>
    </row>
    <row r="13" spans="1:1" x14ac:dyDescent="0.2">
      <c r="A13" s="15" t="s">
        <v>63</v>
      </c>
    </row>
    <row r="14" spans="1:1" x14ac:dyDescent="0.2">
      <c r="A14" s="15" t="s">
        <v>64</v>
      </c>
    </row>
    <row r="15" spans="1:1" x14ac:dyDescent="0.2">
      <c r="A15" s="15"/>
    </row>
    <row r="16" spans="1:1" ht="27" customHeight="1" x14ac:dyDescent="0.2">
      <c r="A16" s="15" t="s">
        <v>69</v>
      </c>
    </row>
    <row r="17" spans="1:1" x14ac:dyDescent="0.2">
      <c r="A17" s="15"/>
    </row>
    <row r="18" spans="1:1" x14ac:dyDescent="0.2">
      <c r="A18" s="15"/>
    </row>
    <row r="19" spans="1:1" ht="25.5" x14ac:dyDescent="0.2">
      <c r="A19" s="17" t="s">
        <v>78</v>
      </c>
    </row>
    <row r="20" spans="1:1" x14ac:dyDescent="0.2">
      <c r="A20" s="17"/>
    </row>
    <row r="21" spans="1:1" x14ac:dyDescent="0.2">
      <c r="A21" s="14"/>
    </row>
    <row r="22" spans="1:1" x14ac:dyDescent="0.2">
      <c r="A22" s="18" t="s">
        <v>70</v>
      </c>
    </row>
    <row r="23" spans="1:1" x14ac:dyDescent="0.2">
      <c r="A23" s="15" t="s">
        <v>57</v>
      </c>
    </row>
    <row r="24" spans="1:1" x14ac:dyDescent="0.2">
      <c r="A24" s="14" t="s">
        <v>71</v>
      </c>
    </row>
    <row r="25" spans="1:1" x14ac:dyDescent="0.2">
      <c r="A25" s="14" t="s">
        <v>77</v>
      </c>
    </row>
    <row r="26" spans="1:1" x14ac:dyDescent="0.2">
      <c r="A26" s="14" t="s">
        <v>72</v>
      </c>
    </row>
    <row r="27" spans="1:1" x14ac:dyDescent="0.2">
      <c r="A27" s="14" t="s">
        <v>73</v>
      </c>
    </row>
    <row r="28" spans="1:1" x14ac:dyDescent="0.2">
      <c r="A28" s="14" t="s">
        <v>74</v>
      </c>
    </row>
    <row r="29" spans="1:1" x14ac:dyDescent="0.2">
      <c r="A29" s="14" t="s">
        <v>79</v>
      </c>
    </row>
    <row r="30" spans="1:1" x14ac:dyDescent="0.2">
      <c r="A30" s="14" t="s">
        <v>75</v>
      </c>
    </row>
    <row r="31" spans="1:1" x14ac:dyDescent="0.2">
      <c r="A31" s="14" t="s">
        <v>76</v>
      </c>
    </row>
    <row r="32" spans="1:1" x14ac:dyDescent="0.2">
      <c r="A32" s="14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36" spans="1:1" x14ac:dyDescent="0.2">
      <c r="A36" s="14"/>
    </row>
  </sheetData>
  <sheetProtection sheet="1" objects="1" scenarios="1"/>
  <customSheetViews>
    <customSheetView guid="{1229FF16-6ED5-4DBA-B9FE-D3EE84024C57}" showRuler="0">
      <selection activeCell="A33" sqref="A33"/>
      <pageMargins left="0.75" right="0.75" top="1" bottom="1" header="0.5" footer="0.5"/>
      <pageSetup orientation="portrait" horizontalDpi="300" verticalDpi="300" r:id="rId1"/>
      <headerFooter alignWithMargins="0"/>
    </customSheetView>
  </customSheetViews>
  <phoneticPr fontId="1" type="noConversion"/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Scoresheet</vt:lpstr>
      <vt:lpstr>Sheet1</vt:lpstr>
      <vt:lpstr>SortLookup</vt:lpstr>
      <vt:lpstr>Help</vt:lpstr>
      <vt:lpstr>Scoresheet!Print_Area</vt:lpstr>
      <vt:lpstr>Scoresheet!Print_Titles</vt:lpstr>
    </vt:vector>
  </TitlesOfParts>
  <Company>Collin County IDPA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FRIDPA 13-April-2013 Match Scoring Spreadsheet</dc:title>
  <dc:subject>Updated Jan 05, 2005</dc:subject>
  <dc:creator>James D. Morgan</dc:creator>
  <dc:description>Free for use by all IDPA clubs. Tested, but use at your own risk. Info at http://www.ccidpa.org/scoring/spreadsheets.html</dc:description>
  <cp:lastModifiedBy>mick</cp:lastModifiedBy>
  <cp:revision>1</cp:revision>
  <cp:lastPrinted>2014-01-21T22:33:36Z</cp:lastPrinted>
  <dcterms:created xsi:type="dcterms:W3CDTF">2001-08-02T04:21:03Z</dcterms:created>
  <dcterms:modified xsi:type="dcterms:W3CDTF">2018-05-21T18:50:59Z</dcterms:modified>
</cp:coreProperties>
</file>