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3_ncr:1_{93B6D0FB-D57D-4A6F-9832-F1163674EC41}" xr6:coauthVersionLast="36" xr6:coauthVersionMax="36" xr10:uidLastSave="{00000000-0000-0000-0000-000000000000}"/>
  <bookViews>
    <workbookView xWindow="0" yWindow="0" windowWidth="28800" windowHeight="10980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Scoresheet!$A$1:$IL$87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L13" i="1" l="1"/>
  <c r="M13" i="1"/>
  <c r="O13" i="1"/>
  <c r="N13" i="1" s="1"/>
  <c r="L11" i="1"/>
  <c r="K11" i="1" s="1"/>
  <c r="M11" i="1"/>
  <c r="N11" i="1"/>
  <c r="O11" i="1"/>
  <c r="L3" i="1"/>
  <c r="K3" i="1" s="1"/>
  <c r="M3" i="1"/>
  <c r="N3" i="1"/>
  <c r="O3" i="1"/>
  <c r="I13" i="1"/>
  <c r="J13" i="1"/>
  <c r="AB13" i="1"/>
  <c r="AC13" i="1"/>
  <c r="AE13" i="1" s="1"/>
  <c r="AD13" i="1"/>
  <c r="AO13" i="1"/>
  <c r="AR13" i="1" s="1"/>
  <c r="AP13" i="1"/>
  <c r="AQ13" i="1"/>
  <c r="BA13" i="1"/>
  <c r="BD13" i="1" s="1"/>
  <c r="BB13" i="1"/>
  <c r="BC13" i="1"/>
  <c r="BL13" i="1"/>
  <c r="BO13" i="1" s="1"/>
  <c r="BM13" i="1"/>
  <c r="BN13" i="1"/>
  <c r="BY13" i="1"/>
  <c r="CB13" i="1" s="1"/>
  <c r="BZ13" i="1"/>
  <c r="CA13" i="1"/>
  <c r="CJ13" i="1"/>
  <c r="CM13" i="1" s="1"/>
  <c r="CK13" i="1"/>
  <c r="CL13" i="1"/>
  <c r="G13" i="1" l="1"/>
  <c r="K13" i="1"/>
  <c r="H13" i="1"/>
  <c r="O30" i="1"/>
  <c r="N30" i="1" s="1"/>
  <c r="O39" i="1"/>
  <c r="N39" i="1" s="1"/>
  <c r="O16" i="1"/>
  <c r="N16" i="1" s="1"/>
  <c r="I70" i="1"/>
  <c r="J70" i="1"/>
  <c r="O70" i="1"/>
  <c r="N70" i="1" s="1"/>
  <c r="AB70" i="1"/>
  <c r="AC70" i="1"/>
  <c r="AD70" i="1"/>
  <c r="AO70" i="1"/>
  <c r="AP70" i="1"/>
  <c r="AQ70" i="1"/>
  <c r="BA70" i="1"/>
  <c r="BB70" i="1"/>
  <c r="BC70" i="1"/>
  <c r="BL70" i="1"/>
  <c r="BM70" i="1"/>
  <c r="BN70" i="1"/>
  <c r="BY70" i="1"/>
  <c r="BZ70" i="1"/>
  <c r="CA70" i="1"/>
  <c r="CJ70" i="1"/>
  <c r="CK70" i="1"/>
  <c r="CL70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43" i="1"/>
  <c r="J43" i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CL7" i="1"/>
  <c r="CK7" i="1"/>
  <c r="CJ7" i="1"/>
  <c r="CA7" i="1"/>
  <c r="BZ7" i="1"/>
  <c r="BY7" i="1"/>
  <c r="BN7" i="1"/>
  <c r="BM7" i="1"/>
  <c r="BL7" i="1"/>
  <c r="BC7" i="1"/>
  <c r="BB7" i="1"/>
  <c r="BA7" i="1"/>
  <c r="AQ7" i="1"/>
  <c r="AP7" i="1"/>
  <c r="AO7" i="1"/>
  <c r="AD7" i="1"/>
  <c r="AC7" i="1"/>
  <c r="AB7" i="1"/>
  <c r="O7" i="1"/>
  <c r="N7" i="1" s="1"/>
  <c r="J7" i="1"/>
  <c r="I7" i="1"/>
  <c r="CL52" i="1"/>
  <c r="CK52" i="1"/>
  <c r="CJ52" i="1"/>
  <c r="CA52" i="1"/>
  <c r="BZ52" i="1"/>
  <c r="BY52" i="1"/>
  <c r="BN52" i="1"/>
  <c r="BM52" i="1"/>
  <c r="BL52" i="1"/>
  <c r="BC52" i="1"/>
  <c r="BB52" i="1"/>
  <c r="BA52" i="1"/>
  <c r="AQ52" i="1"/>
  <c r="AP52" i="1"/>
  <c r="AO52" i="1"/>
  <c r="AD52" i="1"/>
  <c r="AC52" i="1"/>
  <c r="AB52" i="1"/>
  <c r="O52" i="1"/>
  <c r="N52" i="1" s="1"/>
  <c r="J52" i="1"/>
  <c r="I52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AD29" i="1"/>
  <c r="AC29" i="1"/>
  <c r="AB29" i="1"/>
  <c r="O29" i="1"/>
  <c r="N29" i="1" s="1"/>
  <c r="J29" i="1"/>
  <c r="I29" i="1"/>
  <c r="CL9" i="1"/>
  <c r="CK9" i="1"/>
  <c r="CJ9" i="1"/>
  <c r="CA9" i="1"/>
  <c r="BZ9" i="1"/>
  <c r="BY9" i="1"/>
  <c r="BN9" i="1"/>
  <c r="BM9" i="1"/>
  <c r="BL9" i="1"/>
  <c r="BC9" i="1"/>
  <c r="BB9" i="1"/>
  <c r="BA9" i="1"/>
  <c r="AQ9" i="1"/>
  <c r="AP9" i="1"/>
  <c r="AO9" i="1"/>
  <c r="AD9" i="1"/>
  <c r="AC9" i="1"/>
  <c r="AB9" i="1"/>
  <c r="O9" i="1"/>
  <c r="N9" i="1" s="1"/>
  <c r="J9" i="1"/>
  <c r="I9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62" i="1"/>
  <c r="CK62" i="1"/>
  <c r="CJ62" i="1"/>
  <c r="CA62" i="1"/>
  <c r="BZ62" i="1"/>
  <c r="BY62" i="1"/>
  <c r="BN62" i="1"/>
  <c r="BM62" i="1"/>
  <c r="BL62" i="1"/>
  <c r="BC62" i="1"/>
  <c r="BB62" i="1"/>
  <c r="BA62" i="1"/>
  <c r="AQ62" i="1"/>
  <c r="AP62" i="1"/>
  <c r="AO62" i="1"/>
  <c r="AD62" i="1"/>
  <c r="AC62" i="1"/>
  <c r="AB62" i="1"/>
  <c r="O62" i="1"/>
  <c r="N62" i="1" s="1"/>
  <c r="J62" i="1"/>
  <c r="I62" i="1"/>
  <c r="O51" i="1"/>
  <c r="N51" i="1" s="1"/>
  <c r="BO18" i="1" l="1"/>
  <c r="CB70" i="1"/>
  <c r="BO56" i="1"/>
  <c r="BD70" i="1"/>
  <c r="CM70" i="1"/>
  <c r="AR70" i="1"/>
  <c r="AE62" i="1"/>
  <c r="CB62" i="1"/>
  <c r="BO9" i="1"/>
  <c r="BO70" i="1"/>
  <c r="G70" i="1"/>
  <c r="H70" i="1" s="1"/>
  <c r="L70" i="1"/>
  <c r="AE70" i="1"/>
  <c r="BO29" i="1"/>
  <c r="M70" i="1"/>
  <c r="BO52" i="1"/>
  <c r="BO7" i="1"/>
  <c r="BO43" i="1"/>
  <c r="CM43" i="1"/>
  <c r="CB43" i="1"/>
  <c r="M43" i="1"/>
  <c r="BD43" i="1"/>
  <c r="AR43" i="1"/>
  <c r="L43" i="1"/>
  <c r="G43" i="1"/>
  <c r="H43" i="1" s="1"/>
  <c r="CM56" i="1"/>
  <c r="CB56" i="1"/>
  <c r="BD56" i="1"/>
  <c r="M56" i="1"/>
  <c r="AR56" i="1"/>
  <c r="L56" i="1"/>
  <c r="AE56" i="1"/>
  <c r="G56" i="1"/>
  <c r="H56" i="1" s="1"/>
  <c r="AE43" i="1"/>
  <c r="CM7" i="1"/>
  <c r="CB7" i="1"/>
  <c r="BD7" i="1"/>
  <c r="M7" i="1"/>
  <c r="AR7" i="1"/>
  <c r="AE7" i="1"/>
  <c r="G7" i="1"/>
  <c r="H7" i="1" s="1"/>
  <c r="CM52" i="1"/>
  <c r="CB52" i="1"/>
  <c r="BD52" i="1"/>
  <c r="M52" i="1"/>
  <c r="AR52" i="1"/>
  <c r="L52" i="1"/>
  <c r="AE52" i="1"/>
  <c r="G52" i="1"/>
  <c r="H52" i="1" s="1"/>
  <c r="CM29" i="1"/>
  <c r="CB29" i="1"/>
  <c r="BD29" i="1"/>
  <c r="L29" i="1"/>
  <c r="M29" i="1"/>
  <c r="AR29" i="1"/>
  <c r="CM9" i="1"/>
  <c r="CB9" i="1"/>
  <c r="BD9" i="1"/>
  <c r="M9" i="1"/>
  <c r="AR9" i="1"/>
  <c r="AE9" i="1"/>
  <c r="L9" i="1"/>
  <c r="G9" i="1"/>
  <c r="H9" i="1" s="1"/>
  <c r="CM18" i="1"/>
  <c r="CB18" i="1"/>
  <c r="BD18" i="1"/>
  <c r="M18" i="1"/>
  <c r="AR18" i="1"/>
  <c r="AE18" i="1"/>
  <c r="G18" i="1"/>
  <c r="H18" i="1" s="1"/>
  <c r="L18" i="1"/>
  <c r="L7" i="1"/>
  <c r="L62" i="1"/>
  <c r="BO62" i="1"/>
  <c r="G29" i="1"/>
  <c r="H29" i="1" s="1"/>
  <c r="AE29" i="1"/>
  <c r="M62" i="1"/>
  <c r="BD62" i="1"/>
  <c r="G62" i="1"/>
  <c r="H62" i="1" s="1"/>
  <c r="AR62" i="1"/>
  <c r="CM62" i="1"/>
  <c r="CK66" i="1"/>
  <c r="O38" i="1"/>
  <c r="N38" i="1" s="1"/>
  <c r="K70" i="1" l="1"/>
  <c r="K43" i="1"/>
  <c r="K56" i="1"/>
  <c r="K7" i="1"/>
  <c r="K52" i="1"/>
  <c r="K29" i="1"/>
  <c r="K9" i="1"/>
  <c r="K18" i="1"/>
  <c r="K62" i="1"/>
  <c r="O26" i="1"/>
  <c r="N26" i="1" s="1"/>
  <c r="O40" i="1"/>
  <c r="N40" i="1" s="1"/>
  <c r="I40" i="1"/>
  <c r="J40" i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72" i="1"/>
  <c r="J72" i="1"/>
  <c r="O72" i="1"/>
  <c r="N72" i="1" s="1"/>
  <c r="AB72" i="1"/>
  <c r="AC72" i="1"/>
  <c r="AD72" i="1"/>
  <c r="AO72" i="1"/>
  <c r="AP72" i="1"/>
  <c r="AQ72" i="1"/>
  <c r="BA72" i="1"/>
  <c r="BB72" i="1"/>
  <c r="BC72" i="1"/>
  <c r="BL72" i="1"/>
  <c r="BM72" i="1"/>
  <c r="BN72" i="1"/>
  <c r="BY72" i="1"/>
  <c r="BZ72" i="1"/>
  <c r="CA72" i="1"/>
  <c r="CJ72" i="1"/>
  <c r="CK72" i="1"/>
  <c r="CL72" i="1"/>
  <c r="I19" i="1"/>
  <c r="J19" i="1"/>
  <c r="O19" i="1"/>
  <c r="N19" i="1" s="1"/>
  <c r="AB19" i="1"/>
  <c r="AC19" i="1"/>
  <c r="AD19" i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26" i="1"/>
  <c r="J26" i="1"/>
  <c r="AB26" i="1"/>
  <c r="AC26" i="1"/>
  <c r="AD26" i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CB19" i="1" l="1"/>
  <c r="L26" i="1"/>
  <c r="BO19" i="1"/>
  <c r="CB40" i="1"/>
  <c r="M26" i="1"/>
  <c r="BO26" i="1"/>
  <c r="CB26" i="1"/>
  <c r="CB72" i="1"/>
  <c r="BO72" i="1"/>
  <c r="BO40" i="1"/>
  <c r="CM26" i="1"/>
  <c r="BD26" i="1"/>
  <c r="AR26" i="1"/>
  <c r="AE26" i="1"/>
  <c r="G26" i="1"/>
  <c r="H26" i="1" s="1"/>
  <c r="CM19" i="1"/>
  <c r="BD19" i="1"/>
  <c r="M19" i="1"/>
  <c r="AR19" i="1"/>
  <c r="L19" i="1"/>
  <c r="AE19" i="1"/>
  <c r="G19" i="1"/>
  <c r="H19" i="1" s="1"/>
  <c r="CM72" i="1"/>
  <c r="BD72" i="1"/>
  <c r="AR72" i="1"/>
  <c r="M72" i="1"/>
  <c r="AE72" i="1"/>
  <c r="L72" i="1"/>
  <c r="G72" i="1"/>
  <c r="H72" i="1" s="1"/>
  <c r="CM40" i="1"/>
  <c r="BD40" i="1"/>
  <c r="M40" i="1"/>
  <c r="AR40" i="1"/>
  <c r="L40" i="1"/>
  <c r="AE40" i="1"/>
  <c r="G40" i="1"/>
  <c r="H40" i="1" s="1"/>
  <c r="I61" i="1"/>
  <c r="J61" i="1"/>
  <c r="O61" i="1"/>
  <c r="N61" i="1" s="1"/>
  <c r="AB61" i="1"/>
  <c r="AC61" i="1"/>
  <c r="AD61" i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K61" i="1"/>
  <c r="CL61" i="1"/>
  <c r="I11" i="1"/>
  <c r="J11" i="1"/>
  <c r="AB11" i="1"/>
  <c r="AC11" i="1"/>
  <c r="AD11" i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47" i="1"/>
  <c r="J47" i="1"/>
  <c r="O47" i="1"/>
  <c r="N47" i="1" s="1"/>
  <c r="AB47" i="1"/>
  <c r="AC47" i="1"/>
  <c r="AD47" i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35" i="1"/>
  <c r="J35" i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K26" i="1" l="1"/>
  <c r="K19" i="1"/>
  <c r="K72" i="1"/>
  <c r="K40" i="1"/>
  <c r="CB61" i="1"/>
  <c r="AR61" i="1"/>
  <c r="G35" i="1"/>
  <c r="H35" i="1" s="1"/>
  <c r="BO61" i="1"/>
  <c r="G61" i="1"/>
  <c r="H61" i="1" s="1"/>
  <c r="CM61" i="1"/>
  <c r="BD61" i="1"/>
  <c r="M61" i="1"/>
  <c r="AE61" i="1"/>
  <c r="L61" i="1"/>
  <c r="BO35" i="1"/>
  <c r="BO11" i="1"/>
  <c r="BD35" i="1"/>
  <c r="BO34" i="1"/>
  <c r="BO47" i="1"/>
  <c r="CB35" i="1"/>
  <c r="CM35" i="1"/>
  <c r="AE35" i="1"/>
  <c r="AR35" i="1"/>
  <c r="CM47" i="1"/>
  <c r="BD47" i="1"/>
  <c r="AR47" i="1"/>
  <c r="AR34" i="1"/>
  <c r="M34" i="1"/>
  <c r="CB11" i="1"/>
  <c r="BD11" i="1"/>
  <c r="G11" i="1"/>
  <c r="H11" i="1" s="1"/>
  <c r="G47" i="1"/>
  <c r="H47" i="1" s="1"/>
  <c r="G34" i="1"/>
  <c r="H34" i="1" s="1"/>
  <c r="M47" i="1"/>
  <c r="AE11" i="1"/>
  <c r="AE34" i="1"/>
  <c r="AR11" i="1"/>
  <c r="BD34" i="1"/>
  <c r="CB47" i="1"/>
  <c r="CB34" i="1"/>
  <c r="CM34" i="1"/>
  <c r="M35" i="1"/>
  <c r="L47" i="1"/>
  <c r="CM11" i="1"/>
  <c r="L35" i="1"/>
  <c r="AE47" i="1"/>
  <c r="L34" i="1"/>
  <c r="I39" i="1"/>
  <c r="J39" i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73" i="1"/>
  <c r="J73" i="1"/>
  <c r="O73" i="1"/>
  <c r="N73" i="1" s="1"/>
  <c r="AB73" i="1"/>
  <c r="AC73" i="1"/>
  <c r="AD73" i="1"/>
  <c r="AO73" i="1"/>
  <c r="AP73" i="1"/>
  <c r="AQ73" i="1"/>
  <c r="BA73" i="1"/>
  <c r="BB73" i="1"/>
  <c r="BC73" i="1"/>
  <c r="BL73" i="1"/>
  <c r="BM73" i="1"/>
  <c r="BN73" i="1"/>
  <c r="BY73" i="1"/>
  <c r="BZ73" i="1"/>
  <c r="CA73" i="1"/>
  <c r="CJ73" i="1"/>
  <c r="CK73" i="1"/>
  <c r="CL73" i="1"/>
  <c r="L39" i="1" l="1"/>
  <c r="M39" i="1"/>
  <c r="K61" i="1"/>
  <c r="K47" i="1"/>
  <c r="K34" i="1"/>
  <c r="K35" i="1"/>
  <c r="BO54" i="1"/>
  <c r="BO73" i="1"/>
  <c r="BO39" i="1"/>
  <c r="CM73" i="1"/>
  <c r="BD73" i="1"/>
  <c r="G73" i="1"/>
  <c r="H73" i="1" s="1"/>
  <c r="G54" i="1"/>
  <c r="H54" i="1" s="1"/>
  <c r="CB39" i="1"/>
  <c r="G39" i="1"/>
  <c r="H39" i="1" s="1"/>
  <c r="M54" i="1"/>
  <c r="AE39" i="1"/>
  <c r="AE54" i="1"/>
  <c r="AR73" i="1"/>
  <c r="AR39" i="1"/>
  <c r="M73" i="1"/>
  <c r="AR54" i="1"/>
  <c r="BD54" i="1"/>
  <c r="BD39" i="1"/>
  <c r="CB54" i="1"/>
  <c r="CB73" i="1"/>
  <c r="CM54" i="1"/>
  <c r="L73" i="1"/>
  <c r="CM39" i="1"/>
  <c r="AE73" i="1"/>
  <c r="L54" i="1"/>
  <c r="AB30" i="1"/>
  <c r="AC30" i="1"/>
  <c r="AD30" i="1"/>
  <c r="AB33" i="1"/>
  <c r="AC33" i="1"/>
  <c r="AD33" i="1"/>
  <c r="AB42" i="1"/>
  <c r="AC42" i="1"/>
  <c r="AD42" i="1"/>
  <c r="AB22" i="1"/>
  <c r="AC22" i="1"/>
  <c r="AD22" i="1"/>
  <c r="AB68" i="1"/>
  <c r="AC68" i="1"/>
  <c r="AD68" i="1"/>
  <c r="AB41" i="1"/>
  <c r="AC41" i="1"/>
  <c r="AD41" i="1"/>
  <c r="AB65" i="1"/>
  <c r="AC65" i="1"/>
  <c r="AD65" i="1"/>
  <c r="AB31" i="1"/>
  <c r="AC31" i="1"/>
  <c r="AD31" i="1"/>
  <c r="AB20" i="1"/>
  <c r="AC20" i="1"/>
  <c r="AD20" i="1"/>
  <c r="AB63" i="1"/>
  <c r="AC63" i="1"/>
  <c r="AD63" i="1"/>
  <c r="AB67" i="1"/>
  <c r="AC67" i="1"/>
  <c r="AD67" i="1"/>
  <c r="AB25" i="1"/>
  <c r="AC25" i="1"/>
  <c r="AD25" i="1"/>
  <c r="AB55" i="1"/>
  <c r="AC55" i="1"/>
  <c r="AD55" i="1"/>
  <c r="AB69" i="1"/>
  <c r="AC69" i="1"/>
  <c r="AD69" i="1"/>
  <c r="AB16" i="1"/>
  <c r="AC16" i="1"/>
  <c r="AD16" i="1"/>
  <c r="AB66" i="1"/>
  <c r="AC66" i="1"/>
  <c r="AD66" i="1"/>
  <c r="AB44" i="1"/>
  <c r="AC44" i="1"/>
  <c r="AD44" i="1"/>
  <c r="AB23" i="1"/>
  <c r="AC23" i="1"/>
  <c r="AD23" i="1"/>
  <c r="AB48" i="1"/>
  <c r="AC48" i="1"/>
  <c r="AD48" i="1"/>
  <c r="AB57" i="1"/>
  <c r="AC57" i="1"/>
  <c r="AD57" i="1"/>
  <c r="AB28" i="1"/>
  <c r="AC28" i="1"/>
  <c r="AD28" i="1"/>
  <c r="AB38" i="1"/>
  <c r="AC38" i="1"/>
  <c r="AD38" i="1"/>
  <c r="AB15" i="1"/>
  <c r="AC15" i="1"/>
  <c r="AD15" i="1"/>
  <c r="AB50" i="1"/>
  <c r="AC50" i="1"/>
  <c r="AD50" i="1"/>
  <c r="AB37" i="1"/>
  <c r="AC37" i="1"/>
  <c r="AD37" i="1"/>
  <c r="AB64" i="1"/>
  <c r="AC64" i="1"/>
  <c r="AD64" i="1"/>
  <c r="AB46" i="1"/>
  <c r="AC46" i="1"/>
  <c r="AD46" i="1"/>
  <c r="AB59" i="1"/>
  <c r="AC59" i="1"/>
  <c r="AD59" i="1"/>
  <c r="AB32" i="1"/>
  <c r="AC32" i="1"/>
  <c r="AD32" i="1"/>
  <c r="AB36" i="1"/>
  <c r="AC36" i="1"/>
  <c r="AD36" i="1"/>
  <c r="AB4" i="1"/>
  <c r="AC4" i="1"/>
  <c r="AD4" i="1"/>
  <c r="AB58" i="1"/>
  <c r="AC58" i="1"/>
  <c r="AD58" i="1"/>
  <c r="AB17" i="1"/>
  <c r="AC17" i="1"/>
  <c r="AD17" i="1"/>
  <c r="K39" i="1" l="1"/>
  <c r="K54" i="1"/>
  <c r="K73" i="1"/>
  <c r="AE33" i="1"/>
  <c r="AE30" i="1"/>
  <c r="AE17" i="1"/>
  <c r="AE58" i="1"/>
  <c r="AE4" i="1"/>
  <c r="AE36" i="1"/>
  <c r="AE32" i="1"/>
  <c r="AE59" i="1"/>
  <c r="AE46" i="1"/>
  <c r="AE64" i="1"/>
  <c r="AE37" i="1"/>
  <c r="AE50" i="1"/>
  <c r="AE15" i="1"/>
  <c r="AE38" i="1"/>
  <c r="AE28" i="1"/>
  <c r="AE57" i="1"/>
  <c r="AE48" i="1"/>
  <c r="AE23" i="1"/>
  <c r="AE44" i="1"/>
  <c r="AE66" i="1"/>
  <c r="AE16" i="1"/>
  <c r="AE69" i="1"/>
  <c r="AE55" i="1"/>
  <c r="AE25" i="1"/>
  <c r="AE67" i="1"/>
  <c r="AE63" i="1"/>
  <c r="AE20" i="1"/>
  <c r="AE31" i="1"/>
  <c r="AE65" i="1"/>
  <c r="AE41" i="1"/>
  <c r="AE68" i="1"/>
  <c r="AE22" i="1"/>
  <c r="AE42" i="1"/>
  <c r="O14" i="1"/>
  <c r="N14" i="1" s="1"/>
  <c r="I15" i="1" l="1"/>
  <c r="J15" i="1"/>
  <c r="O15" i="1"/>
  <c r="N15" i="1" s="1"/>
  <c r="AO15" i="1"/>
  <c r="AP15" i="1"/>
  <c r="AQ15" i="1"/>
  <c r="BA15" i="1"/>
  <c r="BB15" i="1"/>
  <c r="BC15" i="1"/>
  <c r="BL15" i="1"/>
  <c r="BM15" i="1"/>
  <c r="BN15" i="1"/>
  <c r="BY15" i="1"/>
  <c r="BZ15" i="1"/>
  <c r="CA15" i="1"/>
  <c r="CJ15" i="1"/>
  <c r="CK15" i="1"/>
  <c r="CL15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33" i="1"/>
  <c r="J33" i="1"/>
  <c r="O33" i="1"/>
  <c r="N33" i="1" s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BO57" i="1" l="1"/>
  <c r="BO15" i="1"/>
  <c r="CM57" i="1"/>
  <c r="AR57" i="1"/>
  <c r="CB15" i="1"/>
  <c r="G15" i="1"/>
  <c r="H15" i="1" s="1"/>
  <c r="CM15" i="1"/>
  <c r="M57" i="1"/>
  <c r="CB57" i="1"/>
  <c r="BD57" i="1"/>
  <c r="BD15" i="1"/>
  <c r="AR15" i="1"/>
  <c r="M15" i="1"/>
  <c r="G57" i="1"/>
  <c r="H57" i="1" s="1"/>
  <c r="L15" i="1"/>
  <c r="L57" i="1"/>
  <c r="G33" i="1"/>
  <c r="H33" i="1" s="1"/>
  <c r="CB33" i="1"/>
  <c r="CM33" i="1"/>
  <c r="AR33" i="1"/>
  <c r="BD33" i="1"/>
  <c r="M33" i="1"/>
  <c r="BO33" i="1"/>
  <c r="L33" i="1"/>
  <c r="I49" i="1"/>
  <c r="J49" i="1"/>
  <c r="O49" i="1"/>
  <c r="N49" i="1" s="1"/>
  <c r="AB49" i="1"/>
  <c r="AC49" i="1"/>
  <c r="AD49" i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K57" i="1" l="1"/>
  <c r="K15" i="1"/>
  <c r="K33" i="1"/>
  <c r="G49" i="1"/>
  <c r="H49" i="1" s="1"/>
  <c r="BO49" i="1"/>
  <c r="CB49" i="1"/>
  <c r="AE49" i="1"/>
  <c r="CM49" i="1"/>
  <c r="AR49" i="1"/>
  <c r="BD49" i="1"/>
  <c r="M49" i="1"/>
  <c r="L49" i="1"/>
  <c r="CL48" i="1"/>
  <c r="CK48" i="1"/>
  <c r="CJ48" i="1"/>
  <c r="CA48" i="1"/>
  <c r="BZ48" i="1"/>
  <c r="BY48" i="1"/>
  <c r="BN48" i="1"/>
  <c r="BM48" i="1"/>
  <c r="BL48" i="1"/>
  <c r="BC48" i="1"/>
  <c r="BB48" i="1"/>
  <c r="BA48" i="1"/>
  <c r="AQ48" i="1"/>
  <c r="AP48" i="1"/>
  <c r="AO48" i="1"/>
  <c r="O48" i="1"/>
  <c r="N48" i="1" s="1"/>
  <c r="J48" i="1"/>
  <c r="I48" i="1"/>
  <c r="CL36" i="1"/>
  <c r="CK36" i="1"/>
  <c r="CJ36" i="1"/>
  <c r="CA36" i="1"/>
  <c r="BZ36" i="1"/>
  <c r="BY36" i="1"/>
  <c r="BN36" i="1"/>
  <c r="BM36" i="1"/>
  <c r="BL36" i="1"/>
  <c r="BC36" i="1"/>
  <c r="BB36" i="1"/>
  <c r="BA36" i="1"/>
  <c r="AQ36" i="1"/>
  <c r="AP36" i="1"/>
  <c r="AO36" i="1"/>
  <c r="O36" i="1"/>
  <c r="N36" i="1" s="1"/>
  <c r="J36" i="1"/>
  <c r="I36" i="1"/>
  <c r="CL4" i="1"/>
  <c r="CK4" i="1"/>
  <c r="CJ4" i="1"/>
  <c r="CA4" i="1"/>
  <c r="BZ4" i="1"/>
  <c r="BY4" i="1"/>
  <c r="BN4" i="1"/>
  <c r="BM4" i="1"/>
  <c r="BL4" i="1"/>
  <c r="BC4" i="1"/>
  <c r="BB4" i="1"/>
  <c r="BA4" i="1"/>
  <c r="AQ4" i="1"/>
  <c r="AP4" i="1"/>
  <c r="AO4" i="1"/>
  <c r="O4" i="1"/>
  <c r="N4" i="1" s="1"/>
  <c r="J4" i="1"/>
  <c r="I4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58" i="1"/>
  <c r="CK58" i="1"/>
  <c r="CJ58" i="1"/>
  <c r="CA58" i="1"/>
  <c r="BZ58" i="1"/>
  <c r="BY58" i="1"/>
  <c r="BN58" i="1"/>
  <c r="BM58" i="1"/>
  <c r="BL58" i="1"/>
  <c r="BC58" i="1"/>
  <c r="BB58" i="1"/>
  <c r="BA58" i="1"/>
  <c r="AQ58" i="1"/>
  <c r="AP58" i="1"/>
  <c r="AO58" i="1"/>
  <c r="O58" i="1"/>
  <c r="N58" i="1" s="1"/>
  <c r="J58" i="1"/>
  <c r="I58" i="1"/>
  <c r="CL71" i="1"/>
  <c r="CK71" i="1"/>
  <c r="CJ71" i="1"/>
  <c r="CA71" i="1"/>
  <c r="BZ71" i="1"/>
  <c r="BY71" i="1"/>
  <c r="BN71" i="1"/>
  <c r="BM71" i="1"/>
  <c r="BL71" i="1"/>
  <c r="BC71" i="1"/>
  <c r="BB71" i="1"/>
  <c r="BA71" i="1"/>
  <c r="AQ71" i="1"/>
  <c r="AP71" i="1"/>
  <c r="AO71" i="1"/>
  <c r="AD71" i="1"/>
  <c r="AC71" i="1"/>
  <c r="AB71" i="1"/>
  <c r="O71" i="1"/>
  <c r="N71" i="1" s="1"/>
  <c r="J71" i="1"/>
  <c r="I71" i="1"/>
  <c r="CL3" i="1"/>
  <c r="CK3" i="1"/>
  <c r="CJ3" i="1"/>
  <c r="CA3" i="1"/>
  <c r="BZ3" i="1"/>
  <c r="BY3" i="1"/>
  <c r="BN3" i="1"/>
  <c r="BM3" i="1"/>
  <c r="BL3" i="1"/>
  <c r="BC3" i="1"/>
  <c r="BB3" i="1"/>
  <c r="BA3" i="1"/>
  <c r="AQ3" i="1"/>
  <c r="AP3" i="1"/>
  <c r="AO3" i="1"/>
  <c r="AD3" i="1"/>
  <c r="AC3" i="1"/>
  <c r="AB3" i="1"/>
  <c r="J3" i="1"/>
  <c r="I3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AD14" i="1"/>
  <c r="AC14" i="1"/>
  <c r="AB14" i="1"/>
  <c r="J14" i="1"/>
  <c r="I14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O32" i="1"/>
  <c r="N32" i="1" s="1"/>
  <c r="J32" i="1"/>
  <c r="I32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O25" i="1"/>
  <c r="N25" i="1" s="1"/>
  <c r="J25" i="1"/>
  <c r="I25" i="1"/>
  <c r="CL44" i="1"/>
  <c r="CK44" i="1"/>
  <c r="CJ44" i="1"/>
  <c r="CA44" i="1"/>
  <c r="BZ44" i="1"/>
  <c r="BY44" i="1"/>
  <c r="BN44" i="1"/>
  <c r="BM44" i="1"/>
  <c r="BL44" i="1"/>
  <c r="BC44" i="1"/>
  <c r="BB44" i="1"/>
  <c r="BA44" i="1"/>
  <c r="AQ44" i="1"/>
  <c r="AP44" i="1"/>
  <c r="AO44" i="1"/>
  <c r="O44" i="1"/>
  <c r="N44" i="1" s="1"/>
  <c r="J44" i="1"/>
  <c r="I44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O50" i="1"/>
  <c r="N50" i="1" s="1"/>
  <c r="J50" i="1"/>
  <c r="I50" i="1"/>
  <c r="CL55" i="1"/>
  <c r="CK55" i="1"/>
  <c r="CJ55" i="1"/>
  <c r="CA55" i="1"/>
  <c r="BZ55" i="1"/>
  <c r="BY55" i="1"/>
  <c r="BN55" i="1"/>
  <c r="BM55" i="1"/>
  <c r="BL55" i="1"/>
  <c r="BC55" i="1"/>
  <c r="BB55" i="1"/>
  <c r="BA55" i="1"/>
  <c r="AQ55" i="1"/>
  <c r="AP55" i="1"/>
  <c r="AO55" i="1"/>
  <c r="O55" i="1"/>
  <c r="N55" i="1" s="1"/>
  <c r="J55" i="1"/>
  <c r="I55" i="1"/>
  <c r="CL69" i="1"/>
  <c r="CK69" i="1"/>
  <c r="CJ69" i="1"/>
  <c r="CA69" i="1"/>
  <c r="BZ69" i="1"/>
  <c r="BY69" i="1"/>
  <c r="BN69" i="1"/>
  <c r="BM69" i="1"/>
  <c r="BL69" i="1"/>
  <c r="BC69" i="1"/>
  <c r="BB69" i="1"/>
  <c r="BA69" i="1"/>
  <c r="AQ69" i="1"/>
  <c r="AP69" i="1"/>
  <c r="AO69" i="1"/>
  <c r="O69" i="1"/>
  <c r="N69" i="1" s="1"/>
  <c r="J69" i="1"/>
  <c r="I69" i="1"/>
  <c r="CL41" i="1"/>
  <c r="CK41" i="1"/>
  <c r="CJ41" i="1"/>
  <c r="CA41" i="1"/>
  <c r="BZ41" i="1"/>
  <c r="BY41" i="1"/>
  <c r="BN41" i="1"/>
  <c r="BM41" i="1"/>
  <c r="BL41" i="1"/>
  <c r="BC41" i="1"/>
  <c r="BB41" i="1"/>
  <c r="BA41" i="1"/>
  <c r="AQ41" i="1"/>
  <c r="AP41" i="1"/>
  <c r="AO41" i="1"/>
  <c r="O41" i="1"/>
  <c r="N41" i="1" s="1"/>
  <c r="J41" i="1"/>
  <c r="I41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AD21" i="1"/>
  <c r="AC21" i="1"/>
  <c r="AB21" i="1"/>
  <c r="O21" i="1"/>
  <c r="N21" i="1" s="1"/>
  <c r="J21" i="1"/>
  <c r="I21" i="1"/>
  <c r="CL46" i="1"/>
  <c r="CK46" i="1"/>
  <c r="CJ46" i="1"/>
  <c r="CA46" i="1"/>
  <c r="BZ46" i="1"/>
  <c r="BY46" i="1"/>
  <c r="BN46" i="1"/>
  <c r="BM46" i="1"/>
  <c r="BL46" i="1"/>
  <c r="BC46" i="1"/>
  <c r="BB46" i="1"/>
  <c r="BA46" i="1"/>
  <c r="AQ46" i="1"/>
  <c r="AP46" i="1"/>
  <c r="AO46" i="1"/>
  <c r="O46" i="1"/>
  <c r="N46" i="1" s="1"/>
  <c r="J46" i="1"/>
  <c r="I46" i="1"/>
  <c r="I60" i="1"/>
  <c r="J60" i="1"/>
  <c r="O60" i="1"/>
  <c r="N60" i="1" s="1"/>
  <c r="AB60" i="1"/>
  <c r="AC60" i="1"/>
  <c r="AD60" i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16" i="1"/>
  <c r="J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65" i="1"/>
  <c r="J65" i="1"/>
  <c r="O65" i="1"/>
  <c r="N65" i="1" s="1"/>
  <c r="AO65" i="1"/>
  <c r="AP65" i="1"/>
  <c r="AQ65" i="1"/>
  <c r="BA65" i="1"/>
  <c r="BB65" i="1"/>
  <c r="BC65" i="1"/>
  <c r="BL65" i="1"/>
  <c r="BM65" i="1"/>
  <c r="BN65" i="1"/>
  <c r="BY65" i="1"/>
  <c r="BZ65" i="1"/>
  <c r="CA65" i="1"/>
  <c r="CJ65" i="1"/>
  <c r="CK65" i="1"/>
  <c r="CL65" i="1"/>
  <c r="I66" i="1"/>
  <c r="J66" i="1"/>
  <c r="O66" i="1"/>
  <c r="N66" i="1" s="1"/>
  <c r="AO66" i="1"/>
  <c r="AP66" i="1"/>
  <c r="AQ66" i="1"/>
  <c r="BA66" i="1"/>
  <c r="BB66" i="1"/>
  <c r="BC66" i="1"/>
  <c r="BL66" i="1"/>
  <c r="BM66" i="1"/>
  <c r="BN66" i="1"/>
  <c r="BY66" i="1"/>
  <c r="BZ66" i="1"/>
  <c r="CA66" i="1"/>
  <c r="CJ66" i="1"/>
  <c r="CL66" i="1"/>
  <c r="I23" i="1"/>
  <c r="J23" i="1"/>
  <c r="O23" i="1"/>
  <c r="N23" i="1" s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31" i="1"/>
  <c r="J31" i="1"/>
  <c r="O31" i="1"/>
  <c r="N31" i="1" s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I63" i="1"/>
  <c r="J63" i="1"/>
  <c r="O63" i="1"/>
  <c r="N63" i="1" s="1"/>
  <c r="AO63" i="1"/>
  <c r="AP63" i="1"/>
  <c r="AQ63" i="1"/>
  <c r="BA63" i="1"/>
  <c r="BB63" i="1"/>
  <c r="BC63" i="1"/>
  <c r="BL63" i="1"/>
  <c r="BM63" i="1"/>
  <c r="BN63" i="1"/>
  <c r="BY63" i="1"/>
  <c r="BZ63" i="1"/>
  <c r="CA63" i="1"/>
  <c r="CJ63" i="1"/>
  <c r="CK63" i="1"/>
  <c r="CL63" i="1"/>
  <c r="I68" i="1"/>
  <c r="J68" i="1"/>
  <c r="O68" i="1"/>
  <c r="N68" i="1" s="1"/>
  <c r="AO68" i="1"/>
  <c r="AP68" i="1"/>
  <c r="AQ68" i="1"/>
  <c r="BA68" i="1"/>
  <c r="BB68" i="1"/>
  <c r="BC68" i="1"/>
  <c r="BL68" i="1"/>
  <c r="BM68" i="1"/>
  <c r="BN68" i="1"/>
  <c r="BY68" i="1"/>
  <c r="BZ68" i="1"/>
  <c r="CA68" i="1"/>
  <c r="CJ68" i="1"/>
  <c r="CK68" i="1"/>
  <c r="CL68" i="1"/>
  <c r="I64" i="1"/>
  <c r="J64" i="1"/>
  <c r="O64" i="1"/>
  <c r="N64" i="1" s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6" i="1"/>
  <c r="J6" i="1"/>
  <c r="O6" i="1"/>
  <c r="N6" i="1" s="1"/>
  <c r="AB6" i="1"/>
  <c r="AC6" i="1"/>
  <c r="AD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67" i="1"/>
  <c r="J67" i="1"/>
  <c r="O67" i="1"/>
  <c r="N67" i="1" s="1"/>
  <c r="AO67" i="1"/>
  <c r="AP67" i="1"/>
  <c r="AQ67" i="1"/>
  <c r="BA67" i="1"/>
  <c r="BB67" i="1"/>
  <c r="BC67" i="1"/>
  <c r="BL67" i="1"/>
  <c r="BM67" i="1"/>
  <c r="BN67" i="1"/>
  <c r="BY67" i="1"/>
  <c r="BZ67" i="1"/>
  <c r="CA67" i="1"/>
  <c r="CJ67" i="1"/>
  <c r="CK67" i="1"/>
  <c r="CL67" i="1"/>
  <c r="I38" i="1"/>
  <c r="J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20" i="1"/>
  <c r="J20" i="1"/>
  <c r="O20" i="1"/>
  <c r="N20" i="1" s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30" i="1"/>
  <c r="J30" i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22" i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51" i="1"/>
  <c r="J51" i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28" i="1"/>
  <c r="J28" i="1"/>
  <c r="O28" i="1"/>
  <c r="N28" i="1" s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I45" i="1"/>
  <c r="J45" i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CK37" i="1"/>
  <c r="L30" i="1" l="1"/>
  <c r="L16" i="1"/>
  <c r="M30" i="1"/>
  <c r="M16" i="1"/>
  <c r="M51" i="1"/>
  <c r="L51" i="1"/>
  <c r="M38" i="1"/>
  <c r="L38" i="1"/>
  <c r="M14" i="1"/>
  <c r="L14" i="1"/>
  <c r="G71" i="1"/>
  <c r="H71" i="1" s="1"/>
  <c r="K49" i="1"/>
  <c r="G3" i="1"/>
  <c r="H3" i="1" s="1"/>
  <c r="BO68" i="1"/>
  <c r="L41" i="1"/>
  <c r="BD41" i="1"/>
  <c r="M32" i="1"/>
  <c r="AR3" i="1"/>
  <c r="CM3" i="1"/>
  <c r="AE71" i="1"/>
  <c r="M71" i="1"/>
  <c r="CB71" i="1"/>
  <c r="BO17" i="1"/>
  <c r="L36" i="1"/>
  <c r="AR36" i="1"/>
  <c r="CM36" i="1"/>
  <c r="M48" i="1"/>
  <c r="BD48" i="1"/>
  <c r="CB16" i="1"/>
  <c r="AR48" i="1"/>
  <c r="CM48" i="1"/>
  <c r="BO3" i="1"/>
  <c r="L71" i="1"/>
  <c r="BD71" i="1"/>
  <c r="L17" i="1"/>
  <c r="AR17" i="1"/>
  <c r="CM17" i="1"/>
  <c r="BO36" i="1"/>
  <c r="G48" i="1"/>
  <c r="H48" i="1" s="1"/>
  <c r="G42" i="1"/>
  <c r="H42" i="1" s="1"/>
  <c r="G46" i="1"/>
  <c r="H46" i="1" s="1"/>
  <c r="BO46" i="1"/>
  <c r="BO21" i="1"/>
  <c r="G69" i="1"/>
  <c r="H69" i="1" s="1"/>
  <c r="BO69" i="1"/>
  <c r="M50" i="1"/>
  <c r="BO50" i="1"/>
  <c r="G44" i="1"/>
  <c r="H44" i="1" s="1"/>
  <c r="M44" i="1"/>
  <c r="BO44" i="1"/>
  <c r="L25" i="1"/>
  <c r="BD25" i="1"/>
  <c r="G32" i="1"/>
  <c r="H32" i="1" s="1"/>
  <c r="AR71" i="1"/>
  <c r="CM71" i="1"/>
  <c r="G17" i="1"/>
  <c r="H17" i="1" s="1"/>
  <c r="L4" i="1"/>
  <c r="BD4" i="1"/>
  <c r="BO32" i="1"/>
  <c r="BD14" i="1"/>
  <c r="M36" i="1"/>
  <c r="M17" i="1"/>
  <c r="G50" i="1"/>
  <c r="H50" i="1" s="1"/>
  <c r="L50" i="1"/>
  <c r="AR50" i="1"/>
  <c r="CM50" i="1"/>
  <c r="BO71" i="1"/>
  <c r="L58" i="1"/>
  <c r="BD58" i="1"/>
  <c r="G36" i="1"/>
  <c r="H36" i="1" s="1"/>
  <c r="BD55" i="1"/>
  <c r="L55" i="1"/>
  <c r="M69" i="1"/>
  <c r="M21" i="1"/>
  <c r="G21" i="1"/>
  <c r="H21" i="1" s="1"/>
  <c r="CM46" i="1"/>
  <c r="M46" i="1"/>
  <c r="L46" i="1"/>
  <c r="AR46" i="1"/>
  <c r="CB59" i="1"/>
  <c r="G59" i="1"/>
  <c r="H59" i="1" s="1"/>
  <c r="G67" i="1"/>
  <c r="H67" i="1" s="1"/>
  <c r="CM68" i="1"/>
  <c r="AR68" i="1"/>
  <c r="BD31" i="1"/>
  <c r="M31" i="1"/>
  <c r="G31" i="1"/>
  <c r="H31" i="1" s="1"/>
  <c r="G23" i="1"/>
  <c r="H23" i="1" s="1"/>
  <c r="CB65" i="1"/>
  <c r="BD65" i="1"/>
  <c r="G65" i="1"/>
  <c r="H65" i="1" s="1"/>
  <c r="CB60" i="1"/>
  <c r="BO65" i="1"/>
  <c r="CM60" i="1"/>
  <c r="AR60" i="1"/>
  <c r="CB46" i="1"/>
  <c r="BD21" i="1"/>
  <c r="AR41" i="1"/>
  <c r="CM41" i="1"/>
  <c r="BD69" i="1"/>
  <c r="AR55" i="1"/>
  <c r="CM55" i="1"/>
  <c r="CB50" i="1"/>
  <c r="BD44" i="1"/>
  <c r="AR25" i="1"/>
  <c r="CM25" i="1"/>
  <c r="BD32" i="1"/>
  <c r="AR14" i="1"/>
  <c r="CM14" i="1"/>
  <c r="AE3" i="1"/>
  <c r="CB3" i="1"/>
  <c r="AR58" i="1"/>
  <c r="CM58" i="1"/>
  <c r="CB17" i="1"/>
  <c r="AR4" i="1"/>
  <c r="CM4" i="1"/>
  <c r="CB36" i="1"/>
  <c r="M42" i="1"/>
  <c r="CM23" i="1"/>
  <c r="AR23" i="1"/>
  <c r="M66" i="1"/>
  <c r="BD60" i="1"/>
  <c r="AR21" i="1"/>
  <c r="CM21" i="1"/>
  <c r="M41" i="1"/>
  <c r="CB41" i="1"/>
  <c r="AR69" i="1"/>
  <c r="CM69" i="1"/>
  <c r="M55" i="1"/>
  <c r="CB55" i="1"/>
  <c r="AR44" i="1"/>
  <c r="CM44" i="1"/>
  <c r="M25" i="1"/>
  <c r="CB25" i="1"/>
  <c r="AR32" i="1"/>
  <c r="CM32" i="1"/>
  <c r="CB14" i="1"/>
  <c r="M58" i="1"/>
  <c r="CB58" i="1"/>
  <c r="M4" i="1"/>
  <c r="CB4" i="1"/>
  <c r="CB48" i="1"/>
  <c r="M23" i="1"/>
  <c r="G66" i="1"/>
  <c r="H66" i="1" s="1"/>
  <c r="CM65" i="1"/>
  <c r="AR65" i="1"/>
  <c r="G16" i="1"/>
  <c r="H16" i="1" s="1"/>
  <c r="BO60" i="1"/>
  <c r="G60" i="1"/>
  <c r="H60" i="1" s="1"/>
  <c r="BD46" i="1"/>
  <c r="AE21" i="1"/>
  <c r="CB21" i="1"/>
  <c r="BO41" i="1"/>
  <c r="CB69" i="1"/>
  <c r="BO55" i="1"/>
  <c r="BD50" i="1"/>
  <c r="CB44" i="1"/>
  <c r="BO25" i="1"/>
  <c r="CB32" i="1"/>
  <c r="BO14" i="1"/>
  <c r="BD3" i="1"/>
  <c r="BO58" i="1"/>
  <c r="BD17" i="1"/>
  <c r="BO4" i="1"/>
  <c r="BD36" i="1"/>
  <c r="BO48" i="1"/>
  <c r="G41" i="1"/>
  <c r="H41" i="1" s="1"/>
  <c r="G55" i="1"/>
  <c r="H55" i="1" s="1"/>
  <c r="G25" i="1"/>
  <c r="H25" i="1" s="1"/>
  <c r="G14" i="1"/>
  <c r="H14" i="1" s="1"/>
  <c r="AE14" i="1"/>
  <c r="G58" i="1"/>
  <c r="H58" i="1" s="1"/>
  <c r="G4" i="1"/>
  <c r="H4" i="1" s="1"/>
  <c r="L69" i="1"/>
  <c r="L44" i="1"/>
  <c r="L21" i="1"/>
  <c r="L32" i="1"/>
  <c r="L48" i="1"/>
  <c r="G53" i="1"/>
  <c r="H53" i="1" s="1"/>
  <c r="CB68" i="1"/>
  <c r="BD68" i="1"/>
  <c r="M63" i="1"/>
  <c r="BD45" i="1"/>
  <c r="CM28" i="1"/>
  <c r="AR28" i="1"/>
  <c r="CM59" i="1"/>
  <c r="AR59" i="1"/>
  <c r="M65" i="1"/>
  <c r="BO30" i="1"/>
  <c r="BD59" i="1"/>
  <c r="BO20" i="1"/>
  <c r="G20" i="1"/>
  <c r="H20" i="1" s="1"/>
  <c r="BD38" i="1"/>
  <c r="CM67" i="1"/>
  <c r="AR67" i="1"/>
  <c r="BD53" i="1"/>
  <c r="G6" i="1"/>
  <c r="H6" i="1" s="1"/>
  <c r="BO64" i="1"/>
  <c r="M68" i="1"/>
  <c r="CB63" i="1"/>
  <c r="BO31" i="1"/>
  <c r="BO42" i="1"/>
  <c r="BD23" i="1"/>
  <c r="CM16" i="1"/>
  <c r="AR16" i="1"/>
  <c r="G51" i="1"/>
  <c r="H51" i="1" s="1"/>
  <c r="BD30" i="1"/>
  <c r="M60" i="1"/>
  <c r="G28" i="1"/>
  <c r="H28" i="1" s="1"/>
  <c r="CM51" i="1"/>
  <c r="AR51" i="1"/>
  <c r="BO59" i="1"/>
  <c r="CB20" i="1"/>
  <c r="G38" i="1"/>
  <c r="H38" i="1" s="1"/>
  <c r="G63" i="1"/>
  <c r="H63" i="1" s="1"/>
  <c r="CB31" i="1"/>
  <c r="BO23" i="1"/>
  <c r="L65" i="1"/>
  <c r="BD16" i="1"/>
  <c r="L60" i="1"/>
  <c r="CM6" i="1"/>
  <c r="AR6" i="1"/>
  <c r="CM64" i="1"/>
  <c r="AR64" i="1"/>
  <c r="L64" i="1"/>
  <c r="L68" i="1"/>
  <c r="G68" i="1"/>
  <c r="H68" i="1" s="1"/>
  <c r="BD63" i="1"/>
  <c r="CM31" i="1"/>
  <c r="AR31" i="1"/>
  <c r="CB23" i="1"/>
  <c r="CB66" i="1"/>
  <c r="AR66" i="1"/>
  <c r="L66" i="1"/>
  <c r="BO16" i="1"/>
  <c r="AE60" i="1"/>
  <c r="BO45" i="1"/>
  <c r="BD28" i="1"/>
  <c r="BD51" i="1"/>
  <c r="CM22" i="1"/>
  <c r="AR22" i="1"/>
  <c r="BD67" i="1"/>
  <c r="M67" i="1"/>
  <c r="BO53" i="1"/>
  <c r="M6" i="1"/>
  <c r="BO28" i="1"/>
  <c r="BD22" i="1"/>
  <c r="G22" i="1"/>
  <c r="H22" i="1" s="1"/>
  <c r="M20" i="1"/>
  <c r="CM38" i="1"/>
  <c r="AR38" i="1"/>
  <c r="CB53" i="1"/>
  <c r="AE53" i="1"/>
  <c r="CB28" i="1"/>
  <c r="L67" i="1"/>
  <c r="CM53" i="1"/>
  <c r="AR53" i="1"/>
  <c r="CB45" i="1"/>
  <c r="AE45" i="1"/>
  <c r="G45" i="1"/>
  <c r="H45" i="1" s="1"/>
  <c r="L28" i="1"/>
  <c r="BO51" i="1"/>
  <c r="BO22" i="1"/>
  <c r="CB30" i="1"/>
  <c r="G30" i="1"/>
  <c r="H30" i="1" s="1"/>
  <c r="M59" i="1"/>
  <c r="CM20" i="1"/>
  <c r="AR20" i="1"/>
  <c r="BO38" i="1"/>
  <c r="BO67" i="1"/>
  <c r="L53" i="1"/>
  <c r="BO6" i="1"/>
  <c r="M22" i="1"/>
  <c r="CM45" i="1"/>
  <c r="AR45" i="1"/>
  <c r="CB51" i="1"/>
  <c r="AE51" i="1"/>
  <c r="CB22" i="1"/>
  <c r="L22" i="1"/>
  <c r="CM30" i="1"/>
  <c r="AR30" i="1"/>
  <c r="BD20" i="1"/>
  <c r="CB38" i="1"/>
  <c r="CB67" i="1"/>
  <c r="M45" i="1"/>
  <c r="M28" i="1"/>
  <c r="L59" i="1"/>
  <c r="L20" i="1"/>
  <c r="M53" i="1"/>
  <c r="BD6" i="1"/>
  <c r="CB64" i="1"/>
  <c r="BO63" i="1"/>
  <c r="CB42" i="1"/>
  <c r="CM66" i="1"/>
  <c r="M64" i="1"/>
  <c r="L45" i="1"/>
  <c r="G64" i="1"/>
  <c r="H64" i="1" s="1"/>
  <c r="CM42" i="1"/>
  <c r="AR42" i="1"/>
  <c r="L23" i="1"/>
  <c r="BD66" i="1"/>
  <c r="CB6" i="1"/>
  <c r="AE6" i="1"/>
  <c r="BD64" i="1"/>
  <c r="CM63" i="1"/>
  <c r="AR63" i="1"/>
  <c r="L31" i="1"/>
  <c r="BD42" i="1"/>
  <c r="BO66" i="1"/>
  <c r="L6" i="1"/>
  <c r="L63" i="1"/>
  <c r="L42" i="1"/>
  <c r="BB37" i="1"/>
  <c r="K16" i="1" l="1"/>
  <c r="K30" i="1"/>
  <c r="K51" i="1"/>
  <c r="K38" i="1"/>
  <c r="K14" i="1"/>
  <c r="K36" i="1"/>
  <c r="K17" i="1"/>
  <c r="K41" i="1"/>
  <c r="K58" i="1"/>
  <c r="K48" i="1"/>
  <c r="K66" i="1"/>
  <c r="K50" i="1"/>
  <c r="K71" i="1"/>
  <c r="K31" i="1"/>
  <c r="K32" i="1"/>
  <c r="K44" i="1"/>
  <c r="K4" i="1"/>
  <c r="K25" i="1"/>
  <c r="K21" i="1"/>
  <c r="K69" i="1"/>
  <c r="K55" i="1"/>
  <c r="K46" i="1"/>
  <c r="K59" i="1"/>
  <c r="K20" i="1"/>
  <c r="K67" i="1"/>
  <c r="K53" i="1"/>
  <c r="K6" i="1"/>
  <c r="K42" i="1"/>
  <c r="K65" i="1"/>
  <c r="K23" i="1"/>
  <c r="K63" i="1"/>
  <c r="K64" i="1"/>
  <c r="K45" i="1"/>
  <c r="K68" i="1"/>
  <c r="K60" i="1"/>
  <c r="K22" i="1"/>
  <c r="K28" i="1"/>
  <c r="CL37" i="1"/>
  <c r="CA37" i="1"/>
  <c r="BC37" i="1"/>
  <c r="AQ37" i="1"/>
  <c r="I37" i="1"/>
  <c r="J37" i="1"/>
  <c r="O37" i="1"/>
  <c r="N37" i="1" s="1"/>
  <c r="AO37" i="1"/>
  <c r="AP37" i="1"/>
  <c r="BA37" i="1"/>
  <c r="BL37" i="1"/>
  <c r="BM37" i="1"/>
  <c r="BN37" i="1"/>
  <c r="BY37" i="1"/>
  <c r="BZ37" i="1"/>
  <c r="M37" i="1" l="1"/>
  <c r="G37" i="1"/>
  <c r="H37" i="1" s="1"/>
  <c r="BO37" i="1"/>
  <c r="CB37" i="1"/>
  <c r="BD37" i="1"/>
  <c r="AR37" i="1"/>
  <c r="CJ37" i="1" l="1"/>
  <c r="L37" i="1" s="1"/>
  <c r="K37" i="1" s="1"/>
  <c r="CM37" i="1" l="1"/>
</calcChain>
</file>

<file path=xl/sharedStrings.xml><?xml version="1.0" encoding="utf-8"?>
<sst xmlns="http://schemas.openxmlformats.org/spreadsheetml/2006/main" count="470" uniqueCount="164">
  <si>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</si>
  <si>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</si>
  <si>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</si>
  <si>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</si>
  <si>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</si>
  <si>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</si>
  <si>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</si>
  <si>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</si>
  <si>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</si>
  <si>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</si>
  <si>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</si>
  <si>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</si>
  <si>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</si>
  <si>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</si>
  <si>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</si>
  <si>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</si>
  <si>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</si>
  <si>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</si>
  <si>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</si>
  <si>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</si>
  <si>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</si>
  <si>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</si>
  <si>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</si>
  <si>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</si>
  <si>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</si>
  <si>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</si>
  <si>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</si>
  <si>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</si>
  <si>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</si>
  <si>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</si>
  <si>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</si>
  <si>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</si>
  <si>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</si>
  <si>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</si>
  <si>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</si>
  <si>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</si>
  <si>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</si>
  <si>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</si>
  <si>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</si>
  <si>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</si>
  <si>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</si>
  <si>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</si>
  <si>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</si>
  <si>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</si>
  <si>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</si>
  <si>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</si>
  <si>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</si>
  <si>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</si>
  <si>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</si>
  <si>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</si>
  <si>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</si>
  <si>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</si>
  <si>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</si>
  <si>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</si>
  <si>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</si>
  <si>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</si>
  <si>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</si>
  <si>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</si>
  <si>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</si>
  <si>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</si>
  <si>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</si>
  <si>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</si>
  <si>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</si>
  <si>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</si>
  <si>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</si>
  <si>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</si>
  <si>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</si>
  <si>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</si>
  <si>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</si>
  <si>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</si>
  <si>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</si>
  <si>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</si>
  <si>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</si>
  <si>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</si>
  <si>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</si>
  <si>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</si>
  <si>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</si>
  <si>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</si>
  <si>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</si>
  <si>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</si>
  <si>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</si>
  <si>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</si>
  <si>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</si>
  <si>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</si>
  <si>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</si>
  <si>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</si>
  <si>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</si>
  <si>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</si>
  <si>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</si>
  <si>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</si>
  <si>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</si>
  <si>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</si>
  <si>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</si>
  <si>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</si>
  <si>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</si>
  <si>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</si>
  <si>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</si>
  <si>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</si>
  <si>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</si>
  <si>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</si>
  <si>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</si>
  <si>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</si>
  <si>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>UN</t>
  </si>
  <si>
    <t>Donald M</t>
  </si>
  <si>
    <t>7</t>
  </si>
  <si>
    <t>CCP</t>
  </si>
  <si>
    <t>3</t>
  </si>
  <si>
    <t>Out</t>
  </si>
  <si>
    <t>16</t>
  </si>
  <si>
    <t>Pete F</t>
  </si>
  <si>
    <t>Regis F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</si>
  <si>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</si>
  <si>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</si>
  <si>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Mick M</t>
  </si>
  <si>
    <t>Will H</t>
  </si>
  <si>
    <t>Marsha F</t>
  </si>
  <si>
    <t>Alex F</t>
  </si>
  <si>
    <t>Chuck G</t>
  </si>
  <si>
    <t>Ron C</t>
  </si>
  <si>
    <t>Aaron P</t>
  </si>
  <si>
    <t>Fred G</t>
  </si>
  <si>
    <t>Estee M</t>
  </si>
  <si>
    <t>15</t>
  </si>
  <si>
    <t>Jordan R</t>
  </si>
  <si>
    <t>Cameron W</t>
  </si>
  <si>
    <t>Henry L</t>
  </si>
  <si>
    <t>Caleb H</t>
  </si>
  <si>
    <t>Mark K</t>
  </si>
  <si>
    <t>1</t>
  </si>
  <si>
    <t>James B</t>
  </si>
  <si>
    <t>Felix M</t>
  </si>
  <si>
    <t>CO</t>
  </si>
  <si>
    <t>Rusty H</t>
  </si>
  <si>
    <t>Mark Sc</t>
  </si>
  <si>
    <t>Rob D</t>
  </si>
  <si>
    <t>ER</t>
  </si>
  <si>
    <t>FRIDPA
Pikes Peak
Main Match
September 16, 2018</t>
  </si>
  <si>
    <t>Bay 3
Home Invasion</t>
  </si>
  <si>
    <t>Bay 4
Midnight Mob</t>
  </si>
  <si>
    <t>Bay 5
Home Invasion Nightmare</t>
  </si>
  <si>
    <t>Bay 6
Pinata Party</t>
  </si>
  <si>
    <t>Bay 7
Zoo Visit Gone Bad</t>
  </si>
  <si>
    <t>Joe H</t>
  </si>
  <si>
    <t>Lacy C</t>
  </si>
  <si>
    <t>Brooke W</t>
  </si>
  <si>
    <t>Diane D</t>
  </si>
  <si>
    <t>Lance D</t>
  </si>
  <si>
    <t>Doug H</t>
  </si>
  <si>
    <t>Arslan A</t>
  </si>
  <si>
    <t>Mark Sw</t>
  </si>
  <si>
    <t>Riley P *</t>
  </si>
  <si>
    <t>Bryan H</t>
  </si>
  <si>
    <t>Benjamin S **</t>
  </si>
  <si>
    <t>Justin S @</t>
  </si>
  <si>
    <t>Erik H</t>
  </si>
  <si>
    <t>Trevor H</t>
  </si>
  <si>
    <t>Andrew A</t>
  </si>
  <si>
    <t>Benji B</t>
  </si>
  <si>
    <t>Caleb G</t>
  </si>
  <si>
    <t>Bonnie R</t>
  </si>
  <si>
    <t>Bruce B</t>
  </si>
  <si>
    <t>Rob C</t>
  </si>
  <si>
    <t>William B **</t>
  </si>
  <si>
    <t>Rick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</si>
</sst>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0" fillId="0" borderId="57" xfId="0" applyNumberFormat="1" applyBorder="1"/>
    <xf numFmtId="0" fontId="5" fillId="0" borderId="0" xfId="0" applyFont="1"/>
    <xf numFmtId="2" fontId="0" fillId="0" borderId="2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9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88" sqref="A88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customWidth="1"/>
    <col min="5" max="5" width="6" style="4" customWidth="1"/>
    <col min="6" max="6" width="5.5703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customWidth="1"/>
    <col min="17" max="22" width="5.5703125" style="4" hidden="1" customWidth="1"/>
    <col min="23" max="23" width="3.85546875" style="4" customWidth="1"/>
    <col min="24" max="24" width="2.28515625" style="4" customWidth="1"/>
    <col min="25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4" bestFit="1" customWidth="1"/>
    <col min="30" max="30" width="4.28515625" style="4" customWidth="1"/>
    <col min="31" max="31" width="7" style="3" bestFit="1" customWidth="1"/>
    <col min="32" max="32" width="6.85546875" customWidth="1"/>
    <col min="33" max="34" width="5.5703125" hidden="1" customWidth="1"/>
    <col min="35" max="35" width="5.5703125" style="4" hidden="1" customWidth="1"/>
    <col min="36" max="36" width="3.85546875" customWidth="1"/>
    <col min="37" max="37" width="2.85546875" customWidth="1"/>
    <col min="38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4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4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4" customWidth="1"/>
    <col min="79" max="79" width="4.28515625" customWidth="1"/>
    <col min="80" max="80" width="6.7109375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59" t="s">
        <v>136</v>
      </c>
      <c r="B1" s="160"/>
      <c r="C1" s="160"/>
      <c r="D1" s="160"/>
      <c r="E1" s="160"/>
      <c r="F1" s="160"/>
      <c r="G1" s="19" t="s">
        <v>67</v>
      </c>
      <c r="H1" s="20" t="s">
        <v>68</v>
      </c>
      <c r="I1" s="164" t="s">
        <v>30</v>
      </c>
      <c r="J1" s="165"/>
      <c r="K1" s="166" t="s">
        <v>97</v>
      </c>
      <c r="L1" s="167"/>
      <c r="M1" s="167"/>
      <c r="N1" s="167"/>
      <c r="O1" s="168"/>
      <c r="P1" s="169" t="s">
        <v>137</v>
      </c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2" t="s">
        <v>138</v>
      </c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2" t="s">
        <v>139</v>
      </c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6" t="s">
        <v>84</v>
      </c>
      <c r="BF1" s="171"/>
      <c r="BG1" s="171"/>
      <c r="BH1" s="171"/>
      <c r="BI1" s="171"/>
      <c r="BJ1" s="171"/>
      <c r="BK1" s="171"/>
      <c r="BL1" s="171"/>
      <c r="BM1" s="171"/>
      <c r="BN1" s="171"/>
      <c r="BO1" s="162"/>
      <c r="BP1" s="169" t="s">
        <v>140</v>
      </c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72" t="s">
        <v>141</v>
      </c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4" t="s">
        <v>98</v>
      </c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 t="s">
        <v>2</v>
      </c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 t="s">
        <v>3</v>
      </c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 t="s">
        <v>4</v>
      </c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 t="s">
        <v>5</v>
      </c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 t="s">
        <v>6</v>
      </c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 t="s">
        <v>7</v>
      </c>
      <c r="FC1" s="161"/>
      <c r="FD1" s="161"/>
      <c r="FE1" s="161"/>
      <c r="FF1" s="161"/>
      <c r="FG1" s="161"/>
      <c r="FH1" s="161"/>
      <c r="FI1" s="161"/>
      <c r="FJ1" s="161"/>
      <c r="FK1" s="161"/>
      <c r="FL1" s="161"/>
      <c r="FM1" s="161" t="s">
        <v>8</v>
      </c>
      <c r="FN1" s="161"/>
      <c r="FO1" s="161"/>
      <c r="FP1" s="161"/>
      <c r="FQ1" s="161"/>
      <c r="FR1" s="161"/>
      <c r="FS1" s="161"/>
      <c r="FT1" s="161"/>
      <c r="FU1" s="161"/>
      <c r="FV1" s="161"/>
      <c r="FW1" s="161"/>
      <c r="FX1" s="161" t="s">
        <v>9</v>
      </c>
      <c r="FY1" s="161"/>
      <c r="FZ1" s="161"/>
      <c r="GA1" s="161"/>
      <c r="GB1" s="161"/>
      <c r="GC1" s="161"/>
      <c r="GD1" s="161"/>
      <c r="GE1" s="161"/>
      <c r="GF1" s="161"/>
      <c r="GG1" s="161"/>
      <c r="GH1" s="161"/>
      <c r="GI1" s="161" t="s">
        <v>10</v>
      </c>
      <c r="GJ1" s="161"/>
      <c r="GK1" s="161"/>
      <c r="GL1" s="161"/>
      <c r="GM1" s="161"/>
      <c r="GN1" s="161"/>
      <c r="GO1" s="161"/>
      <c r="GP1" s="161"/>
      <c r="GQ1" s="161"/>
      <c r="GR1" s="161"/>
      <c r="GS1" s="161"/>
      <c r="GT1" s="161" t="s">
        <v>11</v>
      </c>
      <c r="GU1" s="161"/>
      <c r="GV1" s="161"/>
      <c r="GW1" s="161"/>
      <c r="GX1" s="161"/>
      <c r="GY1" s="161"/>
      <c r="GZ1" s="161"/>
      <c r="HA1" s="161"/>
      <c r="HB1" s="161"/>
      <c r="HC1" s="161"/>
      <c r="HD1" s="161"/>
      <c r="HE1" s="161" t="s">
        <v>12</v>
      </c>
      <c r="HF1" s="161"/>
      <c r="HG1" s="161"/>
      <c r="HH1" s="161"/>
      <c r="HI1" s="161"/>
      <c r="HJ1" s="161"/>
      <c r="HK1" s="161"/>
      <c r="HL1" s="161"/>
      <c r="HM1" s="161"/>
      <c r="HN1" s="161"/>
      <c r="HO1" s="161"/>
      <c r="HP1" s="161" t="s">
        <v>13</v>
      </c>
      <c r="HQ1" s="161"/>
      <c r="HR1" s="161"/>
      <c r="HS1" s="161"/>
      <c r="HT1" s="161"/>
      <c r="HU1" s="161"/>
      <c r="HV1" s="161"/>
      <c r="HW1" s="161"/>
      <c r="HX1" s="161"/>
      <c r="HY1" s="161"/>
      <c r="HZ1" s="161"/>
      <c r="IA1" s="161" t="s">
        <v>14</v>
      </c>
      <c r="IB1" s="161"/>
      <c r="IC1" s="161"/>
      <c r="ID1" s="161"/>
      <c r="IE1" s="161"/>
      <c r="IF1" s="161"/>
      <c r="IG1" s="161"/>
      <c r="IH1" s="161"/>
      <c r="II1" s="161"/>
      <c r="IJ1" s="161"/>
      <c r="IK1" s="170"/>
      <c r="IL1" s="78"/>
    </row>
    <row r="2" spans="1:323" ht="53.25" customHeight="1" thickBot="1" x14ac:dyDescent="0.25">
      <c r="A2" s="46" t="s">
        <v>83</v>
      </c>
      <c r="B2" s="47" t="s">
        <v>82</v>
      </c>
      <c r="C2" s="47" t="s">
        <v>88</v>
      </c>
      <c r="D2" s="62" t="s">
        <v>89</v>
      </c>
      <c r="E2" s="47" t="s">
        <v>1</v>
      </c>
      <c r="F2" s="48" t="s">
        <v>0</v>
      </c>
      <c r="G2" s="49" t="s">
        <v>54</v>
      </c>
      <c r="H2" s="50" t="s">
        <v>54</v>
      </c>
      <c r="I2" s="51" t="s">
        <v>65</v>
      </c>
      <c r="J2" s="52" t="s">
        <v>66</v>
      </c>
      <c r="K2" s="46" t="s">
        <v>51</v>
      </c>
      <c r="L2" s="47" t="s">
        <v>91</v>
      </c>
      <c r="M2" s="47" t="s">
        <v>49</v>
      </c>
      <c r="N2" s="47" t="s">
        <v>50</v>
      </c>
      <c r="O2" s="48" t="s">
        <v>48</v>
      </c>
      <c r="P2" s="46" t="s">
        <v>32</v>
      </c>
      <c r="Q2" s="47" t="s">
        <v>33</v>
      </c>
      <c r="R2" s="47" t="s">
        <v>34</v>
      </c>
      <c r="S2" s="47" t="s">
        <v>35</v>
      </c>
      <c r="T2" s="47" t="s">
        <v>36</v>
      </c>
      <c r="U2" s="47" t="s">
        <v>37</v>
      </c>
      <c r="V2" s="47" t="s">
        <v>38</v>
      </c>
      <c r="W2" s="47" t="s">
        <v>31</v>
      </c>
      <c r="X2" s="47" t="s">
        <v>39</v>
      </c>
      <c r="Y2" s="47" t="s">
        <v>99</v>
      </c>
      <c r="Z2" s="47" t="s">
        <v>95</v>
      </c>
      <c r="AA2" s="53" t="s">
        <v>42</v>
      </c>
      <c r="AB2" s="47" t="s">
        <v>43</v>
      </c>
      <c r="AC2" s="47" t="s">
        <v>31</v>
      </c>
      <c r="AD2" s="47" t="s">
        <v>44</v>
      </c>
      <c r="AE2" s="48" t="s">
        <v>45</v>
      </c>
      <c r="AF2" s="47" t="s">
        <v>32</v>
      </c>
      <c r="AG2" s="47" t="s">
        <v>33</v>
      </c>
      <c r="AH2" s="47" t="s">
        <v>34</v>
      </c>
      <c r="AI2" s="47" t="s">
        <v>35</v>
      </c>
      <c r="AJ2" s="47" t="s">
        <v>31</v>
      </c>
      <c r="AK2" s="47" t="s">
        <v>39</v>
      </c>
      <c r="AL2" s="47" t="s">
        <v>99</v>
      </c>
      <c r="AM2" s="47" t="s">
        <v>95</v>
      </c>
      <c r="AN2" s="53" t="s">
        <v>42</v>
      </c>
      <c r="AO2" s="47" t="s">
        <v>43</v>
      </c>
      <c r="AP2" s="47" t="s">
        <v>31</v>
      </c>
      <c r="AQ2" s="47" t="s">
        <v>44</v>
      </c>
      <c r="AR2" s="48" t="s">
        <v>45</v>
      </c>
      <c r="AS2" s="47" t="s">
        <v>87</v>
      </c>
      <c r="AT2" s="47" t="s">
        <v>33</v>
      </c>
      <c r="AU2" s="47" t="s">
        <v>34</v>
      </c>
      <c r="AV2" s="47" t="s">
        <v>31</v>
      </c>
      <c r="AW2" s="47" t="s">
        <v>39</v>
      </c>
      <c r="AX2" s="47" t="s">
        <v>99</v>
      </c>
      <c r="AY2" s="47" t="s">
        <v>95</v>
      </c>
      <c r="AZ2" s="53" t="s">
        <v>42</v>
      </c>
      <c r="BA2" s="47" t="s">
        <v>43</v>
      </c>
      <c r="BB2" s="47" t="s">
        <v>31</v>
      </c>
      <c r="BC2" s="47" t="s">
        <v>44</v>
      </c>
      <c r="BD2" s="48" t="s">
        <v>45</v>
      </c>
      <c r="BE2" s="42" t="s">
        <v>84</v>
      </c>
      <c r="BF2" s="42" t="s">
        <v>32</v>
      </c>
      <c r="BG2" s="42" t="s">
        <v>31</v>
      </c>
      <c r="BH2" s="42" t="s">
        <v>39</v>
      </c>
      <c r="BI2" s="42" t="s">
        <v>40</v>
      </c>
      <c r="BJ2" s="42" t="s">
        <v>41</v>
      </c>
      <c r="BK2" s="44" t="s">
        <v>42</v>
      </c>
      <c r="BL2" s="47" t="s">
        <v>43</v>
      </c>
      <c r="BM2" s="47" t="s">
        <v>47</v>
      </c>
      <c r="BN2" s="47" t="s">
        <v>44</v>
      </c>
      <c r="BO2" s="48" t="s">
        <v>45</v>
      </c>
      <c r="BP2" s="46" t="s">
        <v>87</v>
      </c>
      <c r="BQ2" s="47" t="s">
        <v>33</v>
      </c>
      <c r="BR2" s="47" t="s">
        <v>34</v>
      </c>
      <c r="BS2" s="47" t="s">
        <v>35</v>
      </c>
      <c r="BT2" s="47" t="s">
        <v>31</v>
      </c>
      <c r="BU2" s="47" t="s">
        <v>39</v>
      </c>
      <c r="BV2" s="47" t="s">
        <v>99</v>
      </c>
      <c r="BW2" s="47" t="s">
        <v>95</v>
      </c>
      <c r="BX2" s="53" t="s">
        <v>42</v>
      </c>
      <c r="BY2" s="47" t="s">
        <v>43</v>
      </c>
      <c r="BZ2" s="47" t="s">
        <v>31</v>
      </c>
      <c r="CA2" s="47" t="s">
        <v>44</v>
      </c>
      <c r="CB2" s="48" t="s">
        <v>45</v>
      </c>
      <c r="CC2" s="69" t="s">
        <v>32</v>
      </c>
      <c r="CD2" s="67" t="s">
        <v>33</v>
      </c>
      <c r="CE2" s="67" t="s">
        <v>31</v>
      </c>
      <c r="CF2" s="67" t="s">
        <v>39</v>
      </c>
      <c r="CG2" s="67" t="s">
        <v>99</v>
      </c>
      <c r="CH2" s="67" t="s">
        <v>95</v>
      </c>
      <c r="CI2" s="70" t="s">
        <v>42</v>
      </c>
      <c r="CJ2" s="71" t="s">
        <v>43</v>
      </c>
      <c r="CK2" s="67" t="s">
        <v>31</v>
      </c>
      <c r="CL2" s="67" t="s">
        <v>44</v>
      </c>
      <c r="CM2" s="68" t="s">
        <v>45</v>
      </c>
      <c r="CN2" s="54" t="s">
        <v>32</v>
      </c>
      <c r="CO2" s="54" t="s">
        <v>33</v>
      </c>
      <c r="CP2" s="54" t="s">
        <v>31</v>
      </c>
      <c r="CQ2" s="54" t="s">
        <v>39</v>
      </c>
      <c r="CR2" s="54" t="s">
        <v>40</v>
      </c>
      <c r="CS2" s="54" t="s">
        <v>41</v>
      </c>
      <c r="CT2" s="54" t="s">
        <v>42</v>
      </c>
      <c r="CU2" s="55" t="s">
        <v>43</v>
      </c>
      <c r="CV2" s="54" t="s">
        <v>47</v>
      </c>
      <c r="CW2" s="54" t="s">
        <v>44</v>
      </c>
      <c r="CX2" s="56" t="s">
        <v>45</v>
      </c>
      <c r="CY2" s="57" t="s">
        <v>32</v>
      </c>
      <c r="CZ2" s="54" t="s">
        <v>33</v>
      </c>
      <c r="DA2" s="54" t="s">
        <v>31</v>
      </c>
      <c r="DB2" s="54" t="s">
        <v>39</v>
      </c>
      <c r="DC2" s="54" t="s">
        <v>40</v>
      </c>
      <c r="DD2" s="54" t="s">
        <v>41</v>
      </c>
      <c r="DE2" s="54" t="s">
        <v>42</v>
      </c>
      <c r="DF2" s="55" t="s">
        <v>43</v>
      </c>
      <c r="DG2" s="54" t="s">
        <v>47</v>
      </c>
      <c r="DH2" s="54" t="s">
        <v>44</v>
      </c>
      <c r="DI2" s="56" t="s">
        <v>45</v>
      </c>
      <c r="DJ2" s="57" t="s">
        <v>32</v>
      </c>
      <c r="DK2" s="54" t="s">
        <v>33</v>
      </c>
      <c r="DL2" s="54" t="s">
        <v>31</v>
      </c>
      <c r="DM2" s="54" t="s">
        <v>39</v>
      </c>
      <c r="DN2" s="54" t="s">
        <v>40</v>
      </c>
      <c r="DO2" s="54" t="s">
        <v>41</v>
      </c>
      <c r="DP2" s="54" t="s">
        <v>42</v>
      </c>
      <c r="DQ2" s="55" t="s">
        <v>43</v>
      </c>
      <c r="DR2" s="54" t="s">
        <v>47</v>
      </c>
      <c r="DS2" s="54" t="s">
        <v>44</v>
      </c>
      <c r="DT2" s="56" t="s">
        <v>45</v>
      </c>
      <c r="DU2" s="57" t="s">
        <v>32</v>
      </c>
      <c r="DV2" s="54" t="s">
        <v>33</v>
      </c>
      <c r="DW2" s="54" t="s">
        <v>31</v>
      </c>
      <c r="DX2" s="54" t="s">
        <v>39</v>
      </c>
      <c r="DY2" s="54" t="s">
        <v>40</v>
      </c>
      <c r="DZ2" s="54" t="s">
        <v>41</v>
      </c>
      <c r="EA2" s="54" t="s">
        <v>42</v>
      </c>
      <c r="EB2" s="55" t="s">
        <v>43</v>
      </c>
      <c r="EC2" s="54" t="s">
        <v>47</v>
      </c>
      <c r="ED2" s="54" t="s">
        <v>44</v>
      </c>
      <c r="EE2" s="56" t="s">
        <v>45</v>
      </c>
      <c r="EF2" s="57" t="s">
        <v>32</v>
      </c>
      <c r="EG2" s="54" t="s">
        <v>33</v>
      </c>
      <c r="EH2" s="54" t="s">
        <v>31</v>
      </c>
      <c r="EI2" s="54" t="s">
        <v>39</v>
      </c>
      <c r="EJ2" s="54" t="s">
        <v>40</v>
      </c>
      <c r="EK2" s="54" t="s">
        <v>41</v>
      </c>
      <c r="EL2" s="54" t="s">
        <v>42</v>
      </c>
      <c r="EM2" s="55" t="s">
        <v>43</v>
      </c>
      <c r="EN2" s="54" t="s">
        <v>47</v>
      </c>
      <c r="EO2" s="54" t="s">
        <v>44</v>
      </c>
      <c r="EP2" s="56" t="s">
        <v>45</v>
      </c>
      <c r="EQ2" s="57" t="s">
        <v>32</v>
      </c>
      <c r="ER2" s="54" t="s">
        <v>33</v>
      </c>
      <c r="ES2" s="54" t="s">
        <v>31</v>
      </c>
      <c r="ET2" s="54" t="s">
        <v>39</v>
      </c>
      <c r="EU2" s="54" t="s">
        <v>40</v>
      </c>
      <c r="EV2" s="54" t="s">
        <v>41</v>
      </c>
      <c r="EW2" s="54" t="s">
        <v>42</v>
      </c>
      <c r="EX2" s="55" t="s">
        <v>43</v>
      </c>
      <c r="EY2" s="54" t="s">
        <v>47</v>
      </c>
      <c r="EZ2" s="54" t="s">
        <v>44</v>
      </c>
      <c r="FA2" s="56" t="s">
        <v>45</v>
      </c>
      <c r="FB2" s="57" t="s">
        <v>32</v>
      </c>
      <c r="FC2" s="54" t="s">
        <v>33</v>
      </c>
      <c r="FD2" s="54" t="s">
        <v>31</v>
      </c>
      <c r="FE2" s="54" t="s">
        <v>39</v>
      </c>
      <c r="FF2" s="54" t="s">
        <v>40</v>
      </c>
      <c r="FG2" s="54" t="s">
        <v>41</v>
      </c>
      <c r="FH2" s="54" t="s">
        <v>42</v>
      </c>
      <c r="FI2" s="55" t="s">
        <v>43</v>
      </c>
      <c r="FJ2" s="54" t="s">
        <v>47</v>
      </c>
      <c r="FK2" s="54" t="s">
        <v>44</v>
      </c>
      <c r="FL2" s="56" t="s">
        <v>45</v>
      </c>
      <c r="FM2" s="57" t="s">
        <v>32</v>
      </c>
      <c r="FN2" s="54" t="s">
        <v>33</v>
      </c>
      <c r="FO2" s="54" t="s">
        <v>31</v>
      </c>
      <c r="FP2" s="54" t="s">
        <v>39</v>
      </c>
      <c r="FQ2" s="54" t="s">
        <v>40</v>
      </c>
      <c r="FR2" s="54" t="s">
        <v>41</v>
      </c>
      <c r="FS2" s="54" t="s">
        <v>42</v>
      </c>
      <c r="FT2" s="55" t="s">
        <v>43</v>
      </c>
      <c r="FU2" s="54" t="s">
        <v>47</v>
      </c>
      <c r="FV2" s="54" t="s">
        <v>44</v>
      </c>
      <c r="FW2" s="56" t="s">
        <v>45</v>
      </c>
      <c r="FX2" s="57" t="s">
        <v>32</v>
      </c>
      <c r="FY2" s="54" t="s">
        <v>33</v>
      </c>
      <c r="FZ2" s="54" t="s">
        <v>31</v>
      </c>
      <c r="GA2" s="54" t="s">
        <v>39</v>
      </c>
      <c r="GB2" s="54" t="s">
        <v>40</v>
      </c>
      <c r="GC2" s="54" t="s">
        <v>41</v>
      </c>
      <c r="GD2" s="54" t="s">
        <v>42</v>
      </c>
      <c r="GE2" s="55" t="s">
        <v>43</v>
      </c>
      <c r="GF2" s="54" t="s">
        <v>47</v>
      </c>
      <c r="GG2" s="54" t="s">
        <v>44</v>
      </c>
      <c r="GH2" s="56" t="s">
        <v>45</v>
      </c>
      <c r="GI2" s="57" t="s">
        <v>32</v>
      </c>
      <c r="GJ2" s="54" t="s">
        <v>33</v>
      </c>
      <c r="GK2" s="54" t="s">
        <v>31</v>
      </c>
      <c r="GL2" s="54" t="s">
        <v>39</v>
      </c>
      <c r="GM2" s="54" t="s">
        <v>40</v>
      </c>
      <c r="GN2" s="54" t="s">
        <v>41</v>
      </c>
      <c r="GO2" s="54" t="s">
        <v>42</v>
      </c>
      <c r="GP2" s="55" t="s">
        <v>43</v>
      </c>
      <c r="GQ2" s="54" t="s">
        <v>47</v>
      </c>
      <c r="GR2" s="54" t="s">
        <v>44</v>
      </c>
      <c r="GS2" s="56" t="s">
        <v>45</v>
      </c>
      <c r="GT2" s="57" t="s">
        <v>32</v>
      </c>
      <c r="GU2" s="54" t="s">
        <v>33</v>
      </c>
      <c r="GV2" s="54" t="s">
        <v>31</v>
      </c>
      <c r="GW2" s="54" t="s">
        <v>39</v>
      </c>
      <c r="GX2" s="54" t="s">
        <v>40</v>
      </c>
      <c r="GY2" s="54" t="s">
        <v>41</v>
      </c>
      <c r="GZ2" s="54" t="s">
        <v>42</v>
      </c>
      <c r="HA2" s="55" t="s">
        <v>43</v>
      </c>
      <c r="HB2" s="54" t="s">
        <v>47</v>
      </c>
      <c r="HC2" s="54" t="s">
        <v>44</v>
      </c>
      <c r="HD2" s="56" t="s">
        <v>45</v>
      </c>
      <c r="HE2" s="57" t="s">
        <v>32</v>
      </c>
      <c r="HF2" s="54" t="s">
        <v>33</v>
      </c>
      <c r="HG2" s="54" t="s">
        <v>31</v>
      </c>
      <c r="HH2" s="54" t="s">
        <v>39</v>
      </c>
      <c r="HI2" s="54" t="s">
        <v>40</v>
      </c>
      <c r="HJ2" s="54" t="s">
        <v>41</v>
      </c>
      <c r="HK2" s="54" t="s">
        <v>42</v>
      </c>
      <c r="HL2" s="55" t="s">
        <v>43</v>
      </c>
      <c r="HM2" s="54" t="s">
        <v>47</v>
      </c>
      <c r="HN2" s="54" t="s">
        <v>44</v>
      </c>
      <c r="HO2" s="56" t="s">
        <v>45</v>
      </c>
      <c r="HP2" s="57" t="s">
        <v>32</v>
      </c>
      <c r="HQ2" s="54" t="s">
        <v>33</v>
      </c>
      <c r="HR2" s="54" t="s">
        <v>31</v>
      </c>
      <c r="HS2" s="54" t="s">
        <v>39</v>
      </c>
      <c r="HT2" s="54" t="s">
        <v>40</v>
      </c>
      <c r="HU2" s="54" t="s">
        <v>41</v>
      </c>
      <c r="HV2" s="54" t="s">
        <v>42</v>
      </c>
      <c r="HW2" s="55" t="s">
        <v>43</v>
      </c>
      <c r="HX2" s="54" t="s">
        <v>47</v>
      </c>
      <c r="HY2" s="54" t="s">
        <v>44</v>
      </c>
      <c r="HZ2" s="56" t="s">
        <v>45</v>
      </c>
      <c r="IA2" s="57" t="s">
        <v>32</v>
      </c>
      <c r="IB2" s="54" t="s">
        <v>33</v>
      </c>
      <c r="IC2" s="54" t="s">
        <v>31</v>
      </c>
      <c r="ID2" s="54" t="s">
        <v>39</v>
      </c>
      <c r="IE2" s="54" t="s">
        <v>40</v>
      </c>
      <c r="IF2" s="54" t="s">
        <v>41</v>
      </c>
      <c r="IG2" s="54" t="s">
        <v>42</v>
      </c>
      <c r="IH2" s="55" t="s">
        <v>43</v>
      </c>
      <c r="II2" s="54" t="s">
        <v>47</v>
      </c>
      <c r="IJ2" s="54" t="s">
        <v>44</v>
      </c>
      <c r="IK2" s="54" t="s">
        <v>45</v>
      </c>
      <c r="IL2" s="78"/>
    </row>
    <row r="3" spans="1:323" ht="12.75" customHeight="1" x14ac:dyDescent="0.2">
      <c r="A3" s="33">
        <v>1</v>
      </c>
      <c r="B3" s="63" t="s">
        <v>133</v>
      </c>
      <c r="C3" s="25"/>
      <c r="D3" s="64"/>
      <c r="E3" s="64" t="s">
        <v>105</v>
      </c>
      <c r="F3" s="65" t="s">
        <v>21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2</v>
      </c>
      <c r="K3" s="58">
        <f>L3+M3+O3</f>
        <v>166.93</v>
      </c>
      <c r="L3" s="59">
        <f>AB3+AO3+BA3+BL3+BY3+CJ3+CU3+DF3+DQ3+EB3+EM3+EX3+FI3+FT3+GE3+GP3+HA3+HL3+HW3+IH3</f>
        <v>144.93</v>
      </c>
      <c r="M3" s="36">
        <f>AD3+AQ3+BC3+BN3+CA3+CL3+CW3+DH3+DS3+ED3+EO3+EZ3+FK3+FV3+GG3+GR3+HC3+HN3+HY3+IJ3</f>
        <v>0</v>
      </c>
      <c r="N3" s="37">
        <f>O3</f>
        <v>22</v>
      </c>
      <c r="O3" s="60">
        <f>W3+AJ3+AV3+BG3+BT3+CE3+CP3+DA3+DL3+DW3+EH3+ES3+FD3+FO3+FZ3+GK3+GV3+HG3+HR3+IC3</f>
        <v>22</v>
      </c>
      <c r="P3" s="31">
        <v>19.079999999999998</v>
      </c>
      <c r="Q3" s="28"/>
      <c r="R3" s="28"/>
      <c r="S3" s="28"/>
      <c r="T3" s="28"/>
      <c r="U3" s="28"/>
      <c r="V3" s="28"/>
      <c r="W3" s="29">
        <v>0</v>
      </c>
      <c r="X3" s="29">
        <v>0</v>
      </c>
      <c r="Y3" s="29">
        <v>0</v>
      </c>
      <c r="Z3" s="29">
        <v>0</v>
      </c>
      <c r="AA3" s="30">
        <v>0</v>
      </c>
      <c r="AB3" s="27">
        <f>P3+Q3+R3+S3+T3+U3+V3</f>
        <v>19.079999999999998</v>
      </c>
      <c r="AC3" s="26">
        <f>W3</f>
        <v>0</v>
      </c>
      <c r="AD3" s="23">
        <f>(X3*3)+(Y3*10)+(Z3*5)+(AA3*20)</f>
        <v>0</v>
      </c>
      <c r="AE3" s="45">
        <f>AB3+AC3+AD3</f>
        <v>19.079999999999998</v>
      </c>
      <c r="AF3" s="31">
        <v>30.08</v>
      </c>
      <c r="AG3" s="28"/>
      <c r="AH3" s="28"/>
      <c r="AI3" s="28"/>
      <c r="AJ3" s="29">
        <v>10</v>
      </c>
      <c r="AK3" s="29">
        <v>0</v>
      </c>
      <c r="AL3" s="29">
        <v>0</v>
      </c>
      <c r="AM3" s="29">
        <v>0</v>
      </c>
      <c r="AN3" s="30">
        <v>0</v>
      </c>
      <c r="AO3" s="27">
        <f>AF3+AG3+AH3+AI3</f>
        <v>30.08</v>
      </c>
      <c r="AP3" s="26">
        <f>AJ3</f>
        <v>10</v>
      </c>
      <c r="AQ3" s="23">
        <f>(AK3*3)+(AL3*10)+(AM3*5)+(AN3*20)</f>
        <v>0</v>
      </c>
      <c r="AR3" s="45">
        <f>AO3+AP3+AQ3</f>
        <v>40.08</v>
      </c>
      <c r="AS3" s="31">
        <v>23.93</v>
      </c>
      <c r="AT3" s="28"/>
      <c r="AU3" s="28"/>
      <c r="AV3" s="29">
        <v>4</v>
      </c>
      <c r="AW3" s="29">
        <v>0</v>
      </c>
      <c r="AX3" s="29">
        <v>0</v>
      </c>
      <c r="AY3" s="29">
        <v>0</v>
      </c>
      <c r="AZ3" s="30">
        <v>0</v>
      </c>
      <c r="BA3" s="27">
        <f>AS3+AT3+AU3</f>
        <v>23.93</v>
      </c>
      <c r="BB3" s="26">
        <f>AV3</f>
        <v>4</v>
      </c>
      <c r="BC3" s="23">
        <f>(AW3*3)+(AX3*10)+(AY3*5)+(AZ3*20)</f>
        <v>0</v>
      </c>
      <c r="BD3" s="45">
        <f>BA3+BB3+BC3</f>
        <v>27.93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>
        <v>47.48</v>
      </c>
      <c r="BQ3" s="28"/>
      <c r="BR3" s="28"/>
      <c r="BS3" s="28"/>
      <c r="BT3" s="29">
        <v>5</v>
      </c>
      <c r="BU3" s="29">
        <v>0</v>
      </c>
      <c r="BV3" s="29">
        <v>0</v>
      </c>
      <c r="BW3" s="29">
        <v>0</v>
      </c>
      <c r="BX3" s="30">
        <v>0</v>
      </c>
      <c r="BY3" s="27">
        <f>BP3+BQ3+BR3+BS3</f>
        <v>47.48</v>
      </c>
      <c r="BZ3" s="26">
        <f>BT3</f>
        <v>5</v>
      </c>
      <c r="CA3" s="32">
        <f>(BU3*3)+(BV3*10)+(BW3*5)+(BX3*20)</f>
        <v>0</v>
      </c>
      <c r="CB3" s="72">
        <f>BY3+BZ3+CA3</f>
        <v>52.48</v>
      </c>
      <c r="CC3" s="31">
        <v>24.36</v>
      </c>
      <c r="CD3" s="28"/>
      <c r="CE3" s="29">
        <v>3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24.36</v>
      </c>
      <c r="CK3" s="26">
        <f>CE3</f>
        <v>3</v>
      </c>
      <c r="CL3" s="23">
        <f>(CF3*3)+(CG3*10)+(CH3*5)+(CI3*20)</f>
        <v>0</v>
      </c>
      <c r="CM3" s="45">
        <f>CJ3+CK3+CL3</f>
        <v>27.36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  <c r="IM3" s="4"/>
      <c r="IN3" s="4"/>
      <c r="IQ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</row>
    <row r="4" spans="1:323" ht="12.75" customHeight="1" x14ac:dyDescent="0.2">
      <c r="A4" s="33">
        <v>2</v>
      </c>
      <c r="B4" s="63" t="s">
        <v>142</v>
      </c>
      <c r="C4" s="25"/>
      <c r="D4" s="64"/>
      <c r="E4" s="64" t="s">
        <v>105</v>
      </c>
      <c r="F4" s="65" t="s">
        <v>21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>
        <f>IF(ISNA(VLOOKUP(F4,SortLookup!$A$7:$B$11,2,FALSE))," ",VLOOKUP(F4,SortLookup!$A$7:$B$11,2,FALSE))</f>
        <v>2</v>
      </c>
      <c r="K4" s="58">
        <f>L4+M4+O4</f>
        <v>280.36</v>
      </c>
      <c r="L4" s="59">
        <f>AB4+AO4+BA4+BL4+BY4+CJ4+CU4+DF4+DQ4+EB4+EM4+EX4+FI4+FT4+GE4+GP4+HA4+HL4+HW4+IH4</f>
        <v>226.36</v>
      </c>
      <c r="M4" s="36">
        <f>AD4+AQ4+BC4+BN4+CA4+CL4+CW4+DH4+DS4+ED4+EO4+EZ4+FK4+FV4+GG4+GR4+HC4+HN4+HY4+IJ4</f>
        <v>0</v>
      </c>
      <c r="N4" s="37">
        <f>O4</f>
        <v>54</v>
      </c>
      <c r="O4" s="60">
        <f>W4+AJ4+AV4+BG4+BT4+CE4+CP4+DA4+DL4+DW4+EH4+ES4+FD4+FO4+FZ4+GK4+GV4+HG4+HR4+IC4</f>
        <v>54</v>
      </c>
      <c r="P4" s="31">
        <v>40.03</v>
      </c>
      <c r="Q4" s="28"/>
      <c r="R4" s="28"/>
      <c r="S4" s="28"/>
      <c r="T4" s="28"/>
      <c r="U4" s="28"/>
      <c r="V4" s="28"/>
      <c r="W4" s="29">
        <v>1</v>
      </c>
      <c r="X4" s="29">
        <v>0</v>
      </c>
      <c r="Y4" s="29">
        <v>0</v>
      </c>
      <c r="Z4" s="29">
        <v>0</v>
      </c>
      <c r="AA4" s="30">
        <v>0</v>
      </c>
      <c r="AB4" s="27">
        <f>P4+Q4+R4+S4+T4+U4+V4</f>
        <v>40.03</v>
      </c>
      <c r="AC4" s="26">
        <f>W4</f>
        <v>1</v>
      </c>
      <c r="AD4" s="23">
        <f>(X4*3)+(Y4*10)+(Z4*5)+(AA4*20)</f>
        <v>0</v>
      </c>
      <c r="AE4" s="45">
        <f>AB4+AC4+AD4</f>
        <v>41.03</v>
      </c>
      <c r="AF4" s="31">
        <v>43.57</v>
      </c>
      <c r="AG4" s="28"/>
      <c r="AH4" s="28"/>
      <c r="AI4" s="28"/>
      <c r="AJ4" s="29">
        <v>9</v>
      </c>
      <c r="AK4" s="29">
        <v>0</v>
      </c>
      <c r="AL4" s="29">
        <v>0</v>
      </c>
      <c r="AM4" s="29">
        <v>0</v>
      </c>
      <c r="AN4" s="30">
        <v>0</v>
      </c>
      <c r="AO4" s="27">
        <f>AF4+AG4+AH4+AI4</f>
        <v>43.57</v>
      </c>
      <c r="AP4" s="26">
        <f>AJ4</f>
        <v>9</v>
      </c>
      <c r="AQ4" s="23">
        <f>(AK4*3)+(AL4*10)+(AM4*5)+(AN4*20)</f>
        <v>0</v>
      </c>
      <c r="AR4" s="45">
        <f>AO4+AP4+AQ4</f>
        <v>52.57</v>
      </c>
      <c r="AS4" s="31">
        <v>41.48</v>
      </c>
      <c r="AT4" s="28"/>
      <c r="AU4" s="28"/>
      <c r="AV4" s="29">
        <v>5</v>
      </c>
      <c r="AW4" s="29">
        <v>0</v>
      </c>
      <c r="AX4" s="29">
        <v>0</v>
      </c>
      <c r="AY4" s="29">
        <v>0</v>
      </c>
      <c r="AZ4" s="30">
        <v>0</v>
      </c>
      <c r="BA4" s="27">
        <f>AS4+AT4+AU4</f>
        <v>41.48</v>
      </c>
      <c r="BB4" s="26">
        <f>AV4</f>
        <v>5</v>
      </c>
      <c r="BC4" s="23">
        <f>(AW4*3)+(AX4*10)+(AY4*5)+(AZ4*20)</f>
        <v>0</v>
      </c>
      <c r="BD4" s="45">
        <f>BA4+BB4+BC4</f>
        <v>46.48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>
        <v>60.95</v>
      </c>
      <c r="BQ4" s="28"/>
      <c r="BR4" s="28"/>
      <c r="BS4" s="28"/>
      <c r="BT4" s="29">
        <v>31</v>
      </c>
      <c r="BU4" s="29">
        <v>0</v>
      </c>
      <c r="BV4" s="29">
        <v>0</v>
      </c>
      <c r="BW4" s="29">
        <v>0</v>
      </c>
      <c r="BX4" s="30">
        <v>0</v>
      </c>
      <c r="BY4" s="27">
        <f>BP4+BQ4+BR4+BS4</f>
        <v>60.95</v>
      </c>
      <c r="BZ4" s="26">
        <f>BT4</f>
        <v>31</v>
      </c>
      <c r="CA4" s="32">
        <f>(BU4*3)+(BV4*10)+(BW4*5)+(BX4*20)</f>
        <v>0</v>
      </c>
      <c r="CB4" s="72">
        <f>BY4+BZ4+CA4</f>
        <v>91.95</v>
      </c>
      <c r="CC4" s="31">
        <v>40.33</v>
      </c>
      <c r="CD4" s="28"/>
      <c r="CE4" s="29">
        <v>8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40.33</v>
      </c>
      <c r="CK4" s="26">
        <f>CE4</f>
        <v>8</v>
      </c>
      <c r="CL4" s="23">
        <f>(CF4*3)+(CG4*10)+(CH4*5)+(CI4*20)</f>
        <v>0</v>
      </c>
      <c r="CM4" s="45">
        <f>CJ4+CK4+CL4</f>
        <v>48.33</v>
      </c>
      <c r="CN4" s="4"/>
      <c r="CO4" s="4"/>
      <c r="CP4" s="4"/>
      <c r="CQ4" s="4"/>
      <c r="CR4" s="4"/>
      <c r="CS4" s="4"/>
      <c r="CT4" s="4"/>
      <c r="CU4" s="73"/>
      <c r="CW4" s="4"/>
      <c r="CX4" s="74"/>
      <c r="CY4" s="39"/>
      <c r="CZ4" s="4"/>
      <c r="DA4" s="4"/>
      <c r="DB4" s="4"/>
      <c r="DC4" s="4"/>
      <c r="DD4" s="4"/>
      <c r="DE4" s="4"/>
      <c r="DF4" s="73"/>
      <c r="DH4" s="4"/>
      <c r="DI4" s="74"/>
      <c r="DJ4" s="39"/>
      <c r="DK4" s="4"/>
      <c r="DL4" s="4"/>
      <c r="DM4" s="4"/>
      <c r="DN4" s="4"/>
      <c r="DO4" s="4"/>
      <c r="DP4" s="4"/>
      <c r="DQ4" s="73"/>
      <c r="DS4" s="4"/>
      <c r="DT4" s="74"/>
      <c r="DU4" s="39"/>
      <c r="DV4" s="4"/>
      <c r="DW4" s="4"/>
      <c r="DX4" s="4"/>
      <c r="DY4" s="4"/>
      <c r="DZ4" s="4"/>
      <c r="EA4" s="4"/>
      <c r="EB4" s="73"/>
      <c r="ED4" s="4"/>
      <c r="EE4" s="74"/>
      <c r="EF4" s="39"/>
      <c r="EG4" s="4"/>
      <c r="EH4" s="4"/>
      <c r="EI4" s="4"/>
      <c r="EJ4" s="4"/>
      <c r="EK4" s="4"/>
      <c r="EL4" s="4"/>
      <c r="EM4" s="73"/>
      <c r="EO4" s="4"/>
      <c r="EP4" s="74"/>
      <c r="EQ4" s="39"/>
      <c r="ER4" s="4"/>
      <c r="ES4" s="4"/>
      <c r="ET4" s="4"/>
      <c r="EU4" s="4"/>
      <c r="EV4" s="4"/>
      <c r="EW4" s="4"/>
      <c r="EX4" s="73"/>
      <c r="EZ4" s="4"/>
      <c r="FA4" s="74"/>
      <c r="FB4" s="39"/>
      <c r="FC4" s="4"/>
      <c r="FD4" s="4"/>
      <c r="FE4" s="4"/>
      <c r="FF4" s="4"/>
      <c r="FG4" s="4"/>
      <c r="FH4" s="4"/>
      <c r="FI4" s="73"/>
      <c r="FK4" s="4"/>
      <c r="FL4" s="74"/>
      <c r="FM4" s="39"/>
      <c r="FN4" s="4"/>
      <c r="FO4" s="4"/>
      <c r="FP4" s="4"/>
      <c r="FQ4" s="4"/>
      <c r="FR4" s="4"/>
      <c r="FS4" s="4"/>
      <c r="FT4" s="73"/>
      <c r="FV4" s="4"/>
      <c r="FW4" s="74"/>
      <c r="FX4" s="39"/>
      <c r="FY4" s="4"/>
      <c r="FZ4" s="4"/>
      <c r="GA4" s="4"/>
      <c r="GB4" s="4"/>
      <c r="GC4" s="4"/>
      <c r="GD4" s="4"/>
      <c r="GE4" s="73"/>
      <c r="GG4" s="4"/>
      <c r="GH4" s="74"/>
      <c r="GI4" s="39"/>
      <c r="GJ4" s="4"/>
      <c r="GK4" s="4"/>
      <c r="GL4" s="4"/>
      <c r="GM4" s="4"/>
      <c r="GN4" s="4"/>
      <c r="GO4" s="4"/>
      <c r="GP4" s="73"/>
      <c r="GR4" s="4"/>
      <c r="GS4" s="74"/>
      <c r="GT4" s="39"/>
      <c r="GU4" s="4"/>
      <c r="GV4" s="4"/>
      <c r="GW4" s="4"/>
      <c r="GX4" s="4"/>
      <c r="GY4" s="4"/>
      <c r="GZ4" s="4"/>
      <c r="HA4" s="73"/>
      <c r="HC4" s="4"/>
      <c r="HD4" s="74"/>
      <c r="HE4" s="39"/>
      <c r="HF4" s="4"/>
      <c r="HG4" s="4"/>
      <c r="HH4" s="4"/>
      <c r="HI4" s="4"/>
      <c r="HJ4" s="4"/>
      <c r="HK4" s="4"/>
      <c r="HL4" s="73"/>
      <c r="HN4" s="4"/>
      <c r="HO4" s="74"/>
      <c r="HP4" s="39"/>
      <c r="HQ4" s="4"/>
      <c r="HR4" s="4"/>
      <c r="HS4" s="4"/>
      <c r="HT4" s="4"/>
      <c r="HU4" s="4"/>
      <c r="HV4" s="4"/>
      <c r="HW4" s="73"/>
      <c r="HY4" s="4"/>
      <c r="HZ4" s="74"/>
      <c r="IA4" s="39"/>
      <c r="IB4" s="4"/>
      <c r="IC4" s="4"/>
      <c r="ID4" s="4"/>
      <c r="IE4" s="4"/>
      <c r="IF4" s="4"/>
      <c r="IG4" s="4"/>
      <c r="IH4" s="73"/>
      <c r="IJ4" s="4"/>
      <c r="IK4" s="4"/>
      <c r="IL4" s="78"/>
      <c r="IO4" s="4"/>
      <c r="IP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ht="3" customHeight="1" x14ac:dyDescent="0.2">
      <c r="A5" s="180"/>
      <c r="B5" s="181"/>
      <c r="C5" s="182"/>
      <c r="D5" s="183"/>
      <c r="E5" s="183"/>
      <c r="F5" s="184"/>
      <c r="G5" s="185"/>
      <c r="H5" s="186"/>
      <c r="I5" s="187"/>
      <c r="J5" s="188"/>
      <c r="K5" s="189"/>
      <c r="L5" s="190"/>
      <c r="M5" s="191"/>
      <c r="N5" s="192"/>
      <c r="O5" s="193"/>
      <c r="P5" s="194"/>
      <c r="Q5" s="195"/>
      <c r="R5" s="195"/>
      <c r="S5" s="195"/>
      <c r="T5" s="195"/>
      <c r="U5" s="195"/>
      <c r="V5" s="195"/>
      <c r="W5" s="196"/>
      <c r="X5" s="196"/>
      <c r="Y5" s="196"/>
      <c r="Z5" s="196"/>
      <c r="AA5" s="197"/>
      <c r="AB5" s="198"/>
      <c r="AC5" s="199"/>
      <c r="AD5" s="200"/>
      <c r="AE5" s="201"/>
      <c r="AF5" s="194"/>
      <c r="AG5" s="195"/>
      <c r="AH5" s="195"/>
      <c r="AI5" s="195"/>
      <c r="AJ5" s="196"/>
      <c r="AK5" s="196"/>
      <c r="AL5" s="196"/>
      <c r="AM5" s="196"/>
      <c r="AN5" s="197"/>
      <c r="AO5" s="198"/>
      <c r="AP5" s="199"/>
      <c r="AQ5" s="200"/>
      <c r="AR5" s="201"/>
      <c r="AS5" s="194"/>
      <c r="AT5" s="195"/>
      <c r="AU5" s="195"/>
      <c r="AV5" s="196"/>
      <c r="AW5" s="196"/>
      <c r="AX5" s="196"/>
      <c r="AY5" s="196"/>
      <c r="AZ5" s="197"/>
      <c r="BA5" s="198"/>
      <c r="BB5" s="199"/>
      <c r="BC5" s="200"/>
      <c r="BD5" s="201"/>
      <c r="BE5" s="198"/>
      <c r="BF5" s="202"/>
      <c r="BG5" s="196"/>
      <c r="BH5" s="196"/>
      <c r="BI5" s="196"/>
      <c r="BJ5" s="196"/>
      <c r="BK5" s="197"/>
      <c r="BL5" s="203"/>
      <c r="BM5" s="192"/>
      <c r="BN5" s="191"/>
      <c r="BO5" s="204"/>
      <c r="BP5" s="194"/>
      <c r="BQ5" s="195"/>
      <c r="BR5" s="195"/>
      <c r="BS5" s="195"/>
      <c r="BT5" s="196"/>
      <c r="BU5" s="196"/>
      <c r="BV5" s="196"/>
      <c r="BW5" s="196"/>
      <c r="BX5" s="197"/>
      <c r="BY5" s="198"/>
      <c r="BZ5" s="199"/>
      <c r="CA5" s="205"/>
      <c r="CB5" s="206"/>
      <c r="CC5" s="194"/>
      <c r="CD5" s="195"/>
      <c r="CE5" s="196"/>
      <c r="CF5" s="196"/>
      <c r="CG5" s="196"/>
      <c r="CH5" s="196"/>
      <c r="CI5" s="197"/>
      <c r="CJ5" s="198"/>
      <c r="CK5" s="199"/>
      <c r="CL5" s="200"/>
      <c r="CM5" s="201"/>
      <c r="CN5" s="4"/>
      <c r="CO5" s="4"/>
      <c r="CP5" s="4"/>
      <c r="CQ5" s="4"/>
      <c r="CR5" s="4"/>
      <c r="CS5" s="4"/>
      <c r="CT5" s="4"/>
      <c r="CU5" s="73"/>
      <c r="CW5" s="4"/>
      <c r="CX5" s="74"/>
      <c r="CY5" s="39"/>
      <c r="CZ5" s="4"/>
      <c r="DA5" s="4"/>
      <c r="DB5" s="4"/>
      <c r="DC5" s="4"/>
      <c r="DD5" s="4"/>
      <c r="DE5" s="4"/>
      <c r="DF5" s="73"/>
      <c r="DH5" s="4"/>
      <c r="DI5" s="74"/>
      <c r="DJ5" s="39"/>
      <c r="DK5" s="4"/>
      <c r="DL5" s="4"/>
      <c r="DM5" s="4"/>
      <c r="DN5" s="4"/>
      <c r="DO5" s="4"/>
      <c r="DP5" s="4"/>
      <c r="DQ5" s="73"/>
      <c r="DS5" s="4"/>
      <c r="DT5" s="74"/>
      <c r="DU5" s="39"/>
      <c r="DV5" s="4"/>
      <c r="DW5" s="4"/>
      <c r="DX5" s="4"/>
      <c r="DY5" s="4"/>
      <c r="DZ5" s="4"/>
      <c r="EA5" s="4"/>
      <c r="EB5" s="73"/>
      <c r="ED5" s="4"/>
      <c r="EE5" s="74"/>
      <c r="EF5" s="39"/>
      <c r="EG5" s="4"/>
      <c r="EH5" s="4"/>
      <c r="EI5" s="4"/>
      <c r="EJ5" s="4"/>
      <c r="EK5" s="4"/>
      <c r="EL5" s="4"/>
      <c r="EM5" s="73"/>
      <c r="EO5" s="4"/>
      <c r="EP5" s="74"/>
      <c r="EQ5" s="39"/>
      <c r="ER5" s="4"/>
      <c r="ES5" s="4"/>
      <c r="ET5" s="4"/>
      <c r="EU5" s="4"/>
      <c r="EV5" s="4"/>
      <c r="EW5" s="4"/>
      <c r="EX5" s="73"/>
      <c r="EZ5" s="4"/>
      <c r="FA5" s="74"/>
      <c r="FB5" s="39"/>
      <c r="FC5" s="4"/>
      <c r="FD5" s="4"/>
      <c r="FE5" s="4"/>
      <c r="FF5" s="4"/>
      <c r="FG5" s="4"/>
      <c r="FH5" s="4"/>
      <c r="FI5" s="73"/>
      <c r="FK5" s="4"/>
      <c r="FL5" s="74"/>
      <c r="FM5" s="39"/>
      <c r="FN5" s="4"/>
      <c r="FO5" s="4"/>
      <c r="FP5" s="4"/>
      <c r="FQ5" s="4"/>
      <c r="FR5" s="4"/>
      <c r="FS5" s="4"/>
      <c r="FT5" s="73"/>
      <c r="FV5" s="4"/>
      <c r="FW5" s="74"/>
      <c r="FX5" s="39"/>
      <c r="FY5" s="4"/>
      <c r="FZ5" s="4"/>
      <c r="GA5" s="4"/>
      <c r="GB5" s="4"/>
      <c r="GC5" s="4"/>
      <c r="GD5" s="4"/>
      <c r="GE5" s="73"/>
      <c r="GG5" s="4"/>
      <c r="GH5" s="74"/>
      <c r="GI5" s="39"/>
      <c r="GJ5" s="4"/>
      <c r="GK5" s="4"/>
      <c r="GL5" s="4"/>
      <c r="GM5" s="4"/>
      <c r="GN5" s="4"/>
      <c r="GO5" s="4"/>
      <c r="GP5" s="73"/>
      <c r="GR5" s="4"/>
      <c r="GS5" s="74"/>
      <c r="GT5" s="39"/>
      <c r="GU5" s="4"/>
      <c r="GV5" s="4"/>
      <c r="GW5" s="4"/>
      <c r="GX5" s="4"/>
      <c r="GY5" s="4"/>
      <c r="GZ5" s="4"/>
      <c r="HA5" s="73"/>
      <c r="HC5" s="4"/>
      <c r="HD5" s="74"/>
      <c r="HE5" s="39"/>
      <c r="HF5" s="4"/>
      <c r="HG5" s="4"/>
      <c r="HH5" s="4"/>
      <c r="HI5" s="4"/>
      <c r="HJ5" s="4"/>
      <c r="HK5" s="4"/>
      <c r="HL5" s="73"/>
      <c r="HN5" s="4"/>
      <c r="HO5" s="74"/>
      <c r="HP5" s="39"/>
      <c r="HQ5" s="4"/>
      <c r="HR5" s="4"/>
      <c r="HS5" s="4"/>
      <c r="HT5" s="4"/>
      <c r="HU5" s="4"/>
      <c r="HV5" s="4"/>
      <c r="HW5" s="73"/>
      <c r="HY5" s="4"/>
      <c r="HZ5" s="74"/>
      <c r="IA5" s="39"/>
      <c r="IB5" s="4"/>
      <c r="IC5" s="4"/>
      <c r="ID5" s="4"/>
      <c r="IE5" s="4"/>
      <c r="IF5" s="4"/>
      <c r="IG5" s="4"/>
      <c r="IH5" s="73"/>
      <c r="IJ5" s="4"/>
      <c r="IK5" s="4"/>
      <c r="IL5" s="78"/>
      <c r="IO5" s="4"/>
      <c r="IP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x14ac:dyDescent="0.2">
      <c r="A6" s="33">
        <v>1</v>
      </c>
      <c r="B6" s="63" t="s">
        <v>123</v>
      </c>
      <c r="C6" s="25"/>
      <c r="D6" s="64" t="s">
        <v>104</v>
      </c>
      <c r="E6" s="64" t="s">
        <v>17</v>
      </c>
      <c r="F6" s="65" t="s">
        <v>21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>
        <f>IF(ISNA(VLOOKUP(E6,SortLookup!$A$1:$B$5,2,FALSE))," ",VLOOKUP(E6,SortLookup!$A$1:$B$5,2,FALSE))</f>
        <v>2</v>
      </c>
      <c r="J6" s="22">
        <f>IF(ISNA(VLOOKUP(F6,SortLookup!$A$7:$B$11,2,FALSE))," ",VLOOKUP(F6,SortLookup!$A$7:$B$11,2,FALSE))</f>
        <v>2</v>
      </c>
      <c r="K6" s="58">
        <f>L6+M6+O6</f>
        <v>180.46</v>
      </c>
      <c r="L6" s="59">
        <f>AB6+AO6+BA6+BL6+BY6+CJ6+CU4+DF4+DQ4+EB4+EM4+EX4+FI4+FT4+GE4+GP4+HA4+HL4+HW4+IH4</f>
        <v>157.46</v>
      </c>
      <c r="M6" s="36">
        <f>AD6+AQ6+BC6+BN6+CA6+CL6+CW4+DH4+DS4+ED4+EO4+EZ4+FK4+FV4+GG4+GR4+HC4+HN4+HY4+IJ4</f>
        <v>0</v>
      </c>
      <c r="N6" s="37">
        <f>O6</f>
        <v>23</v>
      </c>
      <c r="O6" s="60">
        <f>W6+AJ6+AV6+BG6+BT6+CE6+CP4+DA4+DL4+DW4+EH4+ES4+FD4+FO4+FZ4+GK4+GV4+HG4+HR4+IC4</f>
        <v>23</v>
      </c>
      <c r="P6" s="31">
        <v>27.5</v>
      </c>
      <c r="Q6" s="28"/>
      <c r="R6" s="28"/>
      <c r="S6" s="28"/>
      <c r="T6" s="28"/>
      <c r="U6" s="28"/>
      <c r="V6" s="28"/>
      <c r="W6" s="29">
        <v>2</v>
      </c>
      <c r="X6" s="29">
        <v>0</v>
      </c>
      <c r="Y6" s="29">
        <v>0</v>
      </c>
      <c r="Z6" s="29">
        <v>0</v>
      </c>
      <c r="AA6" s="30">
        <v>0</v>
      </c>
      <c r="AB6" s="27">
        <f>P6+Q6+R6+S6+T6+U6+V6</f>
        <v>27.5</v>
      </c>
      <c r="AC6" s="26">
        <f>W6</f>
        <v>2</v>
      </c>
      <c r="AD6" s="23">
        <f>(X6*3)+(Y6*10)+(Z6*5)+(AA6*20)</f>
        <v>0</v>
      </c>
      <c r="AE6" s="45">
        <f>AB6+AC6+AD6</f>
        <v>29.5</v>
      </c>
      <c r="AF6" s="31">
        <v>27.52</v>
      </c>
      <c r="AG6" s="28"/>
      <c r="AH6" s="28"/>
      <c r="AI6" s="28"/>
      <c r="AJ6" s="29">
        <v>7</v>
      </c>
      <c r="AK6" s="29">
        <v>0</v>
      </c>
      <c r="AL6" s="29">
        <v>0</v>
      </c>
      <c r="AM6" s="29">
        <v>0</v>
      </c>
      <c r="AN6" s="30">
        <v>0</v>
      </c>
      <c r="AO6" s="27">
        <f>AF6+AG6+AH6+AI6</f>
        <v>27.52</v>
      </c>
      <c r="AP6" s="26">
        <f>AJ6</f>
        <v>7</v>
      </c>
      <c r="AQ6" s="23">
        <f>(AK6*3)+(AL6*10)+(AM6*5)+(AN6*20)</f>
        <v>0</v>
      </c>
      <c r="AR6" s="45">
        <f>AO6+AP6+AQ6</f>
        <v>34.520000000000003</v>
      </c>
      <c r="AS6" s="31">
        <v>22.36</v>
      </c>
      <c r="AT6" s="28"/>
      <c r="AU6" s="28"/>
      <c r="AV6" s="29">
        <v>1</v>
      </c>
      <c r="AW6" s="29">
        <v>0</v>
      </c>
      <c r="AX6" s="29">
        <v>0</v>
      </c>
      <c r="AY6" s="29">
        <v>0</v>
      </c>
      <c r="AZ6" s="30">
        <v>0</v>
      </c>
      <c r="BA6" s="27">
        <f>AS6+AT6+AU6</f>
        <v>22.36</v>
      </c>
      <c r="BB6" s="26">
        <f>AV6</f>
        <v>1</v>
      </c>
      <c r="BC6" s="23">
        <f>(AW6*3)+(AX6*10)+(AY6*5)+(AZ6*20)</f>
        <v>0</v>
      </c>
      <c r="BD6" s="45">
        <f>BA6+BB6+BC6</f>
        <v>23.36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>
        <v>48.35</v>
      </c>
      <c r="BQ6" s="28"/>
      <c r="BR6" s="28"/>
      <c r="BS6" s="28"/>
      <c r="BT6" s="29">
        <v>13</v>
      </c>
      <c r="BU6" s="29">
        <v>0</v>
      </c>
      <c r="BV6" s="29">
        <v>0</v>
      </c>
      <c r="BW6" s="29">
        <v>0</v>
      </c>
      <c r="BX6" s="30">
        <v>0</v>
      </c>
      <c r="BY6" s="27">
        <f>BP6+BQ6+BR6+BS6</f>
        <v>48.35</v>
      </c>
      <c r="BZ6" s="26">
        <f>BT6</f>
        <v>13</v>
      </c>
      <c r="CA6" s="32">
        <f>(BU6*3)+(BV6*10)+(BW6*5)+(BX6*20)</f>
        <v>0</v>
      </c>
      <c r="CB6" s="72">
        <f>BY6+BZ6+CA6</f>
        <v>61.35</v>
      </c>
      <c r="CC6" s="31">
        <v>31.73</v>
      </c>
      <c r="CD6" s="28"/>
      <c r="CE6" s="29">
        <v>0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31.73</v>
      </c>
      <c r="CK6" s="26">
        <f>CE6</f>
        <v>0</v>
      </c>
      <c r="CL6" s="23">
        <f>(CF6*3)+(CG6*10)+(CH6*5)+(CI6*20)</f>
        <v>0</v>
      </c>
      <c r="CM6" s="45">
        <f>CJ6+CK6+CL6</f>
        <v>31.73</v>
      </c>
      <c r="CN6" s="1"/>
      <c r="CO6" s="1"/>
      <c r="CP6" s="2"/>
      <c r="CQ6" s="2"/>
      <c r="CR6" s="2"/>
      <c r="CS6" s="2"/>
      <c r="CT6" s="2"/>
      <c r="CU6" s="177"/>
      <c r="CV6" s="13"/>
      <c r="CW6" s="6"/>
      <c r="CX6" s="178"/>
      <c r="CY6" s="179"/>
      <c r="CZ6" s="1"/>
      <c r="DA6" s="2"/>
      <c r="DB6" s="2"/>
      <c r="DC6" s="2"/>
      <c r="DD6" s="2"/>
      <c r="DE6" s="2"/>
      <c r="DF6" s="177"/>
      <c r="DG6" s="13"/>
      <c r="DH6" s="6"/>
      <c r="DI6" s="178"/>
      <c r="DJ6" s="179"/>
      <c r="DK6" s="1"/>
      <c r="DL6" s="2"/>
      <c r="DM6" s="2"/>
      <c r="DN6" s="2"/>
      <c r="DO6" s="2"/>
      <c r="DP6" s="2"/>
      <c r="DQ6" s="177"/>
      <c r="DR6" s="13"/>
      <c r="DS6" s="6"/>
      <c r="DT6" s="178"/>
      <c r="DU6" s="179"/>
      <c r="DV6" s="1"/>
      <c r="DW6" s="2"/>
      <c r="DX6" s="2"/>
      <c r="DY6" s="2"/>
      <c r="DZ6" s="2"/>
      <c r="EA6" s="2"/>
      <c r="EB6" s="177"/>
      <c r="EC6" s="13"/>
      <c r="ED6" s="6"/>
      <c r="EE6" s="178"/>
      <c r="EF6" s="179"/>
      <c r="EG6" s="1"/>
      <c r="EH6" s="2"/>
      <c r="EI6" s="2"/>
      <c r="EJ6" s="2"/>
      <c r="EK6" s="2"/>
      <c r="EL6" s="2"/>
      <c r="EM6" s="177"/>
      <c r="EN6" s="13"/>
      <c r="EO6" s="6"/>
      <c r="EP6" s="178"/>
      <c r="EQ6" s="179"/>
      <c r="ER6" s="1"/>
      <c r="ES6" s="2"/>
      <c r="ET6" s="2"/>
      <c r="EU6" s="2"/>
      <c r="EV6" s="2"/>
      <c r="EW6" s="2"/>
      <c r="EX6" s="177"/>
      <c r="EY6" s="13"/>
      <c r="EZ6" s="6"/>
      <c r="FA6" s="178"/>
      <c r="FB6" s="179"/>
      <c r="FC6" s="1"/>
      <c r="FD6" s="2"/>
      <c r="FE6" s="2"/>
      <c r="FF6" s="2"/>
      <c r="FG6" s="2"/>
      <c r="FH6" s="2"/>
      <c r="FI6" s="177"/>
      <c r="FJ6" s="13"/>
      <c r="FK6" s="6"/>
      <c r="FL6" s="178"/>
      <c r="FM6" s="179"/>
      <c r="FN6" s="1"/>
      <c r="FO6" s="2"/>
      <c r="FP6" s="2"/>
      <c r="FQ6" s="2"/>
      <c r="FR6" s="2"/>
      <c r="FS6" s="2"/>
      <c r="FT6" s="177"/>
      <c r="FU6" s="13"/>
      <c r="FV6" s="6"/>
      <c r="FW6" s="178"/>
      <c r="FX6" s="179"/>
      <c r="FY6" s="1"/>
      <c r="FZ6" s="2"/>
      <c r="GA6" s="2"/>
      <c r="GB6" s="2"/>
      <c r="GC6" s="2"/>
      <c r="GD6" s="2"/>
      <c r="GE6" s="177"/>
      <c r="GF6" s="13"/>
      <c r="GG6" s="6"/>
      <c r="GH6" s="178"/>
      <c r="GI6" s="179"/>
      <c r="GJ6" s="1"/>
      <c r="GK6" s="2"/>
      <c r="GL6" s="2"/>
      <c r="GM6" s="2"/>
      <c r="GN6" s="2"/>
      <c r="GO6" s="2"/>
      <c r="GP6" s="177"/>
      <c r="GQ6" s="13"/>
      <c r="GR6" s="6"/>
      <c r="GS6" s="178"/>
      <c r="GT6" s="179"/>
      <c r="GU6" s="1"/>
      <c r="GV6" s="2"/>
      <c r="GW6" s="2"/>
      <c r="GX6" s="2"/>
      <c r="GY6" s="2"/>
      <c r="GZ6" s="2"/>
      <c r="HA6" s="177"/>
      <c r="HB6" s="13"/>
      <c r="HC6" s="6"/>
      <c r="HD6" s="178"/>
      <c r="HE6" s="179"/>
      <c r="HF6" s="1"/>
      <c r="HG6" s="2"/>
      <c r="HH6" s="2"/>
      <c r="HI6" s="2"/>
      <c r="HJ6" s="2"/>
      <c r="HK6" s="2"/>
      <c r="HL6" s="177"/>
      <c r="HM6" s="13"/>
      <c r="HN6" s="6"/>
      <c r="HO6" s="178"/>
      <c r="HP6" s="179"/>
      <c r="HQ6" s="1"/>
      <c r="HR6" s="2"/>
      <c r="HS6" s="2"/>
      <c r="HT6" s="2"/>
      <c r="HU6" s="2"/>
      <c r="HV6" s="2"/>
      <c r="HW6" s="177"/>
      <c r="HX6" s="13"/>
      <c r="HY6" s="6"/>
      <c r="HZ6" s="178"/>
      <c r="IA6" s="179"/>
      <c r="IB6" s="1"/>
      <c r="IC6" s="2"/>
      <c r="ID6" s="2"/>
      <c r="IE6" s="2"/>
      <c r="IF6" s="2"/>
      <c r="IG6" s="2"/>
      <c r="IH6" s="177"/>
      <c r="II6" s="13"/>
      <c r="IJ6" s="6"/>
      <c r="IK6" s="38"/>
      <c r="IL6" s="78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ht="12.75" customHeight="1" x14ac:dyDescent="0.2">
      <c r="A7" s="33">
        <v>2</v>
      </c>
      <c r="B7" s="63" t="s">
        <v>113</v>
      </c>
      <c r="C7" s="25"/>
      <c r="D7" s="64"/>
      <c r="E7" s="64" t="s">
        <v>17</v>
      </c>
      <c r="F7" s="65" t="s">
        <v>22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>
        <f>IF(ISNA(VLOOKUP(E7,SortLookup!$A$1:$B$5,2,FALSE))," ",VLOOKUP(E7,SortLookup!$A$1:$B$5,2,FALSE))</f>
        <v>2</v>
      </c>
      <c r="J7" s="22">
        <f>IF(ISNA(VLOOKUP(F7,SortLookup!$A$7:$B$11,2,FALSE))," ",VLOOKUP(F7,SortLookup!$A$7:$B$11,2,FALSE))</f>
        <v>3</v>
      </c>
      <c r="K7" s="58">
        <f>L7+M7+O7</f>
        <v>216.49</v>
      </c>
      <c r="L7" s="59">
        <f>AB7+AO7+BA7+BL7+BY7+CJ7+CU6+DF6+DQ6+EB6+EM6+EX6+FI6+FT6+GE6+GP6+HA6+HL6+HW6+IH6</f>
        <v>199.49</v>
      </c>
      <c r="M7" s="36">
        <f>AD7+AQ7+BC7+BN7+CA7+CL7+CW6+DH6+DS6+ED6+EO6+EZ6+FK6+FV6+GG6+GR6+HC6+HN6+HY6+IJ6</f>
        <v>0</v>
      </c>
      <c r="N7" s="37">
        <f>O7</f>
        <v>17</v>
      </c>
      <c r="O7" s="60">
        <f>W7+AJ7+AV7+BG7+BT7+CE7+CP6+DA6+DL6+DW6+EH6+ES6+FD6+FO6+FZ6+GK6+GV6+HG6+HR6+IC6</f>
        <v>17</v>
      </c>
      <c r="P7" s="31">
        <v>37.36</v>
      </c>
      <c r="Q7" s="28"/>
      <c r="R7" s="28"/>
      <c r="S7" s="28"/>
      <c r="T7" s="28"/>
      <c r="U7" s="28"/>
      <c r="V7" s="28"/>
      <c r="W7" s="29">
        <v>5</v>
      </c>
      <c r="X7" s="29">
        <v>0</v>
      </c>
      <c r="Y7" s="29">
        <v>0</v>
      </c>
      <c r="Z7" s="29">
        <v>0</v>
      </c>
      <c r="AA7" s="30">
        <v>0</v>
      </c>
      <c r="AB7" s="27">
        <f>P7+Q7+R7+S7+T7+U7+V7</f>
        <v>37.36</v>
      </c>
      <c r="AC7" s="26">
        <f>W7</f>
        <v>5</v>
      </c>
      <c r="AD7" s="23">
        <f>(X7*3)+(Y7*10)+(Z7*5)+(AA7*20)</f>
        <v>0</v>
      </c>
      <c r="AE7" s="45">
        <f>AB7+AC7+AD7</f>
        <v>42.36</v>
      </c>
      <c r="AF7" s="31">
        <v>38.020000000000003</v>
      </c>
      <c r="AG7" s="28"/>
      <c r="AH7" s="28"/>
      <c r="AI7" s="28"/>
      <c r="AJ7" s="29">
        <v>5</v>
      </c>
      <c r="AK7" s="29">
        <v>0</v>
      </c>
      <c r="AL7" s="29">
        <v>0</v>
      </c>
      <c r="AM7" s="29">
        <v>0</v>
      </c>
      <c r="AN7" s="30">
        <v>0</v>
      </c>
      <c r="AO7" s="27">
        <f>AF7+AG7+AH7+AI7</f>
        <v>38.020000000000003</v>
      </c>
      <c r="AP7" s="26">
        <f>AJ7</f>
        <v>5</v>
      </c>
      <c r="AQ7" s="23">
        <f>(AK7*3)+(AL7*10)+(AM7*5)+(AN7*20)</f>
        <v>0</v>
      </c>
      <c r="AR7" s="45">
        <f>AO7+AP7+AQ7</f>
        <v>43.02</v>
      </c>
      <c r="AS7" s="31">
        <v>34.69</v>
      </c>
      <c r="AT7" s="28"/>
      <c r="AU7" s="28"/>
      <c r="AV7" s="29">
        <v>0</v>
      </c>
      <c r="AW7" s="29">
        <v>0</v>
      </c>
      <c r="AX7" s="29">
        <v>0</v>
      </c>
      <c r="AY7" s="29">
        <v>0</v>
      </c>
      <c r="AZ7" s="30">
        <v>0</v>
      </c>
      <c r="BA7" s="27">
        <f>AS7+AT7+AU7</f>
        <v>34.69</v>
      </c>
      <c r="BB7" s="26">
        <f>AV7</f>
        <v>0</v>
      </c>
      <c r="BC7" s="23">
        <f>(AW7*3)+(AX7*10)+(AY7*5)+(AZ7*20)</f>
        <v>0</v>
      </c>
      <c r="BD7" s="45">
        <f>BA7+BB7+BC7</f>
        <v>34.69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>
        <v>47.16</v>
      </c>
      <c r="BQ7" s="28"/>
      <c r="BR7" s="28"/>
      <c r="BS7" s="28"/>
      <c r="BT7" s="29">
        <v>2</v>
      </c>
      <c r="BU7" s="29">
        <v>0</v>
      </c>
      <c r="BV7" s="29">
        <v>0</v>
      </c>
      <c r="BW7" s="29">
        <v>0</v>
      </c>
      <c r="BX7" s="30">
        <v>0</v>
      </c>
      <c r="BY7" s="27">
        <f>BP7+BQ7+BR7+BS7</f>
        <v>47.16</v>
      </c>
      <c r="BZ7" s="26">
        <f>BT7</f>
        <v>2</v>
      </c>
      <c r="CA7" s="32">
        <f>(BU7*3)+(BV7*10)+(BW7*5)+(BX7*20)</f>
        <v>0</v>
      </c>
      <c r="CB7" s="72">
        <f>BY7+BZ7+CA7</f>
        <v>49.16</v>
      </c>
      <c r="CC7" s="31">
        <v>42.26</v>
      </c>
      <c r="CD7" s="28"/>
      <c r="CE7" s="29">
        <v>5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42.26</v>
      </c>
      <c r="CK7" s="26">
        <f>CE7</f>
        <v>5</v>
      </c>
      <c r="CL7" s="23">
        <f>(CF7*3)+(CG7*10)+(CH7*5)+(CI7*20)</f>
        <v>0</v>
      </c>
      <c r="CM7" s="45">
        <f>CJ7+CK7+CL7</f>
        <v>47.26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ht="3" customHeight="1" x14ac:dyDescent="0.2">
      <c r="A8" s="180"/>
      <c r="B8" s="181"/>
      <c r="C8" s="182"/>
      <c r="D8" s="183"/>
      <c r="E8" s="183"/>
      <c r="F8" s="184"/>
      <c r="G8" s="185"/>
      <c r="H8" s="186"/>
      <c r="I8" s="187"/>
      <c r="J8" s="188"/>
      <c r="K8" s="189"/>
      <c r="L8" s="190"/>
      <c r="M8" s="191"/>
      <c r="N8" s="192"/>
      <c r="O8" s="193"/>
      <c r="P8" s="194"/>
      <c r="Q8" s="195"/>
      <c r="R8" s="195"/>
      <c r="S8" s="195"/>
      <c r="T8" s="195"/>
      <c r="U8" s="195"/>
      <c r="V8" s="195"/>
      <c r="W8" s="196"/>
      <c r="X8" s="196"/>
      <c r="Y8" s="196"/>
      <c r="Z8" s="196"/>
      <c r="AA8" s="197"/>
      <c r="AB8" s="198"/>
      <c r="AC8" s="199"/>
      <c r="AD8" s="200"/>
      <c r="AE8" s="201"/>
      <c r="AF8" s="194"/>
      <c r="AG8" s="195"/>
      <c r="AH8" s="195"/>
      <c r="AI8" s="195"/>
      <c r="AJ8" s="196"/>
      <c r="AK8" s="196"/>
      <c r="AL8" s="196"/>
      <c r="AM8" s="196"/>
      <c r="AN8" s="197"/>
      <c r="AO8" s="198"/>
      <c r="AP8" s="199"/>
      <c r="AQ8" s="200"/>
      <c r="AR8" s="201"/>
      <c r="AS8" s="194"/>
      <c r="AT8" s="195"/>
      <c r="AU8" s="195"/>
      <c r="AV8" s="196"/>
      <c r="AW8" s="196"/>
      <c r="AX8" s="196"/>
      <c r="AY8" s="196"/>
      <c r="AZ8" s="197"/>
      <c r="BA8" s="198"/>
      <c r="BB8" s="199"/>
      <c r="BC8" s="200"/>
      <c r="BD8" s="201"/>
      <c r="BE8" s="198"/>
      <c r="BF8" s="202"/>
      <c r="BG8" s="196"/>
      <c r="BH8" s="196"/>
      <c r="BI8" s="196"/>
      <c r="BJ8" s="196"/>
      <c r="BK8" s="197"/>
      <c r="BL8" s="203"/>
      <c r="BM8" s="192"/>
      <c r="BN8" s="191"/>
      <c r="BO8" s="204"/>
      <c r="BP8" s="194"/>
      <c r="BQ8" s="195"/>
      <c r="BR8" s="195"/>
      <c r="BS8" s="195"/>
      <c r="BT8" s="196"/>
      <c r="BU8" s="196"/>
      <c r="BV8" s="196"/>
      <c r="BW8" s="196"/>
      <c r="BX8" s="197"/>
      <c r="BY8" s="198"/>
      <c r="BZ8" s="199"/>
      <c r="CA8" s="205"/>
      <c r="CB8" s="206"/>
      <c r="CC8" s="194"/>
      <c r="CD8" s="195"/>
      <c r="CE8" s="196"/>
      <c r="CF8" s="196"/>
      <c r="CG8" s="196"/>
      <c r="CH8" s="196"/>
      <c r="CI8" s="197"/>
      <c r="CJ8" s="198"/>
      <c r="CK8" s="199"/>
      <c r="CL8" s="200"/>
      <c r="CM8" s="201"/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ht="12.75" customHeight="1" x14ac:dyDescent="0.2">
      <c r="A9" s="33">
        <v>1</v>
      </c>
      <c r="B9" s="63" t="s">
        <v>114</v>
      </c>
      <c r="C9" s="25"/>
      <c r="D9" s="64" t="s">
        <v>104</v>
      </c>
      <c r="E9" s="64" t="s">
        <v>131</v>
      </c>
      <c r="F9" s="65" t="s">
        <v>22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>
        <f>IF(ISNA(VLOOKUP(F9,SortLookup!$A$7:$B$11,2,FALSE))," ",VLOOKUP(F9,SortLookup!$A$7:$B$11,2,FALSE))</f>
        <v>3</v>
      </c>
      <c r="K9" s="58">
        <f>L9+M9+O9</f>
        <v>311.38</v>
      </c>
      <c r="L9" s="59">
        <f>AB9+AO9+BA9+BL9+BY9+CJ9+CU9+DF9+DQ9+EB9+EM9+EX9+FI9+FT9+GE9+GP9+HA9+HL9+HW9+IH9</f>
        <v>284.38</v>
      </c>
      <c r="M9" s="36">
        <f>AD9+AQ9+BC9+BN9+CA9+CL9+CW9+DH9+DS9+ED9+EO9+EZ9+FK9+FV9+GG9+GR9+HC9+HN9+HY9+IJ9</f>
        <v>3</v>
      </c>
      <c r="N9" s="37">
        <f>O9</f>
        <v>24</v>
      </c>
      <c r="O9" s="60">
        <f>W9+AJ9+AV9+BG9+BT9+CE9+CP9+DA9+DL9+DW9+EH9+ES9+FD9+FO9+FZ9+GK9+GV9+HG9+HR9+IC9</f>
        <v>24</v>
      </c>
      <c r="P9" s="31">
        <v>44.88</v>
      </c>
      <c r="Q9" s="28"/>
      <c r="R9" s="28"/>
      <c r="S9" s="28"/>
      <c r="T9" s="28"/>
      <c r="U9" s="28"/>
      <c r="V9" s="28"/>
      <c r="W9" s="29">
        <v>0</v>
      </c>
      <c r="X9" s="29">
        <v>0</v>
      </c>
      <c r="Y9" s="29">
        <v>0</v>
      </c>
      <c r="Z9" s="29">
        <v>0</v>
      </c>
      <c r="AA9" s="30">
        <v>0</v>
      </c>
      <c r="AB9" s="27">
        <f>P9+Q9+R9+S9+T9+U9+V9</f>
        <v>44.88</v>
      </c>
      <c r="AC9" s="26">
        <f>W9</f>
        <v>0</v>
      </c>
      <c r="AD9" s="23">
        <f>(X9*3)+(Y9*10)+(Z9*5)+(AA9*20)</f>
        <v>0</v>
      </c>
      <c r="AE9" s="45">
        <f>AB9+AC9+AD9</f>
        <v>44.88</v>
      </c>
      <c r="AF9" s="31">
        <v>57.26</v>
      </c>
      <c r="AG9" s="28"/>
      <c r="AH9" s="28"/>
      <c r="AI9" s="28"/>
      <c r="AJ9" s="29">
        <v>10</v>
      </c>
      <c r="AK9" s="29">
        <v>0</v>
      </c>
      <c r="AL9" s="29">
        <v>0</v>
      </c>
      <c r="AM9" s="29">
        <v>0</v>
      </c>
      <c r="AN9" s="30">
        <v>0</v>
      </c>
      <c r="AO9" s="27">
        <f>AF9+AG9+AH9+AI9</f>
        <v>57.26</v>
      </c>
      <c r="AP9" s="26">
        <f>AJ9</f>
        <v>10</v>
      </c>
      <c r="AQ9" s="23">
        <f>(AK9*3)+(AL9*10)+(AM9*5)+(AN9*20)</f>
        <v>0</v>
      </c>
      <c r="AR9" s="45">
        <f>AO9+AP9+AQ9</f>
        <v>67.260000000000005</v>
      </c>
      <c r="AS9" s="31">
        <v>44.5</v>
      </c>
      <c r="AT9" s="28"/>
      <c r="AU9" s="28"/>
      <c r="AV9" s="29">
        <v>7</v>
      </c>
      <c r="AW9" s="29">
        <v>1</v>
      </c>
      <c r="AX9" s="29">
        <v>0</v>
      </c>
      <c r="AY9" s="29">
        <v>0</v>
      </c>
      <c r="AZ9" s="30">
        <v>0</v>
      </c>
      <c r="BA9" s="27">
        <f>AS9+AT9+AU9</f>
        <v>44.5</v>
      </c>
      <c r="BB9" s="26">
        <f>AV9</f>
        <v>7</v>
      </c>
      <c r="BC9" s="23">
        <f>(AW9*3)+(AX9*10)+(AY9*5)+(AZ9*20)</f>
        <v>3</v>
      </c>
      <c r="BD9" s="45">
        <f>BA9+BB9+BC9</f>
        <v>54.5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>
        <v>62.98</v>
      </c>
      <c r="BQ9" s="28"/>
      <c r="BR9" s="28"/>
      <c r="BS9" s="28"/>
      <c r="BT9" s="29">
        <v>4</v>
      </c>
      <c r="BU9" s="29">
        <v>0</v>
      </c>
      <c r="BV9" s="29">
        <v>0</v>
      </c>
      <c r="BW9" s="29">
        <v>0</v>
      </c>
      <c r="BX9" s="30">
        <v>0</v>
      </c>
      <c r="BY9" s="27">
        <f>BP9+BQ9+BR9+BS9</f>
        <v>62.98</v>
      </c>
      <c r="BZ9" s="26">
        <f>BT9</f>
        <v>4</v>
      </c>
      <c r="CA9" s="32">
        <f>(BU9*3)+(BV9*10)+(BW9*5)+(BX9*20)</f>
        <v>0</v>
      </c>
      <c r="CB9" s="72">
        <f>BY9+BZ9+CA9</f>
        <v>66.98</v>
      </c>
      <c r="CC9" s="31">
        <v>74.760000000000005</v>
      </c>
      <c r="CD9" s="28"/>
      <c r="CE9" s="29">
        <v>3</v>
      </c>
      <c r="CF9" s="29">
        <v>0</v>
      </c>
      <c r="CG9" s="29">
        <v>0</v>
      </c>
      <c r="CH9" s="29">
        <v>0</v>
      </c>
      <c r="CI9" s="30">
        <v>0</v>
      </c>
      <c r="CJ9" s="27">
        <f>CC9+CD9</f>
        <v>74.760000000000005</v>
      </c>
      <c r="CK9" s="26">
        <f>CE9</f>
        <v>3</v>
      </c>
      <c r="CL9" s="23">
        <f>(CF9*3)+(CG9*10)+(CH9*5)+(CI9*20)</f>
        <v>0</v>
      </c>
      <c r="CM9" s="45">
        <f>CJ9+CK9+CL9</f>
        <v>77.760000000000005</v>
      </c>
      <c r="CN9" s="1"/>
      <c r="CO9" s="1"/>
      <c r="CP9" s="2"/>
      <c r="CQ9" s="2"/>
      <c r="CR9" s="2"/>
      <c r="CS9" s="2"/>
      <c r="CT9" s="2"/>
      <c r="CU9" s="61"/>
      <c r="CV9" s="13"/>
      <c r="CW9" s="6"/>
      <c r="CX9" s="38"/>
      <c r="CY9" s="1"/>
      <c r="CZ9" s="1"/>
      <c r="DA9" s="2"/>
      <c r="DB9" s="2"/>
      <c r="DC9" s="2"/>
      <c r="DD9" s="2"/>
      <c r="DE9" s="2"/>
      <c r="DF9" s="61"/>
      <c r="DG9" s="13"/>
      <c r="DH9" s="6"/>
      <c r="DI9" s="38"/>
      <c r="DJ9" s="1"/>
      <c r="DK9" s="1"/>
      <c r="DL9" s="2"/>
      <c r="DM9" s="2"/>
      <c r="DN9" s="2"/>
      <c r="DO9" s="2"/>
      <c r="DP9" s="2"/>
      <c r="DQ9" s="61"/>
      <c r="DR9" s="13"/>
      <c r="DS9" s="6"/>
      <c r="DT9" s="38"/>
      <c r="DU9" s="1"/>
      <c r="DV9" s="1"/>
      <c r="DW9" s="2"/>
      <c r="DX9" s="2"/>
      <c r="DY9" s="2"/>
      <c r="DZ9" s="2"/>
      <c r="EA9" s="2"/>
      <c r="EB9" s="61"/>
      <c r="EC9" s="13"/>
      <c r="ED9" s="6"/>
      <c r="EE9" s="38"/>
      <c r="EF9" s="1"/>
      <c r="EG9" s="1"/>
      <c r="EH9" s="2"/>
      <c r="EI9" s="2"/>
      <c r="EJ9" s="2"/>
      <c r="EK9" s="2"/>
      <c r="EL9" s="2"/>
      <c r="EM9" s="61"/>
      <c r="EN9" s="13"/>
      <c r="EO9" s="6"/>
      <c r="EP9" s="38"/>
      <c r="EQ9" s="1"/>
      <c r="ER9" s="1"/>
      <c r="ES9" s="2"/>
      <c r="ET9" s="2"/>
      <c r="EU9" s="2"/>
      <c r="EV9" s="2"/>
      <c r="EW9" s="2"/>
      <c r="EX9" s="61"/>
      <c r="EY9" s="13"/>
      <c r="EZ9" s="6"/>
      <c r="FA9" s="38"/>
      <c r="FB9" s="1"/>
      <c r="FC9" s="1"/>
      <c r="FD9" s="2"/>
      <c r="FE9" s="2"/>
      <c r="FF9" s="2"/>
      <c r="FG9" s="2"/>
      <c r="FH9" s="2"/>
      <c r="FI9" s="61"/>
      <c r="FJ9" s="13"/>
      <c r="FK9" s="6"/>
      <c r="FL9" s="38"/>
      <c r="FM9" s="1"/>
      <c r="FN9" s="1"/>
      <c r="FO9" s="2"/>
      <c r="FP9" s="2"/>
      <c r="FQ9" s="2"/>
      <c r="FR9" s="2"/>
      <c r="FS9" s="2"/>
      <c r="FT9" s="61"/>
      <c r="FU9" s="13"/>
      <c r="FV9" s="6"/>
      <c r="FW9" s="38"/>
      <c r="FX9" s="1"/>
      <c r="FY9" s="1"/>
      <c r="FZ9" s="2"/>
      <c r="GA9" s="2"/>
      <c r="GB9" s="2"/>
      <c r="GC9" s="2"/>
      <c r="GD9" s="2"/>
      <c r="GE9" s="61"/>
      <c r="GF9" s="13"/>
      <c r="GG9" s="6"/>
      <c r="GH9" s="38"/>
      <c r="GI9" s="1"/>
      <c r="GJ9" s="1"/>
      <c r="GK9" s="2"/>
      <c r="GL9" s="2"/>
      <c r="GM9" s="2"/>
      <c r="GN9" s="2"/>
      <c r="GO9" s="2"/>
      <c r="GP9" s="61"/>
      <c r="GQ9" s="13"/>
      <c r="GR9" s="6"/>
      <c r="GS9" s="38"/>
      <c r="GT9" s="1"/>
      <c r="GU9" s="1"/>
      <c r="GV9" s="2"/>
      <c r="GW9" s="2"/>
      <c r="GX9" s="2"/>
      <c r="GY9" s="2"/>
      <c r="GZ9" s="2"/>
      <c r="HA9" s="61"/>
      <c r="HB9" s="13"/>
      <c r="HC9" s="6"/>
      <c r="HD9" s="38"/>
      <c r="HE9" s="1"/>
      <c r="HF9" s="1"/>
      <c r="HG9" s="2"/>
      <c r="HH9" s="2"/>
      <c r="HI9" s="2"/>
      <c r="HJ9" s="2"/>
      <c r="HK9" s="2"/>
      <c r="HL9" s="61"/>
      <c r="HM9" s="13"/>
      <c r="HN9" s="6"/>
      <c r="HO9" s="38"/>
      <c r="HP9" s="1"/>
      <c r="HQ9" s="1"/>
      <c r="HR9" s="2"/>
      <c r="HS9" s="2"/>
      <c r="HT9" s="2"/>
      <c r="HU9" s="2"/>
      <c r="HV9" s="2"/>
      <c r="HW9" s="61"/>
      <c r="HX9" s="13"/>
      <c r="HY9" s="6"/>
      <c r="HZ9" s="38"/>
      <c r="IA9" s="1"/>
      <c r="IB9" s="1"/>
      <c r="IC9" s="2"/>
      <c r="ID9" s="2"/>
      <c r="IE9" s="2"/>
      <c r="IF9" s="2"/>
      <c r="IG9" s="2"/>
      <c r="IH9" s="61"/>
      <c r="II9" s="13"/>
      <c r="IJ9" s="6"/>
      <c r="IK9" s="38"/>
      <c r="IL9" s="78"/>
      <c r="IO9" s="4"/>
      <c r="IP9" s="4"/>
      <c r="IQ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ht="3" customHeight="1" x14ac:dyDescent="0.2">
      <c r="A10" s="180"/>
      <c r="B10" s="181"/>
      <c r="C10" s="182"/>
      <c r="D10" s="183"/>
      <c r="E10" s="183"/>
      <c r="F10" s="184"/>
      <c r="G10" s="185"/>
      <c r="H10" s="186"/>
      <c r="I10" s="187"/>
      <c r="J10" s="188"/>
      <c r="K10" s="189"/>
      <c r="L10" s="190"/>
      <c r="M10" s="191"/>
      <c r="N10" s="192"/>
      <c r="O10" s="193"/>
      <c r="P10" s="194"/>
      <c r="Q10" s="195"/>
      <c r="R10" s="195"/>
      <c r="S10" s="195"/>
      <c r="T10" s="195"/>
      <c r="U10" s="195"/>
      <c r="V10" s="195"/>
      <c r="W10" s="196"/>
      <c r="X10" s="196"/>
      <c r="Y10" s="196"/>
      <c r="Z10" s="196"/>
      <c r="AA10" s="197"/>
      <c r="AB10" s="198"/>
      <c r="AC10" s="199"/>
      <c r="AD10" s="200"/>
      <c r="AE10" s="201"/>
      <c r="AF10" s="194"/>
      <c r="AG10" s="195"/>
      <c r="AH10" s="195"/>
      <c r="AI10" s="195"/>
      <c r="AJ10" s="196"/>
      <c r="AK10" s="196"/>
      <c r="AL10" s="196"/>
      <c r="AM10" s="196"/>
      <c r="AN10" s="197"/>
      <c r="AO10" s="198"/>
      <c r="AP10" s="199"/>
      <c r="AQ10" s="200"/>
      <c r="AR10" s="201"/>
      <c r="AS10" s="194"/>
      <c r="AT10" s="195"/>
      <c r="AU10" s="195"/>
      <c r="AV10" s="196"/>
      <c r="AW10" s="196"/>
      <c r="AX10" s="196"/>
      <c r="AY10" s="196"/>
      <c r="AZ10" s="197"/>
      <c r="BA10" s="198"/>
      <c r="BB10" s="199"/>
      <c r="BC10" s="200"/>
      <c r="BD10" s="201"/>
      <c r="BE10" s="198"/>
      <c r="BF10" s="202"/>
      <c r="BG10" s="196"/>
      <c r="BH10" s="196"/>
      <c r="BI10" s="196"/>
      <c r="BJ10" s="196"/>
      <c r="BK10" s="197"/>
      <c r="BL10" s="203"/>
      <c r="BM10" s="192"/>
      <c r="BN10" s="191"/>
      <c r="BO10" s="204"/>
      <c r="BP10" s="194"/>
      <c r="BQ10" s="195"/>
      <c r="BR10" s="195"/>
      <c r="BS10" s="195"/>
      <c r="BT10" s="196"/>
      <c r="BU10" s="196"/>
      <c r="BV10" s="196"/>
      <c r="BW10" s="196"/>
      <c r="BX10" s="197"/>
      <c r="BY10" s="198"/>
      <c r="BZ10" s="199"/>
      <c r="CA10" s="205"/>
      <c r="CB10" s="206"/>
      <c r="CC10" s="194"/>
      <c r="CD10" s="195"/>
      <c r="CE10" s="196"/>
      <c r="CF10" s="196"/>
      <c r="CG10" s="196"/>
      <c r="CH10" s="196"/>
      <c r="CI10" s="197"/>
      <c r="CJ10" s="198"/>
      <c r="CK10" s="199"/>
      <c r="CL10" s="200"/>
      <c r="CM10" s="201"/>
      <c r="CN10" s="1"/>
      <c r="CO10" s="1"/>
      <c r="CP10" s="2"/>
      <c r="CQ10" s="2"/>
      <c r="CR10" s="2"/>
      <c r="CS10" s="2"/>
      <c r="CT10" s="2"/>
      <c r="CU10" s="61"/>
      <c r="CV10" s="13"/>
      <c r="CW10" s="6"/>
      <c r="CX10" s="38"/>
      <c r="CY10" s="1"/>
      <c r="CZ10" s="1"/>
      <c r="DA10" s="2"/>
      <c r="DB10" s="2"/>
      <c r="DC10" s="2"/>
      <c r="DD10" s="2"/>
      <c r="DE10" s="2"/>
      <c r="DF10" s="61"/>
      <c r="DG10" s="13"/>
      <c r="DH10" s="6"/>
      <c r="DI10" s="38"/>
      <c r="DJ10" s="1"/>
      <c r="DK10" s="1"/>
      <c r="DL10" s="2"/>
      <c r="DM10" s="2"/>
      <c r="DN10" s="2"/>
      <c r="DO10" s="2"/>
      <c r="DP10" s="2"/>
      <c r="DQ10" s="61"/>
      <c r="DR10" s="13"/>
      <c r="DS10" s="6"/>
      <c r="DT10" s="38"/>
      <c r="DU10" s="1"/>
      <c r="DV10" s="1"/>
      <c r="DW10" s="2"/>
      <c r="DX10" s="2"/>
      <c r="DY10" s="2"/>
      <c r="DZ10" s="2"/>
      <c r="EA10" s="2"/>
      <c r="EB10" s="61"/>
      <c r="EC10" s="13"/>
      <c r="ED10" s="6"/>
      <c r="EE10" s="38"/>
      <c r="EF10" s="1"/>
      <c r="EG10" s="1"/>
      <c r="EH10" s="2"/>
      <c r="EI10" s="2"/>
      <c r="EJ10" s="2"/>
      <c r="EK10" s="2"/>
      <c r="EL10" s="2"/>
      <c r="EM10" s="61"/>
      <c r="EN10" s="13"/>
      <c r="EO10" s="6"/>
      <c r="EP10" s="38"/>
      <c r="EQ10" s="1"/>
      <c r="ER10" s="1"/>
      <c r="ES10" s="2"/>
      <c r="ET10" s="2"/>
      <c r="EU10" s="2"/>
      <c r="EV10" s="2"/>
      <c r="EW10" s="2"/>
      <c r="EX10" s="61"/>
      <c r="EY10" s="13"/>
      <c r="EZ10" s="6"/>
      <c r="FA10" s="38"/>
      <c r="FB10" s="1"/>
      <c r="FC10" s="1"/>
      <c r="FD10" s="2"/>
      <c r="FE10" s="2"/>
      <c r="FF10" s="2"/>
      <c r="FG10" s="2"/>
      <c r="FH10" s="2"/>
      <c r="FI10" s="61"/>
      <c r="FJ10" s="13"/>
      <c r="FK10" s="6"/>
      <c r="FL10" s="38"/>
      <c r="FM10" s="1"/>
      <c r="FN10" s="1"/>
      <c r="FO10" s="2"/>
      <c r="FP10" s="2"/>
      <c r="FQ10" s="2"/>
      <c r="FR10" s="2"/>
      <c r="FS10" s="2"/>
      <c r="FT10" s="61"/>
      <c r="FU10" s="13"/>
      <c r="FV10" s="6"/>
      <c r="FW10" s="38"/>
      <c r="FX10" s="1"/>
      <c r="FY10" s="1"/>
      <c r="FZ10" s="2"/>
      <c r="GA10" s="2"/>
      <c r="GB10" s="2"/>
      <c r="GC10" s="2"/>
      <c r="GD10" s="2"/>
      <c r="GE10" s="61"/>
      <c r="GF10" s="13"/>
      <c r="GG10" s="6"/>
      <c r="GH10" s="38"/>
      <c r="GI10" s="1"/>
      <c r="GJ10" s="1"/>
      <c r="GK10" s="2"/>
      <c r="GL10" s="2"/>
      <c r="GM10" s="2"/>
      <c r="GN10" s="2"/>
      <c r="GO10" s="2"/>
      <c r="GP10" s="61"/>
      <c r="GQ10" s="13"/>
      <c r="GR10" s="6"/>
      <c r="GS10" s="38"/>
      <c r="GT10" s="1"/>
      <c r="GU10" s="1"/>
      <c r="GV10" s="2"/>
      <c r="GW10" s="2"/>
      <c r="GX10" s="2"/>
      <c r="GY10" s="2"/>
      <c r="GZ10" s="2"/>
      <c r="HA10" s="61"/>
      <c r="HB10" s="13"/>
      <c r="HC10" s="6"/>
      <c r="HD10" s="38"/>
      <c r="HE10" s="1"/>
      <c r="HF10" s="1"/>
      <c r="HG10" s="2"/>
      <c r="HH10" s="2"/>
      <c r="HI10" s="2"/>
      <c r="HJ10" s="2"/>
      <c r="HK10" s="2"/>
      <c r="HL10" s="61"/>
      <c r="HM10" s="13"/>
      <c r="HN10" s="6"/>
      <c r="HO10" s="38"/>
      <c r="HP10" s="1"/>
      <c r="HQ10" s="1"/>
      <c r="HR10" s="2"/>
      <c r="HS10" s="2"/>
      <c r="HT10" s="2"/>
      <c r="HU10" s="2"/>
      <c r="HV10" s="2"/>
      <c r="HW10" s="61"/>
      <c r="HX10" s="13"/>
      <c r="HY10" s="6"/>
      <c r="HZ10" s="38"/>
      <c r="IA10" s="1"/>
      <c r="IB10" s="1"/>
      <c r="IC10" s="2"/>
      <c r="ID10" s="2"/>
      <c r="IE10" s="2"/>
      <c r="IF10" s="2"/>
      <c r="IG10" s="2"/>
      <c r="IH10" s="61"/>
      <c r="II10" s="13"/>
      <c r="IJ10" s="6"/>
      <c r="IK10" s="38"/>
      <c r="IL10" s="78"/>
      <c r="IO10" s="4"/>
      <c r="IP10" s="4"/>
      <c r="IQ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x14ac:dyDescent="0.2">
      <c r="A11" s="33">
        <v>1</v>
      </c>
      <c r="B11" s="63" t="s">
        <v>152</v>
      </c>
      <c r="C11" s="25"/>
      <c r="D11" s="64"/>
      <c r="E11" s="64" t="s">
        <v>135</v>
      </c>
      <c r="F11" s="65" t="s">
        <v>107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243.92</v>
      </c>
      <c r="L11" s="59">
        <f>AB11+AO11+BA11+BL11+BY11+CJ11+CU11+DF11+DQ11+EB11+EM11+EX11+FI11+FT11+GE11+GP11+HA11+HL11+HW11+IH11</f>
        <v>223.92</v>
      </c>
      <c r="M11" s="36">
        <f>AD11+AQ11+BC11+BN11+CA11+CL11+CW11+DH11+DS11+ED11+EO11+EZ11+FK11+FV11+GG11+GR11+HC11+HN11+HY11+IJ11</f>
        <v>6</v>
      </c>
      <c r="N11" s="37">
        <f>O11</f>
        <v>14</v>
      </c>
      <c r="O11" s="60">
        <f>W11+AJ11+AV11+BG11+BT11+CE11+CP11+DA11+DL11+DW11+EH11+ES11+FD11+FO11+FZ11+GK11+GV11+HG11+HR11+IC11</f>
        <v>14</v>
      </c>
      <c r="P11" s="31">
        <v>26.27</v>
      </c>
      <c r="Q11" s="28"/>
      <c r="R11" s="28"/>
      <c r="S11" s="28"/>
      <c r="T11" s="28"/>
      <c r="U11" s="28"/>
      <c r="V11" s="28"/>
      <c r="W11" s="29">
        <v>7</v>
      </c>
      <c r="X11" s="29">
        <v>0</v>
      </c>
      <c r="Y11" s="29">
        <v>0</v>
      </c>
      <c r="Z11" s="29">
        <v>0</v>
      </c>
      <c r="AA11" s="30">
        <v>0</v>
      </c>
      <c r="AB11" s="27">
        <f>P11+Q11+R11+S11+T11+U11+V11</f>
        <v>26.27</v>
      </c>
      <c r="AC11" s="26">
        <f>W11</f>
        <v>7</v>
      </c>
      <c r="AD11" s="23">
        <f>(X11*3)+(Y11*10)+(Z11*5)+(AA11*20)</f>
        <v>0</v>
      </c>
      <c r="AE11" s="45">
        <f>AB11+AC11+AD11</f>
        <v>33.270000000000003</v>
      </c>
      <c r="AF11" s="31">
        <v>53.46</v>
      </c>
      <c r="AG11" s="28"/>
      <c r="AH11" s="28"/>
      <c r="AI11" s="28"/>
      <c r="AJ11" s="29">
        <v>3</v>
      </c>
      <c r="AK11" s="29">
        <v>1</v>
      </c>
      <c r="AL11" s="29">
        <v>0</v>
      </c>
      <c r="AM11" s="29">
        <v>0</v>
      </c>
      <c r="AN11" s="30">
        <v>0</v>
      </c>
      <c r="AO11" s="27">
        <f>AF11+AG11+AH11+AI11</f>
        <v>53.46</v>
      </c>
      <c r="AP11" s="26">
        <f>AJ11</f>
        <v>3</v>
      </c>
      <c r="AQ11" s="23">
        <f>(AK11*3)+(AL11*10)+(AM11*5)+(AN11*20)</f>
        <v>3</v>
      </c>
      <c r="AR11" s="45">
        <f>AO11+AP11+AQ11</f>
        <v>59.46</v>
      </c>
      <c r="AS11" s="31">
        <v>37.15</v>
      </c>
      <c r="AT11" s="28"/>
      <c r="AU11" s="28"/>
      <c r="AV11" s="29">
        <v>2</v>
      </c>
      <c r="AW11" s="29">
        <v>1</v>
      </c>
      <c r="AX11" s="29">
        <v>0</v>
      </c>
      <c r="AY11" s="29">
        <v>0</v>
      </c>
      <c r="AZ11" s="30">
        <v>0</v>
      </c>
      <c r="BA11" s="27">
        <f>AS11+AT11+AU11</f>
        <v>37.15</v>
      </c>
      <c r="BB11" s="26">
        <f>AV11</f>
        <v>2</v>
      </c>
      <c r="BC11" s="23">
        <f>(AW11*3)+(AX11*10)+(AY11*5)+(AZ11*20)</f>
        <v>3</v>
      </c>
      <c r="BD11" s="45">
        <f>BA11+BB11+BC11</f>
        <v>42.15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>
        <v>60.51</v>
      </c>
      <c r="BQ11" s="28"/>
      <c r="BR11" s="28"/>
      <c r="BS11" s="28"/>
      <c r="BT11" s="29">
        <v>2</v>
      </c>
      <c r="BU11" s="29">
        <v>0</v>
      </c>
      <c r="BV11" s="29">
        <v>0</v>
      </c>
      <c r="BW11" s="29">
        <v>0</v>
      </c>
      <c r="BX11" s="30">
        <v>0</v>
      </c>
      <c r="BY11" s="27">
        <f>BP11+BQ11+BR11+BS11</f>
        <v>60.51</v>
      </c>
      <c r="BZ11" s="26">
        <f>BT11</f>
        <v>2</v>
      </c>
      <c r="CA11" s="32">
        <f>(BU11*3)+(BV11*10)+(BW11*5)+(BX11*20)</f>
        <v>0</v>
      </c>
      <c r="CB11" s="72">
        <f>BY11+BZ11+CA11</f>
        <v>62.51</v>
      </c>
      <c r="CC11" s="31">
        <v>46.53</v>
      </c>
      <c r="CD11" s="28"/>
      <c r="CE11" s="29">
        <v>0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46.53</v>
      </c>
      <c r="CK11" s="26">
        <f>CE11</f>
        <v>0</v>
      </c>
      <c r="CL11" s="23">
        <f>(CF11*3)+(CG11*10)+(CH11*5)+(CI11*20)</f>
        <v>0</v>
      </c>
      <c r="CM11" s="45">
        <f>CJ11+CK11+CL11</f>
        <v>46.53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O11" s="4"/>
      <c r="IP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ht="3" customHeight="1" x14ac:dyDescent="0.2">
      <c r="A12" s="180"/>
      <c r="B12" s="181"/>
      <c r="C12" s="182"/>
      <c r="D12" s="183"/>
      <c r="E12" s="183"/>
      <c r="F12" s="184"/>
      <c r="G12" s="185"/>
      <c r="H12" s="186"/>
      <c r="I12" s="187"/>
      <c r="J12" s="188"/>
      <c r="K12" s="189"/>
      <c r="L12" s="190"/>
      <c r="M12" s="191"/>
      <c r="N12" s="192"/>
      <c r="O12" s="193"/>
      <c r="P12" s="194"/>
      <c r="Q12" s="195"/>
      <c r="R12" s="195"/>
      <c r="S12" s="195"/>
      <c r="T12" s="195"/>
      <c r="U12" s="195"/>
      <c r="V12" s="195"/>
      <c r="W12" s="196"/>
      <c r="X12" s="196"/>
      <c r="Y12" s="196"/>
      <c r="Z12" s="196"/>
      <c r="AA12" s="197"/>
      <c r="AB12" s="198"/>
      <c r="AC12" s="199"/>
      <c r="AD12" s="200"/>
      <c r="AE12" s="201"/>
      <c r="AF12" s="194"/>
      <c r="AG12" s="195"/>
      <c r="AH12" s="195"/>
      <c r="AI12" s="195"/>
      <c r="AJ12" s="196"/>
      <c r="AK12" s="196"/>
      <c r="AL12" s="196"/>
      <c r="AM12" s="196"/>
      <c r="AN12" s="197"/>
      <c r="AO12" s="198"/>
      <c r="AP12" s="199"/>
      <c r="AQ12" s="200"/>
      <c r="AR12" s="201"/>
      <c r="AS12" s="194"/>
      <c r="AT12" s="195"/>
      <c r="AU12" s="195"/>
      <c r="AV12" s="196"/>
      <c r="AW12" s="196"/>
      <c r="AX12" s="196"/>
      <c r="AY12" s="196"/>
      <c r="AZ12" s="197"/>
      <c r="BA12" s="198"/>
      <c r="BB12" s="199"/>
      <c r="BC12" s="200"/>
      <c r="BD12" s="201"/>
      <c r="BE12" s="198"/>
      <c r="BF12" s="202"/>
      <c r="BG12" s="196"/>
      <c r="BH12" s="196"/>
      <c r="BI12" s="196"/>
      <c r="BJ12" s="196"/>
      <c r="BK12" s="197"/>
      <c r="BL12" s="203"/>
      <c r="BM12" s="192"/>
      <c r="BN12" s="191"/>
      <c r="BO12" s="204"/>
      <c r="BP12" s="194"/>
      <c r="BQ12" s="195"/>
      <c r="BR12" s="195"/>
      <c r="BS12" s="195"/>
      <c r="BT12" s="196"/>
      <c r="BU12" s="196"/>
      <c r="BV12" s="196"/>
      <c r="BW12" s="196"/>
      <c r="BX12" s="197"/>
      <c r="BY12" s="198"/>
      <c r="BZ12" s="199"/>
      <c r="CA12" s="205"/>
      <c r="CB12" s="206"/>
      <c r="CC12" s="194"/>
      <c r="CD12" s="195"/>
      <c r="CE12" s="196"/>
      <c r="CF12" s="196"/>
      <c r="CG12" s="196"/>
      <c r="CH12" s="196"/>
      <c r="CI12" s="197"/>
      <c r="CJ12" s="198"/>
      <c r="CK12" s="199"/>
      <c r="CL12" s="200"/>
      <c r="CM12" s="201"/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O12" s="4"/>
      <c r="IP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x14ac:dyDescent="0.2">
      <c r="A13" s="33">
        <v>1</v>
      </c>
      <c r="B13" s="63" t="s">
        <v>151</v>
      </c>
      <c r="C13" s="25"/>
      <c r="D13" s="64"/>
      <c r="E13" s="64" t="s">
        <v>16</v>
      </c>
      <c r="F13" s="65" t="s">
        <v>21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>
        <f>IF(ISNA(VLOOKUP(E13,SortLookup!$A$1:$B$5,2,FALSE))," ",VLOOKUP(E13,SortLookup!$A$1:$B$5,2,FALSE))</f>
        <v>1</v>
      </c>
      <c r="J13" s="22">
        <f>IF(ISNA(VLOOKUP(F13,SortLookup!$A$7:$B$11,2,FALSE))," ",VLOOKUP(F13,SortLookup!$A$7:$B$11,2,FALSE))</f>
        <v>2</v>
      </c>
      <c r="K13" s="58">
        <f>L13+M13+O13</f>
        <v>159.83000000000001</v>
      </c>
      <c r="L13" s="59">
        <f>AB13+AO13+BA13+BL13+BY13+CJ13+CU13+DF13+DQ13+EB13+EM13+EX13+FI13+FT13+GE13+GP13+HA13+HL13+HW13+IH13</f>
        <v>150.83000000000001</v>
      </c>
      <c r="M13" s="36">
        <f>AD13+AQ13+BC13+BN13+CA13+CL13+CW13+DH13+DS13+ED13+EO13+EZ13+FK13+FV13+GG13+GR13+HC13+HN13+HY13+IJ13</f>
        <v>0</v>
      </c>
      <c r="N13" s="37">
        <f>O13</f>
        <v>9</v>
      </c>
      <c r="O13" s="60">
        <f>W13+AJ13+AV13+BG13+BT13+CE13+CP13+DA13+DL13+DW13+EH13+ES13+FD13+FO13+FZ13+GK13+GV13+HG13+HR13+IC13</f>
        <v>9</v>
      </c>
      <c r="P13" s="31">
        <v>21.21</v>
      </c>
      <c r="Q13" s="28"/>
      <c r="R13" s="28"/>
      <c r="S13" s="28"/>
      <c r="T13" s="28"/>
      <c r="U13" s="28"/>
      <c r="V13" s="28"/>
      <c r="W13" s="29">
        <v>0</v>
      </c>
      <c r="X13" s="29">
        <v>0</v>
      </c>
      <c r="Y13" s="29">
        <v>0</v>
      </c>
      <c r="Z13" s="29">
        <v>0</v>
      </c>
      <c r="AA13" s="30">
        <v>0</v>
      </c>
      <c r="AB13" s="27">
        <f>P13+Q13+R13+S13+T13+U13+V13</f>
        <v>21.21</v>
      </c>
      <c r="AC13" s="26">
        <f>W13</f>
        <v>0</v>
      </c>
      <c r="AD13" s="23">
        <f>(X13*3)+(Y13*10)+(Z13*5)+(AA13*20)</f>
        <v>0</v>
      </c>
      <c r="AE13" s="45">
        <f>AB13+AC13+AD13</f>
        <v>21.21</v>
      </c>
      <c r="AF13" s="31">
        <v>30.75</v>
      </c>
      <c r="AG13" s="28"/>
      <c r="AH13" s="28"/>
      <c r="AI13" s="28"/>
      <c r="AJ13" s="29">
        <v>2</v>
      </c>
      <c r="AK13" s="29">
        <v>0</v>
      </c>
      <c r="AL13" s="29">
        <v>0</v>
      </c>
      <c r="AM13" s="29">
        <v>0</v>
      </c>
      <c r="AN13" s="30">
        <v>0</v>
      </c>
      <c r="AO13" s="27">
        <f>AF13+AG13+AH13+AI13</f>
        <v>30.75</v>
      </c>
      <c r="AP13" s="26">
        <f>AJ13</f>
        <v>2</v>
      </c>
      <c r="AQ13" s="23">
        <f>(AK13*3)+(AL13*10)+(AM13*5)+(AN13*20)</f>
        <v>0</v>
      </c>
      <c r="AR13" s="45">
        <f>AO13+AP13+AQ13</f>
        <v>32.75</v>
      </c>
      <c r="AS13" s="31">
        <v>28.17</v>
      </c>
      <c r="AT13" s="28"/>
      <c r="AU13" s="28"/>
      <c r="AV13" s="29">
        <v>2</v>
      </c>
      <c r="AW13" s="29">
        <v>0</v>
      </c>
      <c r="AX13" s="29">
        <v>0</v>
      </c>
      <c r="AY13" s="29">
        <v>0</v>
      </c>
      <c r="AZ13" s="30">
        <v>0</v>
      </c>
      <c r="BA13" s="27">
        <f>AS13+AT13+AU13</f>
        <v>28.17</v>
      </c>
      <c r="BB13" s="26">
        <f>AV13</f>
        <v>2</v>
      </c>
      <c r="BC13" s="23">
        <f>(AW13*3)+(AX13*10)+(AY13*5)+(AZ13*20)</f>
        <v>0</v>
      </c>
      <c r="BD13" s="45">
        <f>BA13+BB13+BC13</f>
        <v>30.17</v>
      </c>
      <c r="BE13" s="27"/>
      <c r="BF13" s="43"/>
      <c r="BG13" s="29"/>
      <c r="BH13" s="29"/>
      <c r="BI13" s="29"/>
      <c r="BJ13" s="29"/>
      <c r="BK13" s="30"/>
      <c r="BL13" s="40">
        <f>BE13+BF13</f>
        <v>0</v>
      </c>
      <c r="BM13" s="37">
        <f>BG13/2</f>
        <v>0</v>
      </c>
      <c r="BN13" s="36">
        <f>(BH13*3)+(BI13*5)+(BJ13*5)+(BK13*20)</f>
        <v>0</v>
      </c>
      <c r="BO13" s="35">
        <f>BL13+BM13+BN13</f>
        <v>0</v>
      </c>
      <c r="BP13" s="31">
        <v>39.54</v>
      </c>
      <c r="BQ13" s="28"/>
      <c r="BR13" s="28"/>
      <c r="BS13" s="28"/>
      <c r="BT13" s="29">
        <v>1</v>
      </c>
      <c r="BU13" s="29">
        <v>0</v>
      </c>
      <c r="BV13" s="29">
        <v>0</v>
      </c>
      <c r="BW13" s="29">
        <v>0</v>
      </c>
      <c r="BX13" s="30">
        <v>0</v>
      </c>
      <c r="BY13" s="27">
        <f>BP13+BQ13+BR13+BS13</f>
        <v>39.54</v>
      </c>
      <c r="BZ13" s="26">
        <f>BT13</f>
        <v>1</v>
      </c>
      <c r="CA13" s="32">
        <f>(BU13*3)+(BV13*10)+(BW13*5)+(BX13*20)</f>
        <v>0</v>
      </c>
      <c r="CB13" s="72">
        <f>BY13+BZ13+CA13</f>
        <v>40.54</v>
      </c>
      <c r="CC13" s="31">
        <v>31.16</v>
      </c>
      <c r="CD13" s="28"/>
      <c r="CE13" s="29">
        <v>4</v>
      </c>
      <c r="CF13" s="29">
        <v>0</v>
      </c>
      <c r="CG13" s="29">
        <v>0</v>
      </c>
      <c r="CH13" s="29">
        <v>0</v>
      </c>
      <c r="CI13" s="30">
        <v>0</v>
      </c>
      <c r="CJ13" s="27">
        <f>CC13+CD13</f>
        <v>31.16</v>
      </c>
      <c r="CK13" s="26">
        <f>CE13</f>
        <v>4</v>
      </c>
      <c r="CL13" s="23">
        <f>(CF13*3)+(CG13*10)+(CH13*5)+(CI13*20)</f>
        <v>0</v>
      </c>
      <c r="CM13" s="45">
        <f>CJ13+CK13+CL13</f>
        <v>35.159999999999997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78"/>
      <c r="IM13" s="4"/>
      <c r="IN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x14ac:dyDescent="0.2">
      <c r="A14" s="33">
        <v>2</v>
      </c>
      <c r="B14" s="63" t="s">
        <v>153</v>
      </c>
      <c r="C14" s="25"/>
      <c r="D14" s="64"/>
      <c r="E14" s="64" t="s">
        <v>16</v>
      </c>
      <c r="F14" s="65" t="s">
        <v>22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>
        <f>IF(ISNA(VLOOKUP(E14,SortLookup!$A$1:$B$5,2,FALSE))," ",VLOOKUP(E14,SortLookup!$A$1:$B$5,2,FALSE))</f>
        <v>1</v>
      </c>
      <c r="J14" s="22">
        <f>IF(ISNA(VLOOKUP(F14,SortLookup!$A$7:$B$11,2,FALSE))," ",VLOOKUP(F14,SortLookup!$A$7:$B$11,2,FALSE))</f>
        <v>3</v>
      </c>
      <c r="K14" s="58">
        <f>L14+M14+O14</f>
        <v>196.13</v>
      </c>
      <c r="L14" s="59">
        <f>AB14+AO14+BA14+BL14+BY14+CJ14+CU4+DF4+DQ4+EB4+EM4+EX4+FI4+FT4+GE4+GP4+HA4+HL4+HW4+IH4</f>
        <v>167.13</v>
      </c>
      <c r="M14" s="36">
        <f>AD14+AQ14+BC14+BN14+CA14+CL14+CW4+DH4+DS4+ED4+EO4+EZ4+FK4+FV4+GG4+GR4+HC4+HN4+HY4+IJ4</f>
        <v>5</v>
      </c>
      <c r="N14" s="37">
        <f>O14</f>
        <v>24</v>
      </c>
      <c r="O14" s="60">
        <f>W14+AJ14+AV14+BG14+BT14+CE14+CP4+DA4+DL4+DW4+EH4+ES4+FD4+FO4+FZ4+GK4+GV4+HG4+HR4+IC4</f>
        <v>24</v>
      </c>
      <c r="P14" s="31">
        <v>19.87</v>
      </c>
      <c r="Q14" s="28"/>
      <c r="R14" s="28"/>
      <c r="S14" s="28"/>
      <c r="T14" s="28"/>
      <c r="U14" s="28"/>
      <c r="V14" s="28"/>
      <c r="W14" s="29">
        <v>4</v>
      </c>
      <c r="X14" s="29">
        <v>0</v>
      </c>
      <c r="Y14" s="29">
        <v>0</v>
      </c>
      <c r="Z14" s="29">
        <v>0</v>
      </c>
      <c r="AA14" s="30">
        <v>0</v>
      </c>
      <c r="AB14" s="27">
        <f>P14+Q14+R14+S14+T14+U14+V14</f>
        <v>19.87</v>
      </c>
      <c r="AC14" s="26">
        <f>W14</f>
        <v>4</v>
      </c>
      <c r="AD14" s="23">
        <f>(X14*3)+(Y14*10)+(Z14*5)+(AA14*20)</f>
        <v>0</v>
      </c>
      <c r="AE14" s="45">
        <f>AB14+AC14+AD14</f>
        <v>23.87</v>
      </c>
      <c r="AF14" s="31">
        <v>37.11</v>
      </c>
      <c r="AG14" s="28"/>
      <c r="AH14" s="28"/>
      <c r="AI14" s="28"/>
      <c r="AJ14" s="29">
        <v>9</v>
      </c>
      <c r="AK14" s="29">
        <v>0</v>
      </c>
      <c r="AL14" s="29">
        <v>0</v>
      </c>
      <c r="AM14" s="29">
        <v>0</v>
      </c>
      <c r="AN14" s="30">
        <v>0</v>
      </c>
      <c r="AO14" s="27">
        <f>AF14+AG14+AH14+AI14</f>
        <v>37.11</v>
      </c>
      <c r="AP14" s="26">
        <f>AJ14</f>
        <v>9</v>
      </c>
      <c r="AQ14" s="23">
        <f>(AK14*3)+(AL14*10)+(AM14*5)+(AN14*20)</f>
        <v>0</v>
      </c>
      <c r="AR14" s="45">
        <f>AO14+AP14+AQ14</f>
        <v>46.11</v>
      </c>
      <c r="AS14" s="31">
        <v>26.14</v>
      </c>
      <c r="AT14" s="28"/>
      <c r="AU14" s="28"/>
      <c r="AV14" s="29">
        <v>2</v>
      </c>
      <c r="AW14" s="29">
        <v>0</v>
      </c>
      <c r="AX14" s="29">
        <v>0</v>
      </c>
      <c r="AY14" s="29">
        <v>0</v>
      </c>
      <c r="AZ14" s="30">
        <v>0</v>
      </c>
      <c r="BA14" s="27">
        <f>AS14+AT14+AU14</f>
        <v>26.14</v>
      </c>
      <c r="BB14" s="26">
        <f>AV14</f>
        <v>2</v>
      </c>
      <c r="BC14" s="23">
        <f>(AW14*3)+(AX14*10)+(AY14*5)+(AZ14*20)</f>
        <v>0</v>
      </c>
      <c r="BD14" s="45">
        <f>BA14+BB14+BC14</f>
        <v>28.14</v>
      </c>
      <c r="BE14" s="27"/>
      <c r="BF14" s="43"/>
      <c r="BG14" s="29"/>
      <c r="BH14" s="29"/>
      <c r="BI14" s="29"/>
      <c r="BJ14" s="29"/>
      <c r="BK14" s="30"/>
      <c r="BL14" s="40">
        <f>BE14+BF14</f>
        <v>0</v>
      </c>
      <c r="BM14" s="37">
        <f>BG14/2</f>
        <v>0</v>
      </c>
      <c r="BN14" s="36">
        <f>(BH14*3)+(BI14*5)+(BJ14*5)+(BK14*20)</f>
        <v>0</v>
      </c>
      <c r="BO14" s="35">
        <f>BL14+BM14+BN14</f>
        <v>0</v>
      </c>
      <c r="BP14" s="31">
        <v>49.44</v>
      </c>
      <c r="BQ14" s="28"/>
      <c r="BR14" s="28"/>
      <c r="BS14" s="28"/>
      <c r="BT14" s="29">
        <v>5</v>
      </c>
      <c r="BU14" s="29">
        <v>0</v>
      </c>
      <c r="BV14" s="29">
        <v>0</v>
      </c>
      <c r="BW14" s="29">
        <v>1</v>
      </c>
      <c r="BX14" s="30">
        <v>0</v>
      </c>
      <c r="BY14" s="27">
        <f>BP14+BQ14+BR14+BS14</f>
        <v>49.44</v>
      </c>
      <c r="BZ14" s="26">
        <f>BT14</f>
        <v>5</v>
      </c>
      <c r="CA14" s="32">
        <f>(BU14*3)+(BV14*10)+(BW14*5)+(BX14*20)</f>
        <v>5</v>
      </c>
      <c r="CB14" s="72">
        <f>BY14+BZ14+CA14</f>
        <v>59.44</v>
      </c>
      <c r="CC14" s="31">
        <v>34.57</v>
      </c>
      <c r="CD14" s="28"/>
      <c r="CE14" s="29">
        <v>4</v>
      </c>
      <c r="CF14" s="29">
        <v>0</v>
      </c>
      <c r="CG14" s="29">
        <v>0</v>
      </c>
      <c r="CH14" s="29">
        <v>0</v>
      </c>
      <c r="CI14" s="30">
        <v>0</v>
      </c>
      <c r="CJ14" s="27">
        <f>CC14+CD14</f>
        <v>34.57</v>
      </c>
      <c r="CK14" s="26">
        <f>CE14</f>
        <v>4</v>
      </c>
      <c r="CL14" s="23">
        <f>(CF14*3)+(CG14*10)+(CH14*5)+(CI14*20)</f>
        <v>0</v>
      </c>
      <c r="CM14" s="45">
        <f>CJ14+CK14+CL14</f>
        <v>38.57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78"/>
      <c r="IM14" s="4"/>
      <c r="IN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</row>
    <row r="15" spans="1:323" x14ac:dyDescent="0.2">
      <c r="A15" s="33">
        <v>3</v>
      </c>
      <c r="B15" s="63" t="s">
        <v>110</v>
      </c>
      <c r="C15" s="25"/>
      <c r="D15" s="64" t="s">
        <v>106</v>
      </c>
      <c r="E15" s="64" t="s">
        <v>16</v>
      </c>
      <c r="F15" s="65" t="s">
        <v>21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>
        <f>IF(ISNA(VLOOKUP(E15,SortLookup!$A$1:$B$5,2,FALSE))," ",VLOOKUP(E15,SortLookup!$A$1:$B$5,2,FALSE))</f>
        <v>1</v>
      </c>
      <c r="J15" s="22">
        <f>IF(ISNA(VLOOKUP(F15,SortLookup!$A$7:$B$11,2,FALSE))," ",VLOOKUP(F15,SortLookup!$A$7:$B$11,2,FALSE))</f>
        <v>2</v>
      </c>
      <c r="K15" s="58">
        <f>L15+M15+O15</f>
        <v>197.72</v>
      </c>
      <c r="L15" s="59">
        <f>AB15+AO15+BA15+BL15+BY15+CJ15+CU4+DF4+DQ4+EB4+EM4+EX4+FI4+FT4+GE4+GP4+HA4+HL4+HW4+IH4</f>
        <v>185.72</v>
      </c>
      <c r="M15" s="36">
        <f>AD15+AQ15+BC15+BN15+CA15+CL15+CW4+DH4+DS4+ED4+EO4+EZ4+FK4+FV4+GG4+GR4+HC4+HN4+HY4+IJ4</f>
        <v>0</v>
      </c>
      <c r="N15" s="37">
        <f>O15</f>
        <v>12</v>
      </c>
      <c r="O15" s="60">
        <f>W15+AJ15+AV15+BG15+BT15+CE15+CP4+DA4+DL4+DW4+EH4+ES4+FD4+FO4+FZ4+GK4+GV4+HG4+HR4+IC4</f>
        <v>12</v>
      </c>
      <c r="P15" s="31">
        <v>26.84</v>
      </c>
      <c r="Q15" s="28"/>
      <c r="R15" s="28"/>
      <c r="S15" s="28"/>
      <c r="T15" s="28"/>
      <c r="U15" s="28"/>
      <c r="V15" s="28"/>
      <c r="W15" s="29">
        <v>5</v>
      </c>
      <c r="X15" s="29">
        <v>0</v>
      </c>
      <c r="Y15" s="29">
        <v>0</v>
      </c>
      <c r="Z15" s="29">
        <v>0</v>
      </c>
      <c r="AA15" s="30">
        <v>0</v>
      </c>
      <c r="AB15" s="27">
        <f>P15+Q15+R15+S15+T15+U15+V15</f>
        <v>26.84</v>
      </c>
      <c r="AC15" s="26">
        <f>W15</f>
        <v>5</v>
      </c>
      <c r="AD15" s="23">
        <f>(X15*3)+(Y15*10)+(Z15*5)+(AA15*20)</f>
        <v>0</v>
      </c>
      <c r="AE15" s="45">
        <f>AB15+AC15+AD15</f>
        <v>31.84</v>
      </c>
      <c r="AF15" s="31">
        <v>37.97</v>
      </c>
      <c r="AG15" s="28"/>
      <c r="AH15" s="28"/>
      <c r="AI15" s="28"/>
      <c r="AJ15" s="29">
        <v>1</v>
      </c>
      <c r="AK15" s="29">
        <v>0</v>
      </c>
      <c r="AL15" s="29">
        <v>0</v>
      </c>
      <c r="AM15" s="29">
        <v>0</v>
      </c>
      <c r="AN15" s="30">
        <v>0</v>
      </c>
      <c r="AO15" s="27">
        <f>AF15+AG15+AH15+AI15</f>
        <v>37.97</v>
      </c>
      <c r="AP15" s="26">
        <f>AJ15</f>
        <v>1</v>
      </c>
      <c r="AQ15" s="23">
        <f>(AK15*3)+(AL15*10)+(AM15*5)+(AN15*20)</f>
        <v>0</v>
      </c>
      <c r="AR15" s="45">
        <f>AO15+AP15+AQ15</f>
        <v>38.97</v>
      </c>
      <c r="AS15" s="31">
        <v>41.45</v>
      </c>
      <c r="AT15" s="28"/>
      <c r="AU15" s="28"/>
      <c r="AV15" s="29">
        <v>1</v>
      </c>
      <c r="AW15" s="29">
        <v>0</v>
      </c>
      <c r="AX15" s="29">
        <v>0</v>
      </c>
      <c r="AY15" s="29">
        <v>0</v>
      </c>
      <c r="AZ15" s="30">
        <v>0</v>
      </c>
      <c r="BA15" s="27">
        <f>AS15+AT15+AU15</f>
        <v>41.45</v>
      </c>
      <c r="BB15" s="26">
        <f>AV15</f>
        <v>1</v>
      </c>
      <c r="BC15" s="23">
        <f>(AW15*3)+(AX15*10)+(AY15*5)+(AZ15*20)</f>
        <v>0</v>
      </c>
      <c r="BD15" s="45">
        <f>BA15+BB15+BC15</f>
        <v>42.45</v>
      </c>
      <c r="BE15" s="27"/>
      <c r="BF15" s="43"/>
      <c r="BG15" s="29"/>
      <c r="BH15" s="29"/>
      <c r="BI15" s="29"/>
      <c r="BJ15" s="29"/>
      <c r="BK15" s="30"/>
      <c r="BL15" s="40">
        <f>BE15+BF15</f>
        <v>0</v>
      </c>
      <c r="BM15" s="37">
        <f>BG15/2</f>
        <v>0</v>
      </c>
      <c r="BN15" s="36">
        <f>(BH15*3)+(BI15*5)+(BJ15*5)+(BK15*20)</f>
        <v>0</v>
      </c>
      <c r="BO15" s="35">
        <f>BL15+BM15+BN15</f>
        <v>0</v>
      </c>
      <c r="BP15" s="31">
        <v>44</v>
      </c>
      <c r="BQ15" s="28"/>
      <c r="BR15" s="28"/>
      <c r="BS15" s="28"/>
      <c r="BT15" s="29">
        <v>5</v>
      </c>
      <c r="BU15" s="29">
        <v>0</v>
      </c>
      <c r="BV15" s="29">
        <v>0</v>
      </c>
      <c r="BW15" s="29">
        <v>0</v>
      </c>
      <c r="BX15" s="30">
        <v>0</v>
      </c>
      <c r="BY15" s="27">
        <f>BP15+BQ15+BR15+BS15</f>
        <v>44</v>
      </c>
      <c r="BZ15" s="26">
        <f>BT15</f>
        <v>5</v>
      </c>
      <c r="CA15" s="32">
        <f>(BU15*3)+(BV15*10)+(BW15*5)+(BX15*20)</f>
        <v>0</v>
      </c>
      <c r="CB15" s="72">
        <f>BY15+BZ15+CA15</f>
        <v>49</v>
      </c>
      <c r="CC15" s="31">
        <v>35.46</v>
      </c>
      <c r="CD15" s="28"/>
      <c r="CE15" s="29">
        <v>0</v>
      </c>
      <c r="CF15" s="29">
        <v>0</v>
      </c>
      <c r="CG15" s="29">
        <v>0</v>
      </c>
      <c r="CH15" s="29">
        <v>0</v>
      </c>
      <c r="CI15" s="30">
        <v>0</v>
      </c>
      <c r="CJ15" s="27">
        <f>CC15+CD15</f>
        <v>35.46</v>
      </c>
      <c r="CK15" s="26">
        <f>CE15</f>
        <v>0</v>
      </c>
      <c r="CL15" s="23">
        <f>(CF15*3)+(CG15*10)+(CH15*5)+(CI15*20)</f>
        <v>0</v>
      </c>
      <c r="CM15" s="45">
        <f>CJ15+CK15+CL15</f>
        <v>35.46</v>
      </c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78"/>
      <c r="IM15" s="4"/>
      <c r="IN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</row>
    <row r="16" spans="1:323" x14ac:dyDescent="0.2">
      <c r="A16" s="33">
        <v>4</v>
      </c>
      <c r="B16" s="63" t="s">
        <v>124</v>
      </c>
      <c r="C16" s="25"/>
      <c r="D16" s="64"/>
      <c r="E16" s="64" t="s">
        <v>16</v>
      </c>
      <c r="F16" s="65" t="s">
        <v>21</v>
      </c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>
        <f>IF(ISNA(VLOOKUP(E16,SortLookup!$A$1:$B$5,2,FALSE))," ",VLOOKUP(E16,SortLookup!$A$1:$B$5,2,FALSE))</f>
        <v>1</v>
      </c>
      <c r="J16" s="22">
        <f>IF(ISNA(VLOOKUP(F16,SortLookup!$A$7:$B$11,2,FALSE))," ",VLOOKUP(F16,SortLookup!$A$7:$B$11,2,FALSE))</f>
        <v>2</v>
      </c>
      <c r="K16" s="58">
        <f>L16+M16+O16</f>
        <v>199.2</v>
      </c>
      <c r="L16" s="59">
        <f>AB16+AO16+BA16+BL16+BY16+CJ16+CU16+DF16+DQ16+EB16+EM16+EX16+FI16+FT16+GE16+GP16+HA16+HL16+HW16+IH16</f>
        <v>185.2</v>
      </c>
      <c r="M16" s="36">
        <f>AD16+AQ16+BC16+BN16+CA16+CL16+CW16+DH16+DS16+ED16+EO16+EZ16+FK16+FV16+GG16+GR16+HC16+HN16+HY16+IJ16</f>
        <v>0</v>
      </c>
      <c r="N16" s="37">
        <f>O16</f>
        <v>14</v>
      </c>
      <c r="O16" s="60">
        <f>W16+AJ16+AV16+BG16+BT16+CE16+CP16+DA16+DL16+DW16+EH16+ES16+FD16+FO16+FZ16+GK16+GV16+HG16+HR16+IC16</f>
        <v>14</v>
      </c>
      <c r="P16" s="31">
        <v>25.34</v>
      </c>
      <c r="Q16" s="28"/>
      <c r="R16" s="28"/>
      <c r="S16" s="28"/>
      <c r="T16" s="28"/>
      <c r="U16" s="28"/>
      <c r="V16" s="28"/>
      <c r="W16" s="29">
        <v>1</v>
      </c>
      <c r="X16" s="29">
        <v>0</v>
      </c>
      <c r="Y16" s="29">
        <v>0</v>
      </c>
      <c r="Z16" s="29">
        <v>0</v>
      </c>
      <c r="AA16" s="30">
        <v>0</v>
      </c>
      <c r="AB16" s="27">
        <f>P16+Q16+R16+S16+T16+U16+V16</f>
        <v>25.34</v>
      </c>
      <c r="AC16" s="26">
        <f>W16</f>
        <v>1</v>
      </c>
      <c r="AD16" s="23">
        <f>(X16*3)+(Y16*10)+(Z16*5)+(AA16*20)</f>
        <v>0</v>
      </c>
      <c r="AE16" s="45">
        <f>AB16+AC16+AD16</f>
        <v>26.34</v>
      </c>
      <c r="AF16" s="31">
        <v>44.24</v>
      </c>
      <c r="AG16" s="28"/>
      <c r="AH16" s="28"/>
      <c r="AI16" s="28"/>
      <c r="AJ16" s="29">
        <v>5</v>
      </c>
      <c r="AK16" s="29">
        <v>0</v>
      </c>
      <c r="AL16" s="29">
        <v>0</v>
      </c>
      <c r="AM16" s="29">
        <v>0</v>
      </c>
      <c r="AN16" s="30">
        <v>0</v>
      </c>
      <c r="AO16" s="27">
        <f>AF16+AG16+AH16+AI16</f>
        <v>44.24</v>
      </c>
      <c r="AP16" s="26">
        <f>AJ16</f>
        <v>5</v>
      </c>
      <c r="AQ16" s="23">
        <f>(AK16*3)+(AL16*10)+(AM16*5)+(AN16*20)</f>
        <v>0</v>
      </c>
      <c r="AR16" s="45">
        <f>AO16+AP16+AQ16</f>
        <v>49.24</v>
      </c>
      <c r="AS16" s="31">
        <v>34.94</v>
      </c>
      <c r="AT16" s="28"/>
      <c r="AU16" s="28"/>
      <c r="AV16" s="29">
        <v>1</v>
      </c>
      <c r="AW16" s="29">
        <v>0</v>
      </c>
      <c r="AX16" s="29">
        <v>0</v>
      </c>
      <c r="AY16" s="29">
        <v>0</v>
      </c>
      <c r="AZ16" s="30">
        <v>0</v>
      </c>
      <c r="BA16" s="27">
        <f>AS16+AT16+AU16</f>
        <v>34.94</v>
      </c>
      <c r="BB16" s="26">
        <f>AV16</f>
        <v>1</v>
      </c>
      <c r="BC16" s="23">
        <f>(AW16*3)+(AX16*10)+(AY16*5)+(AZ16*20)</f>
        <v>0</v>
      </c>
      <c r="BD16" s="45">
        <f>BA16+BB16+BC16</f>
        <v>35.94</v>
      </c>
      <c r="BE16" s="27"/>
      <c r="BF16" s="43"/>
      <c r="BG16" s="29"/>
      <c r="BH16" s="29"/>
      <c r="BI16" s="29"/>
      <c r="BJ16" s="29"/>
      <c r="BK16" s="30"/>
      <c r="BL16" s="40">
        <f>BE16+BF16</f>
        <v>0</v>
      </c>
      <c r="BM16" s="37">
        <f>BG16/2</f>
        <v>0</v>
      </c>
      <c r="BN16" s="36">
        <f>(BH16*3)+(BI16*5)+(BJ16*5)+(BK16*20)</f>
        <v>0</v>
      </c>
      <c r="BO16" s="35">
        <f>BL16+BM16+BN16</f>
        <v>0</v>
      </c>
      <c r="BP16" s="31">
        <v>42.82</v>
      </c>
      <c r="BQ16" s="28"/>
      <c r="BR16" s="28"/>
      <c r="BS16" s="28"/>
      <c r="BT16" s="29">
        <v>2</v>
      </c>
      <c r="BU16" s="29">
        <v>0</v>
      </c>
      <c r="BV16" s="29">
        <v>0</v>
      </c>
      <c r="BW16" s="29">
        <v>0</v>
      </c>
      <c r="BX16" s="30">
        <v>0</v>
      </c>
      <c r="BY16" s="27">
        <f>BP16+BQ16+BR16+BS16</f>
        <v>42.82</v>
      </c>
      <c r="BZ16" s="26">
        <f>BT16</f>
        <v>2</v>
      </c>
      <c r="CA16" s="32">
        <f>(BU16*3)+(BV16*10)+(BW16*5)+(BX16*20)</f>
        <v>0</v>
      </c>
      <c r="CB16" s="72">
        <f>BY16+BZ16+CA16</f>
        <v>44.82</v>
      </c>
      <c r="CC16" s="31">
        <v>37.86</v>
      </c>
      <c r="CD16" s="28"/>
      <c r="CE16" s="29">
        <v>5</v>
      </c>
      <c r="CF16" s="29">
        <v>0</v>
      </c>
      <c r="CG16" s="29">
        <v>0</v>
      </c>
      <c r="CH16" s="29">
        <v>0</v>
      </c>
      <c r="CI16" s="30">
        <v>0</v>
      </c>
      <c r="CJ16" s="27">
        <f>CC16+CD16</f>
        <v>37.86</v>
      </c>
      <c r="CK16" s="26">
        <f>CE16</f>
        <v>5</v>
      </c>
      <c r="CL16" s="23">
        <f>(CF16*3)+(CG16*10)+(CH16*5)+(CI16*20)</f>
        <v>0</v>
      </c>
      <c r="CM16" s="45">
        <f>CJ16+CK16+CL16</f>
        <v>42.86</v>
      </c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8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</row>
    <row r="17" spans="1:323" x14ac:dyDescent="0.2">
      <c r="A17" s="33">
        <v>5</v>
      </c>
      <c r="B17" s="63" t="s">
        <v>160</v>
      </c>
      <c r="C17" s="25"/>
      <c r="D17" s="64" t="s">
        <v>104</v>
      </c>
      <c r="E17" s="64" t="s">
        <v>16</v>
      </c>
      <c r="F17" s="65" t="s">
        <v>22</v>
      </c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>
        <f>IF(ISNA(VLOOKUP(E17,SortLookup!$A$1:$B$5,2,FALSE))," ",VLOOKUP(E17,SortLookup!$A$1:$B$5,2,FALSE))</f>
        <v>1</v>
      </c>
      <c r="J17" s="22">
        <f>IF(ISNA(VLOOKUP(F17,SortLookup!$A$7:$B$11,2,FALSE))," ",VLOOKUP(F17,SortLookup!$A$7:$B$11,2,FALSE))</f>
        <v>3</v>
      </c>
      <c r="K17" s="58">
        <f>L17+M17+O17</f>
        <v>210.34</v>
      </c>
      <c r="L17" s="59">
        <f>AB17+AO17+BA17+BL17+BY17+CJ17+CU9+DF9+DQ9+EB9+EM9+EX9+FI9+FT9+GE9+GP9+HA9+HL9+HW9+IH9</f>
        <v>182.34</v>
      </c>
      <c r="M17" s="36">
        <f>AD17+AQ17+BC17+BN17+CA17+CL17+CW9+DH9+DS9+ED9+EO9+EZ9+FK9+FV9+GG9+GR9+HC9+HN9+HY9+IJ9</f>
        <v>0</v>
      </c>
      <c r="N17" s="37">
        <f>O17</f>
        <v>28</v>
      </c>
      <c r="O17" s="60">
        <f>W17+AJ17+AV17+BG17+BT17+CE17+CP9+DA9+DL9+DW9+EH9+ES9+FD9+FO9+FZ9+GK9+GV9+HG9+HR9+IC9</f>
        <v>28</v>
      </c>
      <c r="P17" s="31">
        <v>26.71</v>
      </c>
      <c r="Q17" s="28"/>
      <c r="R17" s="28"/>
      <c r="S17" s="28"/>
      <c r="T17" s="28"/>
      <c r="U17" s="28"/>
      <c r="V17" s="28"/>
      <c r="W17" s="29">
        <v>1</v>
      </c>
      <c r="X17" s="29">
        <v>0</v>
      </c>
      <c r="Y17" s="29">
        <v>0</v>
      </c>
      <c r="Z17" s="29">
        <v>0</v>
      </c>
      <c r="AA17" s="30">
        <v>0</v>
      </c>
      <c r="AB17" s="27">
        <f>P17+Q17+R17+S17+T17+U17+V17</f>
        <v>26.71</v>
      </c>
      <c r="AC17" s="26">
        <f>W17</f>
        <v>1</v>
      </c>
      <c r="AD17" s="23">
        <f>(X17*3)+(Y17*10)+(Z17*5)+(AA17*20)</f>
        <v>0</v>
      </c>
      <c r="AE17" s="45">
        <f>AB17+AC17+AD17</f>
        <v>27.71</v>
      </c>
      <c r="AF17" s="31">
        <v>40.36</v>
      </c>
      <c r="AG17" s="28"/>
      <c r="AH17" s="28"/>
      <c r="AI17" s="28"/>
      <c r="AJ17" s="29">
        <v>9</v>
      </c>
      <c r="AK17" s="29">
        <v>0</v>
      </c>
      <c r="AL17" s="29">
        <v>0</v>
      </c>
      <c r="AM17" s="29">
        <v>0</v>
      </c>
      <c r="AN17" s="30">
        <v>0</v>
      </c>
      <c r="AO17" s="27">
        <f>AF17+AG17+AH17+AI17</f>
        <v>40.36</v>
      </c>
      <c r="AP17" s="26">
        <f>AJ17</f>
        <v>9</v>
      </c>
      <c r="AQ17" s="23">
        <f>(AK17*3)+(AL17*10)+(AM17*5)+(AN17*20)</f>
        <v>0</v>
      </c>
      <c r="AR17" s="45">
        <f>AO17+AP17+AQ17</f>
        <v>49.36</v>
      </c>
      <c r="AS17" s="31">
        <v>34.450000000000003</v>
      </c>
      <c r="AT17" s="28"/>
      <c r="AU17" s="28"/>
      <c r="AV17" s="29">
        <v>6</v>
      </c>
      <c r="AW17" s="29">
        <v>0</v>
      </c>
      <c r="AX17" s="29">
        <v>0</v>
      </c>
      <c r="AY17" s="29">
        <v>0</v>
      </c>
      <c r="AZ17" s="30">
        <v>0</v>
      </c>
      <c r="BA17" s="27">
        <f>AS17+AT17+AU17</f>
        <v>34.450000000000003</v>
      </c>
      <c r="BB17" s="26">
        <f>AV17</f>
        <v>6</v>
      </c>
      <c r="BC17" s="23">
        <f>(AW17*3)+(AX17*10)+(AY17*5)+(AZ17*20)</f>
        <v>0</v>
      </c>
      <c r="BD17" s="45">
        <f>BA17+BB17+BC17</f>
        <v>40.450000000000003</v>
      </c>
      <c r="BE17" s="27"/>
      <c r="BF17" s="43"/>
      <c r="BG17" s="29"/>
      <c r="BH17" s="29"/>
      <c r="BI17" s="29"/>
      <c r="BJ17" s="29"/>
      <c r="BK17" s="30"/>
      <c r="BL17" s="40">
        <f>BE17+BF17</f>
        <v>0</v>
      </c>
      <c r="BM17" s="37">
        <f>BG17/2</f>
        <v>0</v>
      </c>
      <c r="BN17" s="36">
        <f>(BH17*3)+(BI17*5)+(BJ17*5)+(BK17*20)</f>
        <v>0</v>
      </c>
      <c r="BO17" s="35">
        <f>BL17+BM17+BN17</f>
        <v>0</v>
      </c>
      <c r="BP17" s="31">
        <v>46.62</v>
      </c>
      <c r="BQ17" s="28"/>
      <c r="BR17" s="28"/>
      <c r="BS17" s="28"/>
      <c r="BT17" s="29">
        <v>11</v>
      </c>
      <c r="BU17" s="29">
        <v>0</v>
      </c>
      <c r="BV17" s="29">
        <v>0</v>
      </c>
      <c r="BW17" s="29">
        <v>0</v>
      </c>
      <c r="BX17" s="30">
        <v>0</v>
      </c>
      <c r="BY17" s="27">
        <f>BP17+BQ17+BR17+BS17</f>
        <v>46.62</v>
      </c>
      <c r="BZ17" s="26">
        <f>BT17</f>
        <v>11</v>
      </c>
      <c r="CA17" s="32">
        <f>(BU17*3)+(BV17*10)+(BW17*5)+(BX17*20)</f>
        <v>0</v>
      </c>
      <c r="CB17" s="72">
        <f>BY17+BZ17+CA17</f>
        <v>57.62</v>
      </c>
      <c r="CC17" s="31">
        <v>34.200000000000003</v>
      </c>
      <c r="CD17" s="28"/>
      <c r="CE17" s="29">
        <v>1</v>
      </c>
      <c r="CF17" s="29">
        <v>0</v>
      </c>
      <c r="CG17" s="29">
        <v>0</v>
      </c>
      <c r="CH17" s="29">
        <v>0</v>
      </c>
      <c r="CI17" s="30">
        <v>0</v>
      </c>
      <c r="CJ17" s="27">
        <f>CC17+CD17</f>
        <v>34.200000000000003</v>
      </c>
      <c r="CK17" s="26">
        <f>CE17</f>
        <v>1</v>
      </c>
      <c r="CL17" s="23">
        <f>(CF17*3)+(CG17*10)+(CH17*5)+(CI17*20)</f>
        <v>0</v>
      </c>
      <c r="CM17" s="45">
        <f>CJ17+CK17+CL17</f>
        <v>35.200000000000003</v>
      </c>
      <c r="CN17" s="4"/>
      <c r="CO17" s="4"/>
      <c r="CP17" s="4"/>
      <c r="CQ17" s="4"/>
      <c r="CR17" s="4"/>
      <c r="CS17" s="4"/>
      <c r="CT17" s="4"/>
      <c r="CW17" s="4"/>
      <c r="CX17" s="4"/>
      <c r="CY17" s="4"/>
      <c r="CZ17" s="4"/>
      <c r="DA17" s="4"/>
      <c r="DB17" s="4"/>
      <c r="DC17" s="4"/>
      <c r="DD17" s="4"/>
      <c r="DE17" s="4"/>
      <c r="DH17" s="4"/>
      <c r="DI17" s="4"/>
      <c r="DJ17" s="4"/>
      <c r="DK17" s="4"/>
      <c r="DL17" s="4"/>
      <c r="DM17" s="4"/>
      <c r="DN17" s="4"/>
      <c r="DO17" s="4"/>
      <c r="DP17" s="4"/>
      <c r="DS17" s="4"/>
      <c r="DT17" s="4"/>
      <c r="DU17" s="4"/>
      <c r="DV17" s="4"/>
      <c r="DW17" s="4"/>
      <c r="DX17" s="4"/>
      <c r="DY17" s="4"/>
      <c r="DZ17" s="4"/>
      <c r="EA17" s="4"/>
      <c r="ED17" s="4"/>
      <c r="EE17" s="4"/>
      <c r="EF17" s="4"/>
      <c r="EG17" s="4"/>
      <c r="EH17" s="4"/>
      <c r="EI17" s="4"/>
      <c r="EJ17" s="4"/>
      <c r="EK17" s="4"/>
      <c r="EL17" s="4"/>
      <c r="EO17" s="4"/>
      <c r="EP17" s="4"/>
      <c r="EQ17" s="4"/>
      <c r="ER17" s="4"/>
      <c r="ES17" s="4"/>
      <c r="ET17" s="4"/>
      <c r="EU17" s="4"/>
      <c r="EV17" s="4"/>
      <c r="EW17" s="4"/>
      <c r="EZ17" s="4"/>
      <c r="FA17" s="4"/>
      <c r="FB17" s="4"/>
      <c r="FC17" s="4"/>
      <c r="FD17" s="4"/>
      <c r="FE17" s="4"/>
      <c r="FF17" s="4"/>
      <c r="FG17" s="4"/>
      <c r="FH17" s="4"/>
      <c r="FK17" s="4"/>
      <c r="FL17" s="4"/>
      <c r="FM17" s="4"/>
      <c r="FN17" s="4"/>
      <c r="FO17" s="4"/>
      <c r="FP17" s="4"/>
      <c r="FQ17" s="4"/>
      <c r="FR17" s="4"/>
      <c r="FS17" s="4"/>
      <c r="FV17" s="4"/>
      <c r="FW17" s="4"/>
      <c r="FX17" s="4"/>
      <c r="FY17" s="4"/>
      <c r="FZ17" s="4"/>
      <c r="GA17" s="4"/>
      <c r="GB17" s="4"/>
      <c r="GC17" s="4"/>
      <c r="GD17" s="4"/>
      <c r="GG17" s="4"/>
      <c r="GH17" s="4"/>
      <c r="GI17" s="4"/>
      <c r="GJ17" s="4"/>
      <c r="GK17" s="4"/>
      <c r="GL17" s="4"/>
      <c r="GM17" s="4"/>
      <c r="GN17" s="4"/>
      <c r="GO17" s="4"/>
      <c r="GR17" s="4"/>
      <c r="GS17" s="4"/>
      <c r="GT17" s="4"/>
      <c r="GU17" s="4"/>
      <c r="GV17" s="4"/>
      <c r="GW17" s="4"/>
      <c r="GX17" s="4"/>
      <c r="GY17" s="4"/>
      <c r="GZ17" s="4"/>
      <c r="HC17" s="4"/>
      <c r="HD17" s="4"/>
      <c r="HE17" s="4"/>
      <c r="HF17" s="4"/>
      <c r="HG17" s="4"/>
      <c r="HH17" s="4"/>
      <c r="HI17" s="4"/>
      <c r="HJ17" s="4"/>
      <c r="HK17" s="4"/>
      <c r="HN17" s="4"/>
      <c r="HO17" s="4"/>
      <c r="HP17" s="4"/>
      <c r="HQ17" s="4"/>
      <c r="HR17" s="4"/>
      <c r="HS17" s="4"/>
      <c r="HT17" s="4"/>
      <c r="HU17" s="4"/>
      <c r="HV17" s="4"/>
      <c r="HY17" s="4"/>
      <c r="HZ17" s="4"/>
      <c r="IA17" s="4"/>
      <c r="IB17" s="4"/>
      <c r="IC17" s="4"/>
      <c r="ID17" s="4"/>
      <c r="IE17" s="4"/>
      <c r="IF17" s="4"/>
      <c r="IG17" s="4"/>
      <c r="IJ17" s="4"/>
      <c r="IK17" s="4"/>
      <c r="IL17" s="78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</row>
    <row r="18" spans="1:323" s="4" customFormat="1" ht="12.6" customHeight="1" x14ac:dyDescent="0.2">
      <c r="A18" s="33">
        <v>6</v>
      </c>
      <c r="B18" s="63" t="s">
        <v>121</v>
      </c>
      <c r="C18" s="25"/>
      <c r="D18" s="64"/>
      <c r="E18" s="64" t="s">
        <v>16</v>
      </c>
      <c r="F18" s="65" t="s">
        <v>23</v>
      </c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>
        <f>IF(ISNA(VLOOKUP(E18,SortLookup!$A$1:$B$5,2,FALSE))," ",VLOOKUP(E18,SortLookup!$A$1:$B$5,2,FALSE))</f>
        <v>1</v>
      </c>
      <c r="J18" s="22">
        <f>IF(ISNA(VLOOKUP(F18,SortLookup!$A$7:$B$11,2,FALSE))," ",VLOOKUP(F18,SortLookup!$A$7:$B$11,2,FALSE))</f>
        <v>4</v>
      </c>
      <c r="K18" s="58">
        <f>L18+M18+O18</f>
        <v>248.8</v>
      </c>
      <c r="L18" s="59">
        <f>AB18+AO18+BA18+BL18+BY18+CJ18+CU18+DF18+DQ18+EB18+EM18+EX18+FI18+FT18+GE18+GP18+HA18+HL18+HW18+IH18</f>
        <v>216.8</v>
      </c>
      <c r="M18" s="36">
        <f>AD18+AQ18+BC18+BN18+CA18+CL18+CW18+DH18+DS18+ED18+EO18+EZ18+FK18+FV18+GG18+GR18+HC18+HN18+HY18+IJ18</f>
        <v>3</v>
      </c>
      <c r="N18" s="37">
        <f>O18</f>
        <v>29</v>
      </c>
      <c r="O18" s="60">
        <f>W18+AJ18+AV18+BG18+BT18+CE18+CP18+DA18+DL18+DW18+EH18+ES18+FD18+FO18+FZ18+GK18+GV18+HG18+HR18+IC18</f>
        <v>29</v>
      </c>
      <c r="P18" s="31">
        <v>31.85</v>
      </c>
      <c r="Q18" s="28"/>
      <c r="R18" s="28"/>
      <c r="S18" s="28"/>
      <c r="T18" s="28"/>
      <c r="U18" s="28"/>
      <c r="V18" s="28"/>
      <c r="W18" s="29">
        <v>7</v>
      </c>
      <c r="X18" s="29">
        <v>0</v>
      </c>
      <c r="Y18" s="29">
        <v>0</v>
      </c>
      <c r="Z18" s="29">
        <v>0</v>
      </c>
      <c r="AA18" s="30">
        <v>0</v>
      </c>
      <c r="AB18" s="27">
        <f>P18+Q18+R18+S18+T18+U18+V18</f>
        <v>31.85</v>
      </c>
      <c r="AC18" s="26">
        <f>W18</f>
        <v>7</v>
      </c>
      <c r="AD18" s="23">
        <f>(X18*3)+(Y18*10)+(Z18*5)+(AA18*20)</f>
        <v>0</v>
      </c>
      <c r="AE18" s="45">
        <f>AB18+AC18+AD18</f>
        <v>38.85</v>
      </c>
      <c r="AF18" s="31">
        <v>36.6</v>
      </c>
      <c r="AG18" s="28"/>
      <c r="AH18" s="28"/>
      <c r="AI18" s="28"/>
      <c r="AJ18" s="29">
        <v>13</v>
      </c>
      <c r="AK18" s="29">
        <v>1</v>
      </c>
      <c r="AL18" s="29">
        <v>0</v>
      </c>
      <c r="AM18" s="29">
        <v>0</v>
      </c>
      <c r="AN18" s="30">
        <v>0</v>
      </c>
      <c r="AO18" s="27">
        <f>AF18+AG18+AH18+AI18</f>
        <v>36.6</v>
      </c>
      <c r="AP18" s="26">
        <f>AJ18</f>
        <v>13</v>
      </c>
      <c r="AQ18" s="23">
        <f>(AK18*3)+(AL18*10)+(AM18*5)+(AN18*20)</f>
        <v>3</v>
      </c>
      <c r="AR18" s="45">
        <f>AO18+AP18+AQ18</f>
        <v>52.6</v>
      </c>
      <c r="AS18" s="31">
        <v>42.54</v>
      </c>
      <c r="AT18" s="28"/>
      <c r="AU18" s="28"/>
      <c r="AV18" s="29">
        <v>4</v>
      </c>
      <c r="AW18" s="29">
        <v>0</v>
      </c>
      <c r="AX18" s="29">
        <v>0</v>
      </c>
      <c r="AY18" s="29">
        <v>0</v>
      </c>
      <c r="AZ18" s="30">
        <v>0</v>
      </c>
      <c r="BA18" s="27">
        <f>AS18+AT18+AU18</f>
        <v>42.54</v>
      </c>
      <c r="BB18" s="26">
        <f>AV18</f>
        <v>4</v>
      </c>
      <c r="BC18" s="23">
        <f>(AW18*3)+(AX18*10)+(AY18*5)+(AZ18*20)</f>
        <v>0</v>
      </c>
      <c r="BD18" s="45">
        <f>BA18+BB18+BC18</f>
        <v>46.54</v>
      </c>
      <c r="BE18" s="27"/>
      <c r="BF18" s="43"/>
      <c r="BG18" s="29"/>
      <c r="BH18" s="29"/>
      <c r="BI18" s="29"/>
      <c r="BJ18" s="29"/>
      <c r="BK18" s="30"/>
      <c r="BL18" s="40">
        <f>BE18+BF18</f>
        <v>0</v>
      </c>
      <c r="BM18" s="37">
        <f>BG18/2</f>
        <v>0</v>
      </c>
      <c r="BN18" s="36">
        <f>(BH18*3)+(BI18*5)+(BJ18*5)+(BK18*20)</f>
        <v>0</v>
      </c>
      <c r="BO18" s="35">
        <f>BL18+BM18+BN18</f>
        <v>0</v>
      </c>
      <c r="BP18" s="31">
        <v>56.29</v>
      </c>
      <c r="BQ18" s="28"/>
      <c r="BR18" s="28"/>
      <c r="BS18" s="28"/>
      <c r="BT18" s="29">
        <v>2</v>
      </c>
      <c r="BU18" s="29">
        <v>0</v>
      </c>
      <c r="BV18" s="29">
        <v>0</v>
      </c>
      <c r="BW18" s="29">
        <v>0</v>
      </c>
      <c r="BX18" s="30">
        <v>0</v>
      </c>
      <c r="BY18" s="27">
        <f>BP18+BQ18+BR18+BS18</f>
        <v>56.29</v>
      </c>
      <c r="BZ18" s="26">
        <f>BT18</f>
        <v>2</v>
      </c>
      <c r="CA18" s="32">
        <f>(BU18*3)+(BV18*10)+(BW18*5)+(BX18*20)</f>
        <v>0</v>
      </c>
      <c r="CB18" s="72">
        <f>BY18+BZ18+CA18</f>
        <v>58.29</v>
      </c>
      <c r="CC18" s="31">
        <v>49.52</v>
      </c>
      <c r="CD18" s="28"/>
      <c r="CE18" s="29">
        <v>3</v>
      </c>
      <c r="CF18" s="29">
        <v>0</v>
      </c>
      <c r="CG18" s="29">
        <v>0</v>
      </c>
      <c r="CH18" s="29">
        <v>0</v>
      </c>
      <c r="CI18" s="30">
        <v>0</v>
      </c>
      <c r="CJ18" s="27">
        <f>CC18+CD18</f>
        <v>49.52</v>
      </c>
      <c r="CK18" s="26">
        <f>CE18</f>
        <v>3</v>
      </c>
      <c r="CL18" s="23">
        <f>(CF18*3)+(CG18*10)+(CH18*5)+(CI18*20)</f>
        <v>0</v>
      </c>
      <c r="CM18" s="45">
        <f>CJ18+CK18+CL18</f>
        <v>52.52</v>
      </c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  <c r="IO18"/>
      <c r="IP18"/>
      <c r="IQ18"/>
    </row>
    <row r="19" spans="1:323" s="4" customFormat="1" ht="12.75" customHeight="1" x14ac:dyDescent="0.2">
      <c r="A19" s="33">
        <v>7</v>
      </c>
      <c r="B19" s="63" t="s">
        <v>157</v>
      </c>
      <c r="C19" s="25"/>
      <c r="D19" s="64"/>
      <c r="E19" s="64" t="s">
        <v>16</v>
      </c>
      <c r="F19" s="65" t="s">
        <v>23</v>
      </c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>
        <f>IF(ISNA(VLOOKUP(E19,SortLookup!$A$1:$B$5,2,FALSE))," ",VLOOKUP(E19,SortLookup!$A$1:$B$5,2,FALSE))</f>
        <v>1</v>
      </c>
      <c r="J19" s="22">
        <f>IF(ISNA(VLOOKUP(F19,SortLookup!$A$7:$B$11,2,FALSE))," ",VLOOKUP(F19,SortLookup!$A$7:$B$11,2,FALSE))</f>
        <v>4</v>
      </c>
      <c r="K19" s="58">
        <f>L19+M19+O19</f>
        <v>249.44</v>
      </c>
      <c r="L19" s="59">
        <f>AB19+AO19+BA19+BL19+BY19+CJ19+CU13+DF13+DQ13+EB13+EM13+EX13+FI13+FT13+GE13+GP13+HA13+HL13+HW13+IH13</f>
        <v>221.44</v>
      </c>
      <c r="M19" s="36">
        <f>AD19+AQ19+BC19+BN19+CA19+CL19+CW13+DH13+DS13+ED13+EO13+EZ13+FK13+FV13+GG13+GR13+HC13+HN13+HY13+IJ13</f>
        <v>3</v>
      </c>
      <c r="N19" s="37">
        <f>O19</f>
        <v>25</v>
      </c>
      <c r="O19" s="60">
        <f>W19+AJ19+AV19+BG19+BT19+CE19+CP13+DA13+DL13+DW13+EH13+ES13+FD13+FO13+FZ13+GK13+GV13+HG13+HR13+IC13</f>
        <v>25</v>
      </c>
      <c r="P19" s="31">
        <v>31.75</v>
      </c>
      <c r="Q19" s="28"/>
      <c r="R19" s="28"/>
      <c r="S19" s="28"/>
      <c r="T19" s="28"/>
      <c r="U19" s="28"/>
      <c r="V19" s="28"/>
      <c r="W19" s="29">
        <v>5</v>
      </c>
      <c r="X19" s="29">
        <v>1</v>
      </c>
      <c r="Y19" s="29">
        <v>0</v>
      </c>
      <c r="Z19" s="29">
        <v>0</v>
      </c>
      <c r="AA19" s="30">
        <v>0</v>
      </c>
      <c r="AB19" s="27">
        <f>P19+Q19+R19+S19+T19+U19+V19</f>
        <v>31.75</v>
      </c>
      <c r="AC19" s="26">
        <f>W19</f>
        <v>5</v>
      </c>
      <c r="AD19" s="23">
        <f>(X19*3)+(Y19*10)+(Z19*5)+(AA19*20)</f>
        <v>3</v>
      </c>
      <c r="AE19" s="45">
        <f>AB19+AC19+AD19</f>
        <v>39.75</v>
      </c>
      <c r="AF19" s="31">
        <v>47.38</v>
      </c>
      <c r="AG19" s="28"/>
      <c r="AH19" s="28"/>
      <c r="AI19" s="28"/>
      <c r="AJ19" s="29">
        <v>10</v>
      </c>
      <c r="AK19" s="29">
        <v>0</v>
      </c>
      <c r="AL19" s="29">
        <v>0</v>
      </c>
      <c r="AM19" s="29">
        <v>0</v>
      </c>
      <c r="AN19" s="30">
        <v>0</v>
      </c>
      <c r="AO19" s="27">
        <f>AF19+AG19+AH19+AI19</f>
        <v>47.38</v>
      </c>
      <c r="AP19" s="26">
        <f>AJ19</f>
        <v>10</v>
      </c>
      <c r="AQ19" s="23">
        <f>(AK19*3)+(AL19*10)+(AM19*5)+(AN19*20)</f>
        <v>0</v>
      </c>
      <c r="AR19" s="45">
        <f>AO19+AP19+AQ19</f>
        <v>57.38</v>
      </c>
      <c r="AS19" s="31">
        <v>38.82</v>
      </c>
      <c r="AT19" s="28"/>
      <c r="AU19" s="28"/>
      <c r="AV19" s="29">
        <v>1</v>
      </c>
      <c r="AW19" s="29">
        <v>0</v>
      </c>
      <c r="AX19" s="29">
        <v>0</v>
      </c>
      <c r="AY19" s="29">
        <v>0</v>
      </c>
      <c r="AZ19" s="30">
        <v>0</v>
      </c>
      <c r="BA19" s="27">
        <f>AS19+AT19+AU19</f>
        <v>38.82</v>
      </c>
      <c r="BB19" s="26">
        <f>AV19</f>
        <v>1</v>
      </c>
      <c r="BC19" s="23">
        <f>(AW19*3)+(AX19*10)+(AY19*5)+(AZ19*20)</f>
        <v>0</v>
      </c>
      <c r="BD19" s="45">
        <f>BA19+BB19+BC19</f>
        <v>39.82</v>
      </c>
      <c r="BE19" s="27"/>
      <c r="BF19" s="43"/>
      <c r="BG19" s="29"/>
      <c r="BH19" s="29"/>
      <c r="BI19" s="29"/>
      <c r="BJ19" s="29"/>
      <c r="BK19" s="30"/>
      <c r="BL19" s="40">
        <f>BE19+BF19</f>
        <v>0</v>
      </c>
      <c r="BM19" s="37">
        <f>BG19/2</f>
        <v>0</v>
      </c>
      <c r="BN19" s="36">
        <f>(BH19*3)+(BI19*5)+(BJ19*5)+(BK19*20)</f>
        <v>0</v>
      </c>
      <c r="BO19" s="35">
        <f>BL19+BM19+BN19</f>
        <v>0</v>
      </c>
      <c r="BP19" s="31">
        <v>60.74</v>
      </c>
      <c r="BQ19" s="28"/>
      <c r="BR19" s="28"/>
      <c r="BS19" s="28"/>
      <c r="BT19" s="29">
        <v>8</v>
      </c>
      <c r="BU19" s="29">
        <v>0</v>
      </c>
      <c r="BV19" s="29">
        <v>0</v>
      </c>
      <c r="BW19" s="29">
        <v>0</v>
      </c>
      <c r="BX19" s="30">
        <v>0</v>
      </c>
      <c r="BY19" s="27">
        <f>BP19+BQ19+BR19+BS19</f>
        <v>60.74</v>
      </c>
      <c r="BZ19" s="26">
        <f>BT19</f>
        <v>8</v>
      </c>
      <c r="CA19" s="32">
        <f>(BU19*3)+(BV19*10)+(BW19*5)+(BX19*20)</f>
        <v>0</v>
      </c>
      <c r="CB19" s="72">
        <f>BY19+BZ19+CA19</f>
        <v>68.739999999999995</v>
      </c>
      <c r="CC19" s="31">
        <v>42.75</v>
      </c>
      <c r="CD19" s="28"/>
      <c r="CE19" s="29">
        <v>1</v>
      </c>
      <c r="CF19" s="29">
        <v>0</v>
      </c>
      <c r="CG19" s="29">
        <v>0</v>
      </c>
      <c r="CH19" s="29">
        <v>0</v>
      </c>
      <c r="CI19" s="30">
        <v>0</v>
      </c>
      <c r="CJ19" s="27">
        <f>CC19+CD19</f>
        <v>42.75</v>
      </c>
      <c r="CK19" s="26">
        <f>CE19</f>
        <v>1</v>
      </c>
      <c r="CL19" s="23">
        <f>(CF19*3)+(CG19*10)+(CH19*5)+(CI19*20)</f>
        <v>0</v>
      </c>
      <c r="CM19" s="45">
        <f>CJ19+CK19+CL19</f>
        <v>43.75</v>
      </c>
      <c r="IL19" s="79"/>
      <c r="IM19"/>
      <c r="IN19"/>
      <c r="IQ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</row>
    <row r="20" spans="1:323" s="4" customFormat="1" x14ac:dyDescent="0.2">
      <c r="A20" s="33">
        <v>8</v>
      </c>
      <c r="B20" s="63" t="s">
        <v>134</v>
      </c>
      <c r="C20" s="25"/>
      <c r="D20" s="64"/>
      <c r="E20" s="64" t="s">
        <v>16</v>
      </c>
      <c r="F20" s="65" t="s">
        <v>102</v>
      </c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>
        <f>IF(ISNA(VLOOKUP(E20,SortLookup!$A$1:$B$5,2,FALSE))," ",VLOOKUP(E20,SortLookup!$A$1:$B$5,2,FALSE))</f>
        <v>1</v>
      </c>
      <c r="J20" s="22" t="str">
        <f>IF(ISNA(VLOOKUP(F20,SortLookup!$A$7:$B$11,2,FALSE))," ",VLOOKUP(F20,SortLookup!$A$7:$B$11,2,FALSE))</f>
        <v xml:space="preserve"> </v>
      </c>
      <c r="K20" s="58">
        <f>L20+M20+O20</f>
        <v>270.52999999999997</v>
      </c>
      <c r="L20" s="59">
        <f>AB20+AO20+BA20+BL20+BY20+CJ20+CU20+DF20+DQ20+EB20+EM20+EX20+FI20+FT20+GE20+GP20+HA20+HL20+HW20+IH20</f>
        <v>240.53</v>
      </c>
      <c r="M20" s="36">
        <f>AD20+AQ20+BC20+BN20+CA20+CL20+CW20+DH20+DS20+ED20+EO20+EZ20+FK20+FV20+GG20+GR20+HC20+HN20+HY20+IJ20</f>
        <v>6</v>
      </c>
      <c r="N20" s="37">
        <f>O20</f>
        <v>24</v>
      </c>
      <c r="O20" s="60">
        <f>W20+AJ20+AV20+BG20+BT20+CE20+CP20+DA20+DL20+DW20+EH20+ES20+FD20+FO20+FZ20+GK20+GV20+HG20+HR20+IC20</f>
        <v>24</v>
      </c>
      <c r="P20" s="31">
        <v>34.44</v>
      </c>
      <c r="Q20" s="28"/>
      <c r="R20" s="28"/>
      <c r="S20" s="28"/>
      <c r="T20" s="28"/>
      <c r="U20" s="28"/>
      <c r="V20" s="28"/>
      <c r="W20" s="29">
        <v>0</v>
      </c>
      <c r="X20" s="29">
        <v>0</v>
      </c>
      <c r="Y20" s="29">
        <v>0</v>
      </c>
      <c r="Z20" s="29">
        <v>0</v>
      </c>
      <c r="AA20" s="30">
        <v>0</v>
      </c>
      <c r="AB20" s="27">
        <f>P20+Q20+R20+S20+T20+U20+V20</f>
        <v>34.44</v>
      </c>
      <c r="AC20" s="26">
        <f>W20</f>
        <v>0</v>
      </c>
      <c r="AD20" s="23">
        <f>(X20*3)+(Y20*10)+(Z20*5)+(AA20*20)</f>
        <v>0</v>
      </c>
      <c r="AE20" s="45">
        <f>AB20+AC20+AD20</f>
        <v>34.44</v>
      </c>
      <c r="AF20" s="31">
        <v>57.13</v>
      </c>
      <c r="AG20" s="28"/>
      <c r="AH20" s="28"/>
      <c r="AI20" s="28"/>
      <c r="AJ20" s="29">
        <v>7</v>
      </c>
      <c r="AK20" s="29">
        <v>0</v>
      </c>
      <c r="AL20" s="29">
        <v>0</v>
      </c>
      <c r="AM20" s="29">
        <v>0</v>
      </c>
      <c r="AN20" s="30">
        <v>0</v>
      </c>
      <c r="AO20" s="27">
        <f>AF20+AG20+AH20+AI20</f>
        <v>57.13</v>
      </c>
      <c r="AP20" s="26">
        <f>AJ20</f>
        <v>7</v>
      </c>
      <c r="AQ20" s="23">
        <f>(AK20*3)+(AL20*10)+(AM20*5)+(AN20*20)</f>
        <v>0</v>
      </c>
      <c r="AR20" s="45">
        <f>AO20+AP20+AQ20</f>
        <v>64.13</v>
      </c>
      <c r="AS20" s="31">
        <v>37.29</v>
      </c>
      <c r="AT20" s="28"/>
      <c r="AU20" s="28"/>
      <c r="AV20" s="29">
        <v>3</v>
      </c>
      <c r="AW20" s="29">
        <v>0</v>
      </c>
      <c r="AX20" s="29">
        <v>0</v>
      </c>
      <c r="AY20" s="29">
        <v>0</v>
      </c>
      <c r="AZ20" s="30">
        <v>0</v>
      </c>
      <c r="BA20" s="27">
        <f>AS20+AT20+AU20</f>
        <v>37.29</v>
      </c>
      <c r="BB20" s="26">
        <f>AV20</f>
        <v>3</v>
      </c>
      <c r="BC20" s="23">
        <f>(AW20*3)+(AX20*10)+(AY20*5)+(AZ20*20)</f>
        <v>0</v>
      </c>
      <c r="BD20" s="45">
        <f>BA20+BB20+BC20</f>
        <v>40.29</v>
      </c>
      <c r="BE20" s="27"/>
      <c r="BF20" s="43"/>
      <c r="BG20" s="29"/>
      <c r="BH20" s="29"/>
      <c r="BI20" s="29"/>
      <c r="BJ20" s="29"/>
      <c r="BK20" s="30"/>
      <c r="BL20" s="40">
        <f>BE20+BF20</f>
        <v>0</v>
      </c>
      <c r="BM20" s="37">
        <f>BG20/2</f>
        <v>0</v>
      </c>
      <c r="BN20" s="36">
        <f>(BH20*3)+(BI20*5)+(BJ20*5)+(BK20*20)</f>
        <v>0</v>
      </c>
      <c r="BO20" s="35">
        <f>BL20+BM20+BN20</f>
        <v>0</v>
      </c>
      <c r="BP20" s="31">
        <v>71.87</v>
      </c>
      <c r="BQ20" s="28"/>
      <c r="BR20" s="28"/>
      <c r="BS20" s="28"/>
      <c r="BT20" s="29">
        <v>13</v>
      </c>
      <c r="BU20" s="29">
        <v>1</v>
      </c>
      <c r="BV20" s="29">
        <v>0</v>
      </c>
      <c r="BW20" s="29">
        <v>0</v>
      </c>
      <c r="BX20" s="30">
        <v>0</v>
      </c>
      <c r="BY20" s="27">
        <f>BP20+BQ20+BR20+BS20</f>
        <v>71.87</v>
      </c>
      <c r="BZ20" s="26">
        <f>BT20</f>
        <v>13</v>
      </c>
      <c r="CA20" s="32">
        <f>(BU20*3)+(BV20*10)+(BW20*5)+(BX20*20)</f>
        <v>3</v>
      </c>
      <c r="CB20" s="72">
        <f>BY20+BZ20+CA20</f>
        <v>87.87</v>
      </c>
      <c r="CC20" s="31">
        <v>39.799999999999997</v>
      </c>
      <c r="CD20" s="28"/>
      <c r="CE20" s="29">
        <v>1</v>
      </c>
      <c r="CF20" s="29">
        <v>1</v>
      </c>
      <c r="CG20" s="29">
        <v>0</v>
      </c>
      <c r="CH20" s="29">
        <v>0</v>
      </c>
      <c r="CI20" s="30">
        <v>0</v>
      </c>
      <c r="CJ20" s="27">
        <f>CC20+CD20</f>
        <v>39.799999999999997</v>
      </c>
      <c r="CK20" s="26">
        <f>CE20</f>
        <v>1</v>
      </c>
      <c r="CL20" s="23">
        <f>(CF20*3)+(CG20*10)+(CH20*5)+(CI20*20)</f>
        <v>3</v>
      </c>
      <c r="CM20" s="45">
        <f>CJ20+CK20+CL20</f>
        <v>43.8</v>
      </c>
      <c r="CN20" s="1"/>
      <c r="CO20" s="1"/>
      <c r="CP20" s="2"/>
      <c r="CQ20" s="2"/>
      <c r="CR20" s="2"/>
      <c r="CS20" s="2"/>
      <c r="CT20" s="2"/>
      <c r="CU20" s="61"/>
      <c r="CV20" s="13"/>
      <c r="CW20" s="6"/>
      <c r="CX20" s="38"/>
      <c r="CY20" s="1"/>
      <c r="CZ20" s="1"/>
      <c r="DA20" s="2"/>
      <c r="DB20" s="2"/>
      <c r="DC20" s="2"/>
      <c r="DD20" s="2"/>
      <c r="DE20" s="2"/>
      <c r="DF20" s="61"/>
      <c r="DG20" s="13"/>
      <c r="DH20" s="6"/>
      <c r="DI20" s="38"/>
      <c r="DJ20" s="1"/>
      <c r="DK20" s="1"/>
      <c r="DL20" s="2"/>
      <c r="DM20" s="2"/>
      <c r="DN20" s="2"/>
      <c r="DO20" s="2"/>
      <c r="DP20" s="2"/>
      <c r="DQ20" s="61"/>
      <c r="DR20" s="13"/>
      <c r="DS20" s="6"/>
      <c r="DT20" s="38"/>
      <c r="DU20" s="1"/>
      <c r="DV20" s="1"/>
      <c r="DW20" s="2"/>
      <c r="DX20" s="2"/>
      <c r="DY20" s="2"/>
      <c r="DZ20" s="2"/>
      <c r="EA20" s="2"/>
      <c r="EB20" s="61"/>
      <c r="EC20" s="13"/>
      <c r="ED20" s="6"/>
      <c r="EE20" s="38"/>
      <c r="EF20" s="1"/>
      <c r="EG20" s="1"/>
      <c r="EH20" s="2"/>
      <c r="EI20" s="2"/>
      <c r="EJ20" s="2"/>
      <c r="EK20" s="2"/>
      <c r="EL20" s="2"/>
      <c r="EM20" s="61"/>
      <c r="EN20" s="13"/>
      <c r="EO20" s="6"/>
      <c r="EP20" s="38"/>
      <c r="EQ20" s="1"/>
      <c r="ER20" s="1"/>
      <c r="ES20" s="2"/>
      <c r="ET20" s="2"/>
      <c r="EU20" s="2"/>
      <c r="EV20" s="2"/>
      <c r="EW20" s="2"/>
      <c r="EX20" s="61"/>
      <c r="EY20" s="13"/>
      <c r="EZ20" s="6"/>
      <c r="FA20" s="38"/>
      <c r="FB20" s="1"/>
      <c r="FC20" s="1"/>
      <c r="FD20" s="2"/>
      <c r="FE20" s="2"/>
      <c r="FF20" s="2"/>
      <c r="FG20" s="2"/>
      <c r="FH20" s="2"/>
      <c r="FI20" s="61"/>
      <c r="FJ20" s="13"/>
      <c r="FK20" s="6"/>
      <c r="FL20" s="38"/>
      <c r="FM20" s="1"/>
      <c r="FN20" s="1"/>
      <c r="FO20" s="2"/>
      <c r="FP20" s="2"/>
      <c r="FQ20" s="2"/>
      <c r="FR20" s="2"/>
      <c r="FS20" s="2"/>
      <c r="FT20" s="61"/>
      <c r="FU20" s="13"/>
      <c r="FV20" s="6"/>
      <c r="FW20" s="38"/>
      <c r="FX20" s="1"/>
      <c r="FY20" s="1"/>
      <c r="FZ20" s="2"/>
      <c r="GA20" s="2"/>
      <c r="GB20" s="2"/>
      <c r="GC20" s="2"/>
      <c r="GD20" s="2"/>
      <c r="GE20" s="61"/>
      <c r="GF20" s="13"/>
      <c r="GG20" s="6"/>
      <c r="GH20" s="38"/>
      <c r="GI20" s="1"/>
      <c r="GJ20" s="1"/>
      <c r="GK20" s="2"/>
      <c r="GL20" s="2"/>
      <c r="GM20" s="2"/>
      <c r="GN20" s="2"/>
      <c r="GO20" s="2"/>
      <c r="GP20" s="61"/>
      <c r="GQ20" s="13"/>
      <c r="GR20" s="6"/>
      <c r="GS20" s="38"/>
      <c r="GT20" s="1"/>
      <c r="GU20" s="1"/>
      <c r="GV20" s="2"/>
      <c r="GW20" s="2"/>
      <c r="GX20" s="2"/>
      <c r="GY20" s="2"/>
      <c r="GZ20" s="2"/>
      <c r="HA20" s="61"/>
      <c r="HB20" s="13"/>
      <c r="HC20" s="6"/>
      <c r="HD20" s="38"/>
      <c r="HE20" s="1"/>
      <c r="HF20" s="1"/>
      <c r="HG20" s="2"/>
      <c r="HH20" s="2"/>
      <c r="HI20" s="2"/>
      <c r="HJ20" s="2"/>
      <c r="HK20" s="2"/>
      <c r="HL20" s="61"/>
      <c r="HM20" s="13"/>
      <c r="HN20" s="6"/>
      <c r="HO20" s="38"/>
      <c r="HP20" s="1"/>
      <c r="HQ20" s="1"/>
      <c r="HR20" s="2"/>
      <c r="HS20" s="2"/>
      <c r="HT20" s="2"/>
      <c r="HU20" s="2"/>
      <c r="HV20" s="2"/>
      <c r="HW20" s="61"/>
      <c r="HX20" s="13"/>
      <c r="HY20" s="6"/>
      <c r="HZ20" s="38"/>
      <c r="IA20" s="1"/>
      <c r="IB20" s="1"/>
      <c r="IC20" s="2"/>
      <c r="ID20" s="2"/>
      <c r="IE20" s="2"/>
      <c r="IF20" s="2"/>
      <c r="IG20" s="2"/>
      <c r="IH20" s="61"/>
      <c r="II20" s="13"/>
      <c r="IJ20" s="6"/>
      <c r="IK20" s="38"/>
      <c r="IL20" s="79"/>
      <c r="IM20"/>
      <c r="IN20"/>
      <c r="IO20"/>
      <c r="IP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</row>
    <row r="21" spans="1:323" s="4" customFormat="1" x14ac:dyDescent="0.2">
      <c r="A21" s="33">
        <v>9</v>
      </c>
      <c r="B21" s="63" t="s">
        <v>126</v>
      </c>
      <c r="C21" s="25"/>
      <c r="D21" s="64"/>
      <c r="E21" s="64" t="s">
        <v>16</v>
      </c>
      <c r="F21" s="65" t="s">
        <v>102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>
        <f>IF(ISNA(VLOOKUP(E21,SortLookup!$A$1:$B$5,2,FALSE))," ",VLOOKUP(E21,SortLookup!$A$1:$B$5,2,FALSE))</f>
        <v>1</v>
      </c>
      <c r="J21" s="22" t="str">
        <f>IF(ISNA(VLOOKUP(F21,SortLookup!$A$7:$B$11,2,FALSE))," ",VLOOKUP(F21,SortLookup!$A$7:$B$11,2,FALSE))</f>
        <v xml:space="preserve"> </v>
      </c>
      <c r="K21" s="58">
        <f>L21+M21+O21</f>
        <v>293.43</v>
      </c>
      <c r="L21" s="59">
        <f>AB21+AO21+BA21+BL21+BY21+CJ21+CU9+DF9+DQ9+EB9+EM9+EX9+FI9+FT9+GE9+GP9+HA9+HL9+HW9+IH9</f>
        <v>249.43</v>
      </c>
      <c r="M21" s="36">
        <f>AD21+AQ21+BC21+BN21+CA21+CL21+CW9+DH9+DS9+ED9+EO9+EZ9+FK9+FV9+GG9+GR9+HC9+HN9+HY9+IJ9</f>
        <v>8</v>
      </c>
      <c r="N21" s="37">
        <f>O21</f>
        <v>36</v>
      </c>
      <c r="O21" s="60">
        <f>W21+AJ21+AV21+BG21+BT21+CE21+CP9+DA9+DL9+DW9+EH9+ES9+FD9+FO9+FZ9+GK9+GV9+HG9+HR9+IC9</f>
        <v>36</v>
      </c>
      <c r="P21" s="31">
        <v>35.33</v>
      </c>
      <c r="Q21" s="28"/>
      <c r="R21" s="28"/>
      <c r="S21" s="28"/>
      <c r="T21" s="28"/>
      <c r="U21" s="28"/>
      <c r="V21" s="28"/>
      <c r="W21" s="29">
        <v>1</v>
      </c>
      <c r="X21" s="29">
        <v>0</v>
      </c>
      <c r="Y21" s="29">
        <v>0</v>
      </c>
      <c r="Z21" s="29">
        <v>0</v>
      </c>
      <c r="AA21" s="30">
        <v>0</v>
      </c>
      <c r="AB21" s="27">
        <f>P21+Q21+R21+S21+T21+U21+V21</f>
        <v>35.33</v>
      </c>
      <c r="AC21" s="26">
        <f>W21</f>
        <v>1</v>
      </c>
      <c r="AD21" s="23">
        <f>(X21*3)+(Y21*10)+(Z21*5)+(AA21*20)</f>
        <v>0</v>
      </c>
      <c r="AE21" s="45">
        <f>AB21+AC21+AD21</f>
        <v>36.33</v>
      </c>
      <c r="AF21" s="31">
        <v>60.96</v>
      </c>
      <c r="AG21" s="28"/>
      <c r="AH21" s="28"/>
      <c r="AI21" s="28"/>
      <c r="AJ21" s="29">
        <v>9</v>
      </c>
      <c r="AK21" s="29">
        <v>0</v>
      </c>
      <c r="AL21" s="29">
        <v>0</v>
      </c>
      <c r="AM21" s="29">
        <v>1</v>
      </c>
      <c r="AN21" s="30">
        <v>0</v>
      </c>
      <c r="AO21" s="27">
        <f>AF21+AG21+AH21+AI21</f>
        <v>60.96</v>
      </c>
      <c r="AP21" s="26">
        <f>AJ21</f>
        <v>9</v>
      </c>
      <c r="AQ21" s="23">
        <f>(AK21*3)+(AL21*10)+(AM21*5)+(AN21*20)</f>
        <v>5</v>
      </c>
      <c r="AR21" s="45">
        <f>AO21+AP21+AQ21</f>
        <v>74.959999999999994</v>
      </c>
      <c r="AS21" s="31">
        <v>37.06</v>
      </c>
      <c r="AT21" s="28"/>
      <c r="AU21" s="28"/>
      <c r="AV21" s="29">
        <v>4</v>
      </c>
      <c r="AW21" s="29">
        <v>1</v>
      </c>
      <c r="AX21" s="29">
        <v>0</v>
      </c>
      <c r="AY21" s="29">
        <v>0</v>
      </c>
      <c r="AZ21" s="30">
        <v>0</v>
      </c>
      <c r="BA21" s="27">
        <f>AS21+AT21+AU21</f>
        <v>37.06</v>
      </c>
      <c r="BB21" s="26">
        <f>AV21</f>
        <v>4</v>
      </c>
      <c r="BC21" s="23">
        <f>(AW21*3)+(AX21*10)+(AY21*5)+(AZ21*20)</f>
        <v>3</v>
      </c>
      <c r="BD21" s="45">
        <f>BA21+BB21+BC21</f>
        <v>44.06</v>
      </c>
      <c r="BE21" s="27"/>
      <c r="BF21" s="43"/>
      <c r="BG21" s="29"/>
      <c r="BH21" s="29"/>
      <c r="BI21" s="29"/>
      <c r="BJ21" s="29"/>
      <c r="BK21" s="30"/>
      <c r="BL21" s="40">
        <f>BE21+BF21</f>
        <v>0</v>
      </c>
      <c r="BM21" s="37">
        <f>BG21/2</f>
        <v>0</v>
      </c>
      <c r="BN21" s="36">
        <f>(BH21*3)+(BI21*5)+(BJ21*5)+(BK21*20)</f>
        <v>0</v>
      </c>
      <c r="BO21" s="35">
        <f>BL21+BM21+BN21</f>
        <v>0</v>
      </c>
      <c r="BP21" s="31">
        <v>73.33</v>
      </c>
      <c r="BQ21" s="28"/>
      <c r="BR21" s="28"/>
      <c r="BS21" s="28"/>
      <c r="BT21" s="29">
        <v>16</v>
      </c>
      <c r="BU21" s="29">
        <v>0</v>
      </c>
      <c r="BV21" s="29">
        <v>0</v>
      </c>
      <c r="BW21" s="29">
        <v>0</v>
      </c>
      <c r="BX21" s="30">
        <v>0</v>
      </c>
      <c r="BY21" s="27">
        <f>BP21+BQ21+BR21+BS21</f>
        <v>73.33</v>
      </c>
      <c r="BZ21" s="26">
        <f>BT21</f>
        <v>16</v>
      </c>
      <c r="CA21" s="32">
        <f>(BU21*3)+(BV21*10)+(BW21*5)+(BX21*20)</f>
        <v>0</v>
      </c>
      <c r="CB21" s="72">
        <f>BY21+BZ21+CA21</f>
        <v>89.33</v>
      </c>
      <c r="CC21" s="31">
        <v>42.75</v>
      </c>
      <c r="CD21" s="28"/>
      <c r="CE21" s="29">
        <v>6</v>
      </c>
      <c r="CF21" s="29">
        <v>0</v>
      </c>
      <c r="CG21" s="29">
        <v>0</v>
      </c>
      <c r="CH21" s="29">
        <v>0</v>
      </c>
      <c r="CI21" s="30">
        <v>0</v>
      </c>
      <c r="CJ21" s="27">
        <f>CC21+CD21</f>
        <v>42.75</v>
      </c>
      <c r="CK21" s="26">
        <f>CE21</f>
        <v>6</v>
      </c>
      <c r="CL21" s="23">
        <f>(CF21*3)+(CG21*10)+(CH21*5)+(CI21*20)</f>
        <v>0</v>
      </c>
      <c r="CM21" s="45">
        <f>CJ21+CK21+CL21</f>
        <v>48.75</v>
      </c>
      <c r="IL21" s="79"/>
      <c r="IM21"/>
      <c r="IN21"/>
      <c r="IO21"/>
      <c r="IP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</row>
    <row r="22" spans="1:323" s="4" customFormat="1" x14ac:dyDescent="0.2">
      <c r="A22" s="33">
        <v>10</v>
      </c>
      <c r="B22" s="63" t="s">
        <v>144</v>
      </c>
      <c r="C22" s="25"/>
      <c r="D22" s="64"/>
      <c r="E22" s="64" t="s">
        <v>16</v>
      </c>
      <c r="F22" s="65" t="s">
        <v>102</v>
      </c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>
        <f>IF(ISNA(VLOOKUP(E22,SortLookup!$A$1:$B$5,2,FALSE))," ",VLOOKUP(E22,SortLookup!$A$1:$B$5,2,FALSE))</f>
        <v>1</v>
      </c>
      <c r="J22" s="22" t="str">
        <f>IF(ISNA(VLOOKUP(F22,SortLookup!$A$7:$B$11,2,FALSE))," ",VLOOKUP(F22,SortLookup!$A$7:$B$11,2,FALSE))</f>
        <v xml:space="preserve"> </v>
      </c>
      <c r="K22" s="58">
        <f>L22+M22+O22</f>
        <v>310.88</v>
      </c>
      <c r="L22" s="59">
        <f>AB22+AO22+BA22+BL22+BY22+CJ22+CU21+DF21+DQ21+EB21+EM21+EX21+FI21+FT21+GE21+GP21+HA21+HL21+HW21+IH21</f>
        <v>240.88</v>
      </c>
      <c r="M22" s="36">
        <f>AD22+AQ22+BC22+BN22+CA22+CL22+CW21+DH21+DS21+ED21+EO21+EZ21+FK21+FV21+GG21+GR21+HC21+HN21+HY21+IJ21</f>
        <v>18</v>
      </c>
      <c r="N22" s="37">
        <f>O22</f>
        <v>52</v>
      </c>
      <c r="O22" s="60">
        <f>W22+AJ22+AV22+BG22+BT22+CE22+CP21+DA21+DL21+DW21+EH21+ES21+FD21+FO21+FZ21+GK21+GV21+HG21+HR21+IC21</f>
        <v>52</v>
      </c>
      <c r="P22" s="31">
        <v>36.07</v>
      </c>
      <c r="Q22" s="28"/>
      <c r="R22" s="28"/>
      <c r="S22" s="28"/>
      <c r="T22" s="28"/>
      <c r="U22" s="28"/>
      <c r="V22" s="28"/>
      <c r="W22" s="29">
        <v>10</v>
      </c>
      <c r="X22" s="29">
        <v>0</v>
      </c>
      <c r="Y22" s="29">
        <v>0</v>
      </c>
      <c r="Z22" s="29">
        <v>0</v>
      </c>
      <c r="AA22" s="30">
        <v>0</v>
      </c>
      <c r="AB22" s="27">
        <f>P22+Q22+R22+S22+T22+U22+V22</f>
        <v>36.07</v>
      </c>
      <c r="AC22" s="26">
        <f>W22</f>
        <v>10</v>
      </c>
      <c r="AD22" s="23">
        <f>(X22*3)+(Y22*10)+(Z22*5)+(AA22*20)</f>
        <v>0</v>
      </c>
      <c r="AE22" s="45">
        <f>AB22+AC22+AD22</f>
        <v>46.07</v>
      </c>
      <c r="AF22" s="31">
        <v>50.35</v>
      </c>
      <c r="AG22" s="28"/>
      <c r="AH22" s="28"/>
      <c r="AI22" s="28"/>
      <c r="AJ22" s="29">
        <v>14</v>
      </c>
      <c r="AK22" s="29">
        <v>1</v>
      </c>
      <c r="AL22" s="29">
        <v>0</v>
      </c>
      <c r="AM22" s="29">
        <v>1</v>
      </c>
      <c r="AN22" s="30">
        <v>0</v>
      </c>
      <c r="AO22" s="27">
        <f>AF22+AG22+AH22+AI22</f>
        <v>50.35</v>
      </c>
      <c r="AP22" s="26">
        <f>AJ22</f>
        <v>14</v>
      </c>
      <c r="AQ22" s="23">
        <f>(AK22*3)+(AL22*10)+(AM22*5)+(AN22*20)</f>
        <v>8</v>
      </c>
      <c r="AR22" s="45">
        <f>AO22+AP22+AQ22</f>
        <v>72.349999999999994</v>
      </c>
      <c r="AS22" s="31">
        <v>39.33</v>
      </c>
      <c r="AT22" s="28"/>
      <c r="AU22" s="28"/>
      <c r="AV22" s="29">
        <v>15</v>
      </c>
      <c r="AW22" s="29">
        <v>0</v>
      </c>
      <c r="AX22" s="29">
        <v>0</v>
      </c>
      <c r="AY22" s="29">
        <v>2</v>
      </c>
      <c r="AZ22" s="30">
        <v>0</v>
      </c>
      <c r="BA22" s="27">
        <f>AS22+AT22+AU22</f>
        <v>39.33</v>
      </c>
      <c r="BB22" s="26">
        <f>AV22</f>
        <v>15</v>
      </c>
      <c r="BC22" s="23">
        <f>(AW22*3)+(AX22*10)+(AY22*5)+(AZ22*20)</f>
        <v>10</v>
      </c>
      <c r="BD22" s="45">
        <f>BA22+BB22+BC22</f>
        <v>64.33</v>
      </c>
      <c r="BE22" s="27"/>
      <c r="BF22" s="43"/>
      <c r="BG22" s="29"/>
      <c r="BH22" s="29"/>
      <c r="BI22" s="29"/>
      <c r="BJ22" s="29"/>
      <c r="BK22" s="30"/>
      <c r="BL22" s="40">
        <f>BE22+BF22</f>
        <v>0</v>
      </c>
      <c r="BM22" s="37">
        <f>BG22/2</f>
        <v>0</v>
      </c>
      <c r="BN22" s="36">
        <f>(BH22*3)+(BI22*5)+(BJ22*5)+(BK22*20)</f>
        <v>0</v>
      </c>
      <c r="BO22" s="35">
        <f>BL22+BM22+BN22</f>
        <v>0</v>
      </c>
      <c r="BP22" s="31">
        <v>65.23</v>
      </c>
      <c r="BQ22" s="28"/>
      <c r="BR22" s="28"/>
      <c r="BS22" s="28"/>
      <c r="BT22" s="29">
        <v>11</v>
      </c>
      <c r="BU22" s="29">
        <v>0</v>
      </c>
      <c r="BV22" s="29">
        <v>0</v>
      </c>
      <c r="BW22" s="29">
        <v>0</v>
      </c>
      <c r="BX22" s="30">
        <v>0</v>
      </c>
      <c r="BY22" s="27">
        <f>BP22+BQ22+BR22+BS22</f>
        <v>65.23</v>
      </c>
      <c r="BZ22" s="26">
        <f>BT22</f>
        <v>11</v>
      </c>
      <c r="CA22" s="32">
        <f>(BU22*3)+(BV22*10)+(BW22*5)+(BX22*20)</f>
        <v>0</v>
      </c>
      <c r="CB22" s="72">
        <f>BY22+BZ22+CA22</f>
        <v>76.23</v>
      </c>
      <c r="CC22" s="31">
        <v>49.9</v>
      </c>
      <c r="CD22" s="28"/>
      <c r="CE22" s="29">
        <v>2</v>
      </c>
      <c r="CF22" s="29">
        <v>0</v>
      </c>
      <c r="CG22" s="29">
        <v>0</v>
      </c>
      <c r="CH22" s="29">
        <v>0</v>
      </c>
      <c r="CI22" s="30">
        <v>0</v>
      </c>
      <c r="CJ22" s="27">
        <f>CC22+CD22</f>
        <v>49.9</v>
      </c>
      <c r="CK22" s="26">
        <f>CE22</f>
        <v>2</v>
      </c>
      <c r="CL22" s="23">
        <f>(CF22*3)+(CG22*10)+(CH22*5)+(CI22*20)</f>
        <v>0</v>
      </c>
      <c r="CM22" s="45">
        <f>CJ22+CK22+CL22</f>
        <v>51.9</v>
      </c>
      <c r="CN22"/>
      <c r="CO22"/>
      <c r="CP22"/>
      <c r="CQ22"/>
      <c r="CR22"/>
      <c r="CS22"/>
      <c r="CT22"/>
      <c r="CW22"/>
      <c r="CZ22"/>
      <c r="DA22"/>
      <c r="DB22"/>
      <c r="DC22"/>
      <c r="DD22"/>
      <c r="DE22"/>
      <c r="DH22"/>
      <c r="DK22"/>
      <c r="DL22"/>
      <c r="DM22"/>
      <c r="DN22"/>
      <c r="DO22"/>
      <c r="DP22"/>
      <c r="DS22"/>
      <c r="DV22"/>
      <c r="DW22"/>
      <c r="DX22"/>
      <c r="DY22"/>
      <c r="DZ22"/>
      <c r="EA22"/>
      <c r="ED22"/>
      <c r="EG22"/>
      <c r="EH22"/>
      <c r="EI22"/>
      <c r="EJ22"/>
      <c r="EK22"/>
      <c r="EL22"/>
      <c r="EO22"/>
      <c r="ER22"/>
      <c r="ES22"/>
      <c r="ET22"/>
      <c r="EU22"/>
      <c r="EV22"/>
      <c r="EW22"/>
      <c r="EZ22"/>
      <c r="FC22"/>
      <c r="FD22"/>
      <c r="FE22"/>
      <c r="FF22"/>
      <c r="FG22"/>
      <c r="FH22"/>
      <c r="FK22"/>
      <c r="FN22"/>
      <c r="FO22"/>
      <c r="FP22"/>
      <c r="FQ22"/>
      <c r="FR22"/>
      <c r="FS22"/>
      <c r="FV22"/>
      <c r="FY22"/>
      <c r="FZ22"/>
      <c r="GA22"/>
      <c r="GB22"/>
      <c r="GC22"/>
      <c r="GD22"/>
      <c r="GG22"/>
      <c r="GJ22"/>
      <c r="GK22"/>
      <c r="GL22"/>
      <c r="GM22"/>
      <c r="GN22"/>
      <c r="GO22"/>
      <c r="GR22"/>
      <c r="GU22"/>
      <c r="GV22"/>
      <c r="GW22"/>
      <c r="GX22"/>
      <c r="GY22"/>
      <c r="GZ22"/>
      <c r="HC22"/>
      <c r="HF22"/>
      <c r="HG22"/>
      <c r="HH22"/>
      <c r="HI22"/>
      <c r="HJ22"/>
      <c r="HK22"/>
      <c r="HN22"/>
      <c r="HQ22"/>
      <c r="HR22"/>
      <c r="HS22"/>
      <c r="HT22"/>
      <c r="HU22"/>
      <c r="HV22"/>
      <c r="HY22"/>
      <c r="IB22"/>
      <c r="IC22"/>
      <c r="ID22"/>
      <c r="IE22"/>
      <c r="IF22"/>
      <c r="IG22"/>
      <c r="IJ22"/>
      <c r="IK22"/>
      <c r="IL22" s="79"/>
    </row>
    <row r="23" spans="1:323" s="4" customFormat="1" x14ac:dyDescent="0.2">
      <c r="A23" s="33">
        <v>11</v>
      </c>
      <c r="B23" s="63" t="s">
        <v>149</v>
      </c>
      <c r="C23" s="25"/>
      <c r="D23" s="64"/>
      <c r="E23" s="64" t="s">
        <v>16</v>
      </c>
      <c r="F23" s="65" t="s">
        <v>102</v>
      </c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>
        <f>IF(ISNA(VLOOKUP(E23,SortLookup!$A$1:$B$5,2,FALSE))," ",VLOOKUP(E23,SortLookup!$A$1:$B$5,2,FALSE))</f>
        <v>1</v>
      </c>
      <c r="J23" s="22" t="str">
        <f>IF(ISNA(VLOOKUP(F23,SortLookup!$A$7:$B$11,2,FALSE))," ",VLOOKUP(F23,SortLookup!$A$7:$B$11,2,FALSE))</f>
        <v xml:space="preserve"> </v>
      </c>
      <c r="K23" s="58">
        <f>L23+M23+O23</f>
        <v>311.58</v>
      </c>
      <c r="L23" s="59">
        <f>AB23+AO23+BA23+BL23+BY23+CJ23+CU17+DF17+DQ17+EB17+EM17+EX17+FI17+FT17+GE17+GP17+HA17+HL17+HW17+IH17</f>
        <v>253.58</v>
      </c>
      <c r="M23" s="36">
        <f>AD23+AQ23+BC23+BN23+CA23+CL23+CW17+DH17+DS17+ED17+EO17+EZ17+FK17+FV17+GG17+GR17+HC17+HN17+HY17+IJ17</f>
        <v>24</v>
      </c>
      <c r="N23" s="37">
        <f>O23</f>
        <v>34</v>
      </c>
      <c r="O23" s="60">
        <f>W23+AJ23+AV23+BG23+BT23+CE23+CP17+DA17+DL17+DW17+EH17+ES17+FD17+FO17+FZ17+GK17+GV17+HG17+HR17+IC17</f>
        <v>34</v>
      </c>
      <c r="P23" s="31">
        <v>42.38</v>
      </c>
      <c r="Q23" s="28"/>
      <c r="R23" s="28"/>
      <c r="S23" s="28"/>
      <c r="T23" s="28"/>
      <c r="U23" s="28"/>
      <c r="V23" s="28"/>
      <c r="W23" s="29">
        <v>1</v>
      </c>
      <c r="X23" s="29">
        <v>1</v>
      </c>
      <c r="Y23" s="29">
        <v>0</v>
      </c>
      <c r="Z23" s="29">
        <v>0</v>
      </c>
      <c r="AA23" s="30">
        <v>0</v>
      </c>
      <c r="AB23" s="27">
        <f>P23+Q23+R23+S23+T23+U23+V23</f>
        <v>42.38</v>
      </c>
      <c r="AC23" s="26">
        <f>W23</f>
        <v>1</v>
      </c>
      <c r="AD23" s="23">
        <f>(X23*3)+(Y23*10)+(Z23*5)+(AA23*20)</f>
        <v>3</v>
      </c>
      <c r="AE23" s="45">
        <f>AB23+AC23+AD23</f>
        <v>46.38</v>
      </c>
      <c r="AF23" s="31">
        <v>48.77</v>
      </c>
      <c r="AG23" s="28"/>
      <c r="AH23" s="28"/>
      <c r="AI23" s="28"/>
      <c r="AJ23" s="29">
        <v>19</v>
      </c>
      <c r="AK23" s="29">
        <v>0</v>
      </c>
      <c r="AL23" s="29">
        <v>0</v>
      </c>
      <c r="AM23" s="29">
        <v>1</v>
      </c>
      <c r="AN23" s="30">
        <v>0</v>
      </c>
      <c r="AO23" s="27">
        <f>AF23+AG23+AH23+AI23</f>
        <v>48.77</v>
      </c>
      <c r="AP23" s="26">
        <f>AJ23</f>
        <v>19</v>
      </c>
      <c r="AQ23" s="23">
        <f>(AK23*3)+(AL23*10)+(AM23*5)+(AN23*20)</f>
        <v>5</v>
      </c>
      <c r="AR23" s="45">
        <f>AO23+AP23+AQ23</f>
        <v>72.77</v>
      </c>
      <c r="AS23" s="31">
        <v>55.86</v>
      </c>
      <c r="AT23" s="28"/>
      <c r="AU23" s="28"/>
      <c r="AV23" s="29">
        <v>6</v>
      </c>
      <c r="AW23" s="29">
        <v>2</v>
      </c>
      <c r="AX23" s="29">
        <v>0</v>
      </c>
      <c r="AY23" s="29">
        <v>0</v>
      </c>
      <c r="AZ23" s="30">
        <v>0</v>
      </c>
      <c r="BA23" s="27">
        <f>AS23+AT23+AU23</f>
        <v>55.86</v>
      </c>
      <c r="BB23" s="26">
        <f>AV23</f>
        <v>6</v>
      </c>
      <c r="BC23" s="23">
        <f>(AW23*3)+(AX23*10)+(AY23*5)+(AZ23*20)</f>
        <v>6</v>
      </c>
      <c r="BD23" s="45">
        <f>BA23+BB23+BC23</f>
        <v>67.86</v>
      </c>
      <c r="BE23" s="27"/>
      <c r="BF23" s="43"/>
      <c r="BG23" s="29"/>
      <c r="BH23" s="29"/>
      <c r="BI23" s="29"/>
      <c r="BJ23" s="29"/>
      <c r="BK23" s="30"/>
      <c r="BL23" s="40">
        <f>BE23+BF23</f>
        <v>0</v>
      </c>
      <c r="BM23" s="37">
        <f>BG23/2</f>
        <v>0</v>
      </c>
      <c r="BN23" s="36">
        <f>(BH23*3)+(BI23*5)+(BJ23*5)+(BK23*20)</f>
        <v>0</v>
      </c>
      <c r="BO23" s="35">
        <f>BL23+BM23+BN23</f>
        <v>0</v>
      </c>
      <c r="BP23" s="31">
        <v>65.040000000000006</v>
      </c>
      <c r="BQ23" s="28"/>
      <c r="BR23" s="28"/>
      <c r="BS23" s="28"/>
      <c r="BT23" s="29">
        <v>6</v>
      </c>
      <c r="BU23" s="29">
        <v>0</v>
      </c>
      <c r="BV23" s="29">
        <v>0</v>
      </c>
      <c r="BW23" s="29">
        <v>2</v>
      </c>
      <c r="BX23" s="30">
        <v>0</v>
      </c>
      <c r="BY23" s="27">
        <f>BP23+BQ23+BR23+BS23</f>
        <v>65.040000000000006</v>
      </c>
      <c r="BZ23" s="26">
        <f>BT23</f>
        <v>6</v>
      </c>
      <c r="CA23" s="32">
        <f>(BU23*3)+(BV23*10)+(BW23*5)+(BX23*20)</f>
        <v>10</v>
      </c>
      <c r="CB23" s="72">
        <f>BY23+BZ23+CA23</f>
        <v>81.040000000000006</v>
      </c>
      <c r="CC23" s="31">
        <v>41.53</v>
      </c>
      <c r="CD23" s="28"/>
      <c r="CE23" s="29">
        <v>2</v>
      </c>
      <c r="CF23" s="29">
        <v>0</v>
      </c>
      <c r="CG23" s="29">
        <v>0</v>
      </c>
      <c r="CH23" s="29">
        <v>0</v>
      </c>
      <c r="CI23" s="30">
        <v>0</v>
      </c>
      <c r="CJ23" s="27">
        <f>CC23+CD23</f>
        <v>41.53</v>
      </c>
      <c r="CK23" s="26">
        <f>CE23</f>
        <v>2</v>
      </c>
      <c r="CL23" s="23">
        <f>(CF23*3)+(CG23*10)+(CH23*5)+(CI23*20)</f>
        <v>0</v>
      </c>
      <c r="CM23" s="45">
        <f>CJ23+CK23+CL23</f>
        <v>43.53</v>
      </c>
      <c r="IL23" s="79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</row>
    <row r="24" spans="1:323" s="4" customFormat="1" ht="3" customHeight="1" x14ac:dyDescent="0.2">
      <c r="A24" s="180"/>
      <c r="B24" s="181"/>
      <c r="C24" s="182"/>
      <c r="D24" s="183"/>
      <c r="E24" s="183"/>
      <c r="F24" s="184"/>
      <c r="G24" s="185"/>
      <c r="H24" s="186"/>
      <c r="I24" s="187"/>
      <c r="J24" s="188"/>
      <c r="K24" s="189"/>
      <c r="L24" s="190"/>
      <c r="M24" s="191"/>
      <c r="N24" s="192"/>
      <c r="O24" s="193"/>
      <c r="P24" s="194"/>
      <c r="Q24" s="195"/>
      <c r="R24" s="195"/>
      <c r="S24" s="195"/>
      <c r="T24" s="195"/>
      <c r="U24" s="195"/>
      <c r="V24" s="195"/>
      <c r="W24" s="196"/>
      <c r="X24" s="196"/>
      <c r="Y24" s="196"/>
      <c r="Z24" s="196"/>
      <c r="AA24" s="197"/>
      <c r="AB24" s="198"/>
      <c r="AC24" s="199"/>
      <c r="AD24" s="200"/>
      <c r="AE24" s="201"/>
      <c r="AF24" s="194"/>
      <c r="AG24" s="195"/>
      <c r="AH24" s="195"/>
      <c r="AI24" s="195"/>
      <c r="AJ24" s="196"/>
      <c r="AK24" s="196"/>
      <c r="AL24" s="196"/>
      <c r="AM24" s="196"/>
      <c r="AN24" s="197"/>
      <c r="AO24" s="198"/>
      <c r="AP24" s="199"/>
      <c r="AQ24" s="200"/>
      <c r="AR24" s="201"/>
      <c r="AS24" s="194"/>
      <c r="AT24" s="195"/>
      <c r="AU24" s="195"/>
      <c r="AV24" s="196"/>
      <c r="AW24" s="196"/>
      <c r="AX24" s="196"/>
      <c r="AY24" s="196"/>
      <c r="AZ24" s="197"/>
      <c r="BA24" s="198"/>
      <c r="BB24" s="199"/>
      <c r="BC24" s="200"/>
      <c r="BD24" s="201"/>
      <c r="BE24" s="198"/>
      <c r="BF24" s="202"/>
      <c r="BG24" s="196"/>
      <c r="BH24" s="196"/>
      <c r="BI24" s="196"/>
      <c r="BJ24" s="196"/>
      <c r="BK24" s="197"/>
      <c r="BL24" s="203"/>
      <c r="BM24" s="192"/>
      <c r="BN24" s="191"/>
      <c r="BO24" s="204"/>
      <c r="BP24" s="194"/>
      <c r="BQ24" s="195"/>
      <c r="BR24" s="195"/>
      <c r="BS24" s="195"/>
      <c r="BT24" s="196"/>
      <c r="BU24" s="196"/>
      <c r="BV24" s="196"/>
      <c r="BW24" s="196"/>
      <c r="BX24" s="197"/>
      <c r="BY24" s="198"/>
      <c r="BZ24" s="199"/>
      <c r="CA24" s="205"/>
      <c r="CB24" s="206"/>
      <c r="CC24" s="194"/>
      <c r="CD24" s="195"/>
      <c r="CE24" s="196"/>
      <c r="CF24" s="196"/>
      <c r="CG24" s="196"/>
      <c r="CH24" s="196"/>
      <c r="CI24" s="197"/>
      <c r="CJ24" s="198"/>
      <c r="CK24" s="199"/>
      <c r="CL24" s="200"/>
      <c r="CM24" s="201"/>
      <c r="IL24" s="79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</row>
    <row r="25" spans="1:323" s="4" customFormat="1" x14ac:dyDescent="0.2">
      <c r="A25" s="33">
        <v>1</v>
      </c>
      <c r="B25" s="63" t="s">
        <v>119</v>
      </c>
      <c r="C25" s="25"/>
      <c r="D25" s="64" t="s">
        <v>122</v>
      </c>
      <c r="E25" s="64" t="s">
        <v>107</v>
      </c>
      <c r="F25" s="65" t="s">
        <v>107</v>
      </c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>L25+M25+O25</f>
        <v>205.14</v>
      </c>
      <c r="L25" s="59">
        <f>AB25+AO25+BA25+BL25+BY25+CJ25+CU18+DF18+DQ18+EB18+EM18+EX18+FI18+FT18+GE18+GP18+HA18+HL18+HW18+IH18</f>
        <v>165.14</v>
      </c>
      <c r="M25" s="36">
        <f>AD25+AQ25+BC25+BN25+CA25+CL25+CW18+DH18+DS18+ED18+EO18+EZ18+FK18+FV18+GG18+GR18+HC18+HN18+HY18+IJ18</f>
        <v>13</v>
      </c>
      <c r="N25" s="37">
        <f>O25</f>
        <v>27</v>
      </c>
      <c r="O25" s="60">
        <f>W25+AJ25+AV25+BG25+BT25+CE25+CP18+DA18+DL18+DW18+EH18+ES18+FD18+FO18+FZ18+GK18+GV18+HG18+HR18+IC18</f>
        <v>27</v>
      </c>
      <c r="P25" s="31">
        <v>26.84</v>
      </c>
      <c r="Q25" s="28"/>
      <c r="R25" s="28"/>
      <c r="S25" s="28"/>
      <c r="T25" s="28"/>
      <c r="U25" s="28"/>
      <c r="V25" s="28"/>
      <c r="W25" s="29">
        <v>1</v>
      </c>
      <c r="X25" s="29">
        <v>0</v>
      </c>
      <c r="Y25" s="29">
        <v>0</v>
      </c>
      <c r="Z25" s="29">
        <v>0</v>
      </c>
      <c r="AA25" s="30">
        <v>0</v>
      </c>
      <c r="AB25" s="27">
        <f>P25+Q25+R25+S25+T25+U25+V25</f>
        <v>26.84</v>
      </c>
      <c r="AC25" s="26">
        <f>W25</f>
        <v>1</v>
      </c>
      <c r="AD25" s="23">
        <f>(X25*3)+(Y25*10)+(Z25*5)+(AA25*20)</f>
        <v>0</v>
      </c>
      <c r="AE25" s="45">
        <f>AB25+AC25+AD25</f>
        <v>27.84</v>
      </c>
      <c r="AF25" s="31">
        <v>36.47</v>
      </c>
      <c r="AG25" s="28"/>
      <c r="AH25" s="28"/>
      <c r="AI25" s="28"/>
      <c r="AJ25" s="29">
        <v>3</v>
      </c>
      <c r="AK25" s="29">
        <v>0</v>
      </c>
      <c r="AL25" s="29">
        <v>0</v>
      </c>
      <c r="AM25" s="29">
        <v>0</v>
      </c>
      <c r="AN25" s="30">
        <v>0</v>
      </c>
      <c r="AO25" s="27">
        <f>AF25+AG25+AH25+AI25</f>
        <v>36.47</v>
      </c>
      <c r="AP25" s="26">
        <f>AJ25</f>
        <v>3</v>
      </c>
      <c r="AQ25" s="23">
        <f>(AK25*3)+(AL25*10)+(AM25*5)+(AN25*20)</f>
        <v>0</v>
      </c>
      <c r="AR25" s="45">
        <f>AO25+AP25+AQ25</f>
        <v>39.47</v>
      </c>
      <c r="AS25" s="31">
        <v>33.93</v>
      </c>
      <c r="AT25" s="28"/>
      <c r="AU25" s="28"/>
      <c r="AV25" s="29">
        <v>19</v>
      </c>
      <c r="AW25" s="29">
        <v>0</v>
      </c>
      <c r="AX25" s="29">
        <v>0</v>
      </c>
      <c r="AY25" s="29">
        <v>2</v>
      </c>
      <c r="AZ25" s="30">
        <v>0</v>
      </c>
      <c r="BA25" s="27">
        <f>AS25+AT25+AU25</f>
        <v>33.93</v>
      </c>
      <c r="BB25" s="26">
        <f>AV25</f>
        <v>19</v>
      </c>
      <c r="BC25" s="23">
        <f>(AW25*3)+(AX25*10)+(AY25*5)+(AZ25*20)</f>
        <v>10</v>
      </c>
      <c r="BD25" s="45">
        <f>BA25+BB25+BC25</f>
        <v>62.93</v>
      </c>
      <c r="BE25" s="27"/>
      <c r="BF25" s="43"/>
      <c r="BG25" s="29"/>
      <c r="BH25" s="29"/>
      <c r="BI25" s="29"/>
      <c r="BJ25" s="29"/>
      <c r="BK25" s="30"/>
      <c r="BL25" s="40">
        <f>BE25+BF25</f>
        <v>0</v>
      </c>
      <c r="BM25" s="37">
        <f>BG25/2</f>
        <v>0</v>
      </c>
      <c r="BN25" s="36">
        <f>(BH25*3)+(BI25*5)+(BJ25*5)+(BK25*20)</f>
        <v>0</v>
      </c>
      <c r="BO25" s="35">
        <f>BL25+BM25+BN25</f>
        <v>0</v>
      </c>
      <c r="BP25" s="31">
        <v>34.020000000000003</v>
      </c>
      <c r="BQ25" s="28"/>
      <c r="BR25" s="28"/>
      <c r="BS25" s="28"/>
      <c r="BT25" s="29">
        <v>1</v>
      </c>
      <c r="BU25" s="29">
        <v>1</v>
      </c>
      <c r="BV25" s="29">
        <v>0</v>
      </c>
      <c r="BW25" s="29">
        <v>0</v>
      </c>
      <c r="BX25" s="30">
        <v>0</v>
      </c>
      <c r="BY25" s="27">
        <f>BP25+BQ25+BR25+BS25</f>
        <v>34.020000000000003</v>
      </c>
      <c r="BZ25" s="26">
        <f>BT25</f>
        <v>1</v>
      </c>
      <c r="CA25" s="32">
        <f>(BU25*3)+(BV25*10)+(BW25*5)+(BX25*20)</f>
        <v>3</v>
      </c>
      <c r="CB25" s="72">
        <f>BY25+BZ25+CA25</f>
        <v>38.020000000000003</v>
      </c>
      <c r="CC25" s="31">
        <v>33.880000000000003</v>
      </c>
      <c r="CD25" s="28"/>
      <c r="CE25" s="29">
        <v>3</v>
      </c>
      <c r="CF25" s="29">
        <v>0</v>
      </c>
      <c r="CG25" s="29">
        <v>0</v>
      </c>
      <c r="CH25" s="29">
        <v>0</v>
      </c>
      <c r="CI25" s="30">
        <v>0</v>
      </c>
      <c r="CJ25" s="27">
        <f>CC25+CD25</f>
        <v>33.880000000000003</v>
      </c>
      <c r="CK25" s="26">
        <f>CE25</f>
        <v>3</v>
      </c>
      <c r="CL25" s="23">
        <f>(CF25*3)+(CG25*10)+(CH25*5)+(CI25*20)</f>
        <v>0</v>
      </c>
      <c r="CM25" s="45">
        <f>CJ25+CK25+CL25</f>
        <v>36.880000000000003</v>
      </c>
      <c r="IL25" s="79"/>
      <c r="IM25"/>
      <c r="IN25"/>
      <c r="IQ25"/>
    </row>
    <row r="26" spans="1:323" s="4" customFormat="1" x14ac:dyDescent="0.2">
      <c r="A26" s="33">
        <v>2</v>
      </c>
      <c r="B26" s="63" t="s">
        <v>150</v>
      </c>
      <c r="C26" s="25"/>
      <c r="D26" s="64"/>
      <c r="E26" s="64" t="s">
        <v>107</v>
      </c>
      <c r="F26" s="65" t="s">
        <v>102</v>
      </c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>L26+M26+O26</f>
        <v>575.07000000000005</v>
      </c>
      <c r="L26" s="59">
        <f>AB26+AO26+BA26+BL26+BY26+CJ26+CU26+DF26+DQ26+EB26+EM26+EX26+FI26+FT26+GE26+GP26+HA26+HL26+HW26+IH26</f>
        <v>410.07</v>
      </c>
      <c r="M26" s="36">
        <f>AD26+AQ26+BC26+BN26+CA26+CL26+CW26+DH26+DS26+ED26+EO26+EZ26+FK26+FV26+GG26+GR26+HC26+HN26+HY26+IJ26</f>
        <v>28</v>
      </c>
      <c r="N26" s="37">
        <f>O26</f>
        <v>137</v>
      </c>
      <c r="O26" s="60">
        <f>W26+AJ26+AV26+BG26+BT26+CE26+CP26+DA26+DL26+DW26+EH26+ES26+FD26+FO26+FZ26+GK26+GV26+HG26+HR26+IC26</f>
        <v>137</v>
      </c>
      <c r="P26" s="31">
        <v>59.36</v>
      </c>
      <c r="Q26" s="28"/>
      <c r="R26" s="28"/>
      <c r="S26" s="28"/>
      <c r="T26" s="28"/>
      <c r="U26" s="28"/>
      <c r="V26" s="28"/>
      <c r="W26" s="29">
        <v>8</v>
      </c>
      <c r="X26" s="29">
        <v>2</v>
      </c>
      <c r="Y26" s="29">
        <v>0</v>
      </c>
      <c r="Z26" s="29">
        <v>0</v>
      </c>
      <c r="AA26" s="30">
        <v>0</v>
      </c>
      <c r="AB26" s="27">
        <f>P26+Q26+R26+S26+T26+U26+V26</f>
        <v>59.36</v>
      </c>
      <c r="AC26" s="26">
        <f>W26</f>
        <v>8</v>
      </c>
      <c r="AD26" s="23">
        <f>(X26*3)+(Y26*10)+(Z26*5)+(AA26*20)</f>
        <v>6</v>
      </c>
      <c r="AE26" s="45">
        <f>AB26+AC26+AD26</f>
        <v>73.36</v>
      </c>
      <c r="AF26" s="31">
        <v>73.44</v>
      </c>
      <c r="AG26" s="28"/>
      <c r="AH26" s="28"/>
      <c r="AI26" s="28"/>
      <c r="AJ26" s="29">
        <v>58</v>
      </c>
      <c r="AK26" s="29">
        <v>3</v>
      </c>
      <c r="AL26" s="29">
        <v>0</v>
      </c>
      <c r="AM26" s="29">
        <v>2</v>
      </c>
      <c r="AN26" s="30">
        <v>0</v>
      </c>
      <c r="AO26" s="27">
        <f>AF26+AG26+AH26+AI26</f>
        <v>73.44</v>
      </c>
      <c r="AP26" s="26">
        <f>AJ26</f>
        <v>58</v>
      </c>
      <c r="AQ26" s="23">
        <f>(AK26*3)+(AL26*10)+(AM26*5)+(AN26*20)</f>
        <v>19</v>
      </c>
      <c r="AR26" s="45">
        <f>AO26+AP26+AQ26</f>
        <v>150.44</v>
      </c>
      <c r="AS26" s="31">
        <v>57.65</v>
      </c>
      <c r="AT26" s="28"/>
      <c r="AU26" s="28"/>
      <c r="AV26" s="29">
        <v>36</v>
      </c>
      <c r="AW26" s="29">
        <v>1</v>
      </c>
      <c r="AX26" s="29">
        <v>0</v>
      </c>
      <c r="AY26" s="29">
        <v>0</v>
      </c>
      <c r="AZ26" s="30">
        <v>0</v>
      </c>
      <c r="BA26" s="27">
        <f>AS26+AT26+AU26</f>
        <v>57.65</v>
      </c>
      <c r="BB26" s="26">
        <f>AV26</f>
        <v>36</v>
      </c>
      <c r="BC26" s="23">
        <f>(AW26*3)+(AX26*10)+(AY26*5)+(AZ26*20)</f>
        <v>3</v>
      </c>
      <c r="BD26" s="45">
        <f>BA26+BB26+BC26</f>
        <v>96.65</v>
      </c>
      <c r="BE26" s="27"/>
      <c r="BF26" s="43"/>
      <c r="BG26" s="29"/>
      <c r="BH26" s="29"/>
      <c r="BI26" s="29"/>
      <c r="BJ26" s="29"/>
      <c r="BK26" s="30"/>
      <c r="BL26" s="40">
        <f>BE26+BF26</f>
        <v>0</v>
      </c>
      <c r="BM26" s="37">
        <f>BG26/2</f>
        <v>0</v>
      </c>
      <c r="BN26" s="36">
        <f>(BH26*3)+(BI26*5)+(BJ26*5)+(BK26*20)</f>
        <v>0</v>
      </c>
      <c r="BO26" s="35">
        <f>BL26+BM26+BN26</f>
        <v>0</v>
      </c>
      <c r="BP26" s="31">
        <v>161.66</v>
      </c>
      <c r="BQ26" s="28"/>
      <c r="BR26" s="28"/>
      <c r="BS26" s="28"/>
      <c r="BT26" s="29">
        <v>22</v>
      </c>
      <c r="BU26" s="29">
        <v>0</v>
      </c>
      <c r="BV26" s="29">
        <v>0</v>
      </c>
      <c r="BW26" s="29">
        <v>0</v>
      </c>
      <c r="BX26" s="30">
        <v>0</v>
      </c>
      <c r="BY26" s="27">
        <f>BP26+BQ26+BR26+BS26</f>
        <v>161.66</v>
      </c>
      <c r="BZ26" s="26">
        <f>BT26</f>
        <v>22</v>
      </c>
      <c r="CA26" s="32">
        <f>(BU26*3)+(BV26*10)+(BW26*5)+(BX26*20)</f>
        <v>0</v>
      </c>
      <c r="CB26" s="72">
        <f>BY26+BZ26+CA26</f>
        <v>183.66</v>
      </c>
      <c r="CC26" s="31">
        <v>57.96</v>
      </c>
      <c r="CD26" s="28"/>
      <c r="CE26" s="29">
        <v>13</v>
      </c>
      <c r="CF26" s="29">
        <v>0</v>
      </c>
      <c r="CG26" s="29">
        <v>0</v>
      </c>
      <c r="CH26" s="29">
        <v>0</v>
      </c>
      <c r="CI26" s="30">
        <v>0</v>
      </c>
      <c r="CJ26" s="27">
        <f>CC26+CD26</f>
        <v>57.96</v>
      </c>
      <c r="CK26" s="26">
        <f>CE26</f>
        <v>13</v>
      </c>
      <c r="CL26" s="23">
        <f>(CF26*3)+(CG26*10)+(CH26*5)+(CI26*20)</f>
        <v>0</v>
      </c>
      <c r="CM26" s="45">
        <f>CJ26+CK26+CL26</f>
        <v>70.959999999999994</v>
      </c>
      <c r="IL26" s="79"/>
      <c r="IM26"/>
      <c r="IN26"/>
      <c r="IQ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</row>
    <row r="27" spans="1:323" s="4" customFormat="1" ht="3" customHeight="1" x14ac:dyDescent="0.2">
      <c r="A27" s="180"/>
      <c r="B27" s="181"/>
      <c r="C27" s="182"/>
      <c r="D27" s="183"/>
      <c r="E27" s="183"/>
      <c r="F27" s="184"/>
      <c r="G27" s="185"/>
      <c r="H27" s="186"/>
      <c r="I27" s="187"/>
      <c r="J27" s="188"/>
      <c r="K27" s="189"/>
      <c r="L27" s="190"/>
      <c r="M27" s="191"/>
      <c r="N27" s="192"/>
      <c r="O27" s="193"/>
      <c r="P27" s="194"/>
      <c r="Q27" s="195"/>
      <c r="R27" s="195"/>
      <c r="S27" s="195"/>
      <c r="T27" s="195"/>
      <c r="U27" s="195"/>
      <c r="V27" s="195"/>
      <c r="W27" s="196"/>
      <c r="X27" s="196"/>
      <c r="Y27" s="196"/>
      <c r="Z27" s="196"/>
      <c r="AA27" s="197"/>
      <c r="AB27" s="198"/>
      <c r="AC27" s="199"/>
      <c r="AD27" s="200"/>
      <c r="AE27" s="201"/>
      <c r="AF27" s="194"/>
      <c r="AG27" s="195"/>
      <c r="AH27" s="195"/>
      <c r="AI27" s="195"/>
      <c r="AJ27" s="196"/>
      <c r="AK27" s="196"/>
      <c r="AL27" s="196"/>
      <c r="AM27" s="196"/>
      <c r="AN27" s="197"/>
      <c r="AO27" s="198"/>
      <c r="AP27" s="199"/>
      <c r="AQ27" s="200"/>
      <c r="AR27" s="201"/>
      <c r="AS27" s="194"/>
      <c r="AT27" s="195"/>
      <c r="AU27" s="195"/>
      <c r="AV27" s="196"/>
      <c r="AW27" s="196"/>
      <c r="AX27" s="196"/>
      <c r="AY27" s="196"/>
      <c r="AZ27" s="197"/>
      <c r="BA27" s="198"/>
      <c r="BB27" s="199"/>
      <c r="BC27" s="200"/>
      <c r="BD27" s="201"/>
      <c r="BE27" s="198"/>
      <c r="BF27" s="202"/>
      <c r="BG27" s="196"/>
      <c r="BH27" s="196"/>
      <c r="BI27" s="196"/>
      <c r="BJ27" s="196"/>
      <c r="BK27" s="197"/>
      <c r="BL27" s="203"/>
      <c r="BM27" s="192"/>
      <c r="BN27" s="191"/>
      <c r="BO27" s="204"/>
      <c r="BP27" s="194"/>
      <c r="BQ27" s="195"/>
      <c r="BR27" s="195"/>
      <c r="BS27" s="195"/>
      <c r="BT27" s="196"/>
      <c r="BU27" s="196"/>
      <c r="BV27" s="196"/>
      <c r="BW27" s="196"/>
      <c r="BX27" s="197"/>
      <c r="BY27" s="198"/>
      <c r="BZ27" s="199"/>
      <c r="CA27" s="205"/>
      <c r="CB27" s="206"/>
      <c r="CC27" s="194"/>
      <c r="CD27" s="195"/>
      <c r="CE27" s="196"/>
      <c r="CF27" s="196"/>
      <c r="CG27" s="196"/>
      <c r="CH27" s="196"/>
      <c r="CI27" s="197"/>
      <c r="CJ27" s="198"/>
      <c r="CK27" s="199"/>
      <c r="CL27" s="200"/>
      <c r="CM27" s="201"/>
      <c r="IL27" s="79"/>
      <c r="IM27"/>
      <c r="IN27"/>
      <c r="IQ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</row>
    <row r="28" spans="1:323" s="4" customFormat="1" x14ac:dyDescent="0.2">
      <c r="A28" s="33">
        <v>1</v>
      </c>
      <c r="B28" s="63" t="s">
        <v>130</v>
      </c>
      <c r="C28" s="25"/>
      <c r="D28" s="64"/>
      <c r="E28" s="64" t="s">
        <v>15</v>
      </c>
      <c r="F28" s="65" t="s">
        <v>102</v>
      </c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>
        <f>IF(ISNA(VLOOKUP(E28,SortLookup!$A$1:$B$5,2,FALSE))," ",VLOOKUP(E28,SortLookup!$A$1:$B$5,2,FALSE))</f>
        <v>0</v>
      </c>
      <c r="J28" s="22" t="str">
        <f>IF(ISNA(VLOOKUP(F28,SortLookup!$A$7:$B$11,2,FALSE))," ",VLOOKUP(F28,SortLookup!$A$7:$B$11,2,FALSE))</f>
        <v xml:space="preserve"> </v>
      </c>
      <c r="K28" s="58">
        <f>L28+M28+O28</f>
        <v>142.9</v>
      </c>
      <c r="L28" s="59">
        <f>AB28+AO28+BA28+BL28+BY28+CJ28+CU28+DF28+DQ28+EB28+EM28+EX28+FI28+FT28+GE28+GP28+HA28+HL28+HW28+IH28</f>
        <v>120.9</v>
      </c>
      <c r="M28" s="36">
        <f>AD28+AQ28+BC28+BN28+CA28+CL28+CW28+DH28+DS28+ED28+EO28+EZ28+FK28+FV28+GG28+GR28+HC28+HN28+HY28+IJ28</f>
        <v>3</v>
      </c>
      <c r="N28" s="37">
        <f>O28</f>
        <v>19</v>
      </c>
      <c r="O28" s="60">
        <f>W28+AJ28+AV28+BG28+BT28+CE28+CP28+DA28+DL28+DW28+EH28+ES28+FD28+FO28+FZ28+GK28+GV28+HG28+HR28+IC28</f>
        <v>19</v>
      </c>
      <c r="P28" s="31">
        <v>17.41</v>
      </c>
      <c r="Q28" s="28"/>
      <c r="R28" s="28"/>
      <c r="S28" s="28"/>
      <c r="T28" s="28"/>
      <c r="U28" s="28"/>
      <c r="V28" s="28"/>
      <c r="W28" s="29">
        <v>7</v>
      </c>
      <c r="X28" s="29">
        <v>0</v>
      </c>
      <c r="Y28" s="29">
        <v>0</v>
      </c>
      <c r="Z28" s="29">
        <v>0</v>
      </c>
      <c r="AA28" s="30">
        <v>0</v>
      </c>
      <c r="AB28" s="27">
        <f>P28+Q28+R28+S28+T28+U28+V28</f>
        <v>17.41</v>
      </c>
      <c r="AC28" s="26">
        <f>W28</f>
        <v>7</v>
      </c>
      <c r="AD28" s="23">
        <f>(X28*3)+(Y28*10)+(Z28*5)+(AA28*20)</f>
        <v>0</v>
      </c>
      <c r="AE28" s="45">
        <f>AB28+AC28+AD28</f>
        <v>24.41</v>
      </c>
      <c r="AF28" s="31">
        <v>24.13</v>
      </c>
      <c r="AG28" s="28"/>
      <c r="AH28" s="28"/>
      <c r="AI28" s="28"/>
      <c r="AJ28" s="29">
        <v>3</v>
      </c>
      <c r="AK28" s="29">
        <v>0</v>
      </c>
      <c r="AL28" s="29">
        <v>0</v>
      </c>
      <c r="AM28" s="29">
        <v>0</v>
      </c>
      <c r="AN28" s="30">
        <v>0</v>
      </c>
      <c r="AO28" s="27">
        <f>AF28+AG28+AH28+AI28</f>
        <v>24.13</v>
      </c>
      <c r="AP28" s="26">
        <f>AJ28</f>
        <v>3</v>
      </c>
      <c r="AQ28" s="23">
        <f>(AK28*3)+(AL28*10)+(AM28*5)+(AN28*20)</f>
        <v>0</v>
      </c>
      <c r="AR28" s="45">
        <f>AO28+AP28+AQ28</f>
        <v>27.13</v>
      </c>
      <c r="AS28" s="31">
        <v>26.32</v>
      </c>
      <c r="AT28" s="28"/>
      <c r="AU28" s="28"/>
      <c r="AV28" s="29">
        <v>5</v>
      </c>
      <c r="AW28" s="29">
        <v>0</v>
      </c>
      <c r="AX28" s="29">
        <v>0</v>
      </c>
      <c r="AY28" s="29">
        <v>0</v>
      </c>
      <c r="AZ28" s="30">
        <v>0</v>
      </c>
      <c r="BA28" s="27">
        <f>AS28+AT28+AU28</f>
        <v>26.32</v>
      </c>
      <c r="BB28" s="26">
        <f>AV28</f>
        <v>5</v>
      </c>
      <c r="BC28" s="23">
        <f>(AW28*3)+(AX28*10)+(AY28*5)+(AZ28*20)</f>
        <v>0</v>
      </c>
      <c r="BD28" s="45">
        <f>BA28+BB28+BC28</f>
        <v>31.32</v>
      </c>
      <c r="BE28" s="27"/>
      <c r="BF28" s="43"/>
      <c r="BG28" s="29"/>
      <c r="BH28" s="29"/>
      <c r="BI28" s="29"/>
      <c r="BJ28" s="29"/>
      <c r="BK28" s="30"/>
      <c r="BL28" s="40">
        <f>BE28+BF28</f>
        <v>0</v>
      </c>
      <c r="BM28" s="37">
        <f>BG28/2</f>
        <v>0</v>
      </c>
      <c r="BN28" s="36">
        <f>(BH28*3)+(BI28*5)+(BJ28*5)+(BK28*20)</f>
        <v>0</v>
      </c>
      <c r="BO28" s="35">
        <f>BL28+BM28+BN28</f>
        <v>0</v>
      </c>
      <c r="BP28" s="31">
        <v>27.81</v>
      </c>
      <c r="BQ28" s="28"/>
      <c r="BR28" s="28"/>
      <c r="BS28" s="28"/>
      <c r="BT28" s="29">
        <v>1</v>
      </c>
      <c r="BU28" s="29">
        <v>0</v>
      </c>
      <c r="BV28" s="29">
        <v>0</v>
      </c>
      <c r="BW28" s="29">
        <v>0</v>
      </c>
      <c r="BX28" s="30">
        <v>0</v>
      </c>
      <c r="BY28" s="27">
        <f>BP28+BQ28+BR28+BS28</f>
        <v>27.81</v>
      </c>
      <c r="BZ28" s="26">
        <f>BT28</f>
        <v>1</v>
      </c>
      <c r="CA28" s="32">
        <f>(BU28*3)+(BV28*10)+(BW28*5)+(BX28*20)</f>
        <v>0</v>
      </c>
      <c r="CB28" s="72">
        <f>BY28+BZ28+CA28</f>
        <v>28.81</v>
      </c>
      <c r="CC28" s="31">
        <v>25.23</v>
      </c>
      <c r="CD28" s="28"/>
      <c r="CE28" s="29">
        <v>3</v>
      </c>
      <c r="CF28" s="29">
        <v>1</v>
      </c>
      <c r="CG28" s="29">
        <v>0</v>
      </c>
      <c r="CH28" s="29">
        <v>0</v>
      </c>
      <c r="CI28" s="30">
        <v>0</v>
      </c>
      <c r="CJ28" s="27">
        <f>CC28+CD28</f>
        <v>25.23</v>
      </c>
      <c r="CK28" s="26">
        <f>CE28</f>
        <v>3</v>
      </c>
      <c r="CL28" s="23">
        <f>(CF28*3)+(CG28*10)+(CH28*5)+(CI28*20)</f>
        <v>3</v>
      </c>
      <c r="CM28" s="45">
        <f>CJ28+CK28+CL28</f>
        <v>31.23</v>
      </c>
      <c r="IL28" s="79"/>
      <c r="IM28"/>
      <c r="IN28"/>
      <c r="IQ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</row>
    <row r="29" spans="1:323" s="4" customFormat="1" x14ac:dyDescent="0.2">
      <c r="A29" s="33">
        <v>2</v>
      </c>
      <c r="B29" s="63" t="s">
        <v>120</v>
      </c>
      <c r="C29" s="25"/>
      <c r="D29" s="64"/>
      <c r="E29" s="64" t="s">
        <v>15</v>
      </c>
      <c r="F29" s="65" t="s">
        <v>21</v>
      </c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>
        <f>IF(ISNA(VLOOKUP(E29,SortLookup!$A$1:$B$5,2,FALSE))," ",VLOOKUP(E29,SortLookup!$A$1:$B$5,2,FALSE))</f>
        <v>0</v>
      </c>
      <c r="J29" s="22">
        <f>IF(ISNA(VLOOKUP(F29,SortLookup!$A$7:$B$11,2,FALSE))," ",VLOOKUP(F29,SortLookup!$A$7:$B$11,2,FALSE))</f>
        <v>2</v>
      </c>
      <c r="K29" s="58">
        <f>L29+M29+O29</f>
        <v>142.97</v>
      </c>
      <c r="L29" s="59">
        <f>AB29+AO29+BA29+BL29+BY29+CJ29+CU28+DF28+DQ28+EB28+EM28+EX28+FI28+FT28+GE28+GP28+HA28+HL28+HW28+IH28</f>
        <v>124.97</v>
      </c>
      <c r="M29" s="36">
        <f>AD29+AQ29+BC29+BN29+CA29+CL29+CW28+DH28+DS28+ED28+EO28+EZ28+FK28+FV28+GG28+GR28+HC28+HN28+HY28+IJ28</f>
        <v>3</v>
      </c>
      <c r="N29" s="37">
        <f>O29</f>
        <v>15</v>
      </c>
      <c r="O29" s="60">
        <f>W29+AJ29+AV29+BG29+BT29+CE29+CP28+DA28+DL28+DW28+EH28+ES28+FD28+FO28+FZ28+GK28+GV28+HG28+HR28+IC28</f>
        <v>15</v>
      </c>
      <c r="P29" s="31">
        <v>20.67</v>
      </c>
      <c r="Q29" s="28"/>
      <c r="R29" s="28"/>
      <c r="S29" s="28"/>
      <c r="T29" s="28"/>
      <c r="U29" s="28"/>
      <c r="V29" s="28"/>
      <c r="W29" s="29">
        <v>1</v>
      </c>
      <c r="X29" s="29">
        <v>0</v>
      </c>
      <c r="Y29" s="29">
        <v>0</v>
      </c>
      <c r="Z29" s="29">
        <v>0</v>
      </c>
      <c r="AA29" s="30">
        <v>0</v>
      </c>
      <c r="AB29" s="27">
        <f>P29+Q29+R29+S29+T29+U29+V29</f>
        <v>20.67</v>
      </c>
      <c r="AC29" s="26">
        <f>W29</f>
        <v>1</v>
      </c>
      <c r="AD29" s="23">
        <f>(X29*3)+(Y29*10)+(Z29*5)+(AA29*20)</f>
        <v>0</v>
      </c>
      <c r="AE29" s="45">
        <f>AB29+AC29+AD29</f>
        <v>21.67</v>
      </c>
      <c r="AF29" s="31">
        <v>23.39</v>
      </c>
      <c r="AG29" s="28"/>
      <c r="AH29" s="28"/>
      <c r="AI29" s="28"/>
      <c r="AJ29" s="29">
        <v>7</v>
      </c>
      <c r="AK29" s="29">
        <v>0</v>
      </c>
      <c r="AL29" s="29">
        <v>0</v>
      </c>
      <c r="AM29" s="29">
        <v>0</v>
      </c>
      <c r="AN29" s="30">
        <v>0</v>
      </c>
      <c r="AO29" s="27">
        <f>AF29+AG29+AH29+AI29</f>
        <v>23.39</v>
      </c>
      <c r="AP29" s="26">
        <f>AJ29</f>
        <v>7</v>
      </c>
      <c r="AQ29" s="23">
        <f>(AK29*3)+(AL29*10)+(AM29*5)+(AN29*20)</f>
        <v>0</v>
      </c>
      <c r="AR29" s="45">
        <f>AO29+AP29+AQ29</f>
        <v>30.39</v>
      </c>
      <c r="AS29" s="31">
        <v>28.29</v>
      </c>
      <c r="AT29" s="28"/>
      <c r="AU29" s="28"/>
      <c r="AV29" s="29">
        <v>1</v>
      </c>
      <c r="AW29" s="29">
        <v>1</v>
      </c>
      <c r="AX29" s="29">
        <v>0</v>
      </c>
      <c r="AY29" s="29">
        <v>0</v>
      </c>
      <c r="AZ29" s="30">
        <v>0</v>
      </c>
      <c r="BA29" s="27">
        <f>AS29+AT29+AU29</f>
        <v>28.29</v>
      </c>
      <c r="BB29" s="26">
        <f>AV29</f>
        <v>1</v>
      </c>
      <c r="BC29" s="23">
        <f>(AW29*3)+(AX29*10)+(AY29*5)+(AZ29*20)</f>
        <v>3</v>
      </c>
      <c r="BD29" s="45">
        <f>BA29+BB29+BC29</f>
        <v>32.29</v>
      </c>
      <c r="BE29" s="27"/>
      <c r="BF29" s="43"/>
      <c r="BG29" s="29"/>
      <c r="BH29" s="29"/>
      <c r="BI29" s="29"/>
      <c r="BJ29" s="29"/>
      <c r="BK29" s="30"/>
      <c r="BL29" s="40">
        <f>BE29+BF29</f>
        <v>0</v>
      </c>
      <c r="BM29" s="37">
        <f>BG29/2</f>
        <v>0</v>
      </c>
      <c r="BN29" s="36">
        <f>(BH29*3)+(BI29*5)+(BJ29*5)+(BK29*20)</f>
        <v>0</v>
      </c>
      <c r="BO29" s="35">
        <f>BL29+BM29+BN29</f>
        <v>0</v>
      </c>
      <c r="BP29" s="31">
        <v>28.56</v>
      </c>
      <c r="BQ29" s="28"/>
      <c r="BR29" s="28"/>
      <c r="BS29" s="28"/>
      <c r="BT29" s="29">
        <v>1</v>
      </c>
      <c r="BU29" s="29">
        <v>0</v>
      </c>
      <c r="BV29" s="29">
        <v>0</v>
      </c>
      <c r="BW29" s="29">
        <v>0</v>
      </c>
      <c r="BX29" s="30">
        <v>0</v>
      </c>
      <c r="BY29" s="27">
        <f>BP29+BQ29+BR29+BS29</f>
        <v>28.56</v>
      </c>
      <c r="BZ29" s="26">
        <f>BT29</f>
        <v>1</v>
      </c>
      <c r="CA29" s="32">
        <f>(BU29*3)+(BV29*10)+(BW29*5)+(BX29*20)</f>
        <v>0</v>
      </c>
      <c r="CB29" s="72">
        <f>BY29+BZ29+CA29</f>
        <v>29.56</v>
      </c>
      <c r="CC29" s="31">
        <v>24.06</v>
      </c>
      <c r="CD29" s="28"/>
      <c r="CE29" s="29">
        <v>5</v>
      </c>
      <c r="CF29" s="29">
        <v>0</v>
      </c>
      <c r="CG29" s="29">
        <v>0</v>
      </c>
      <c r="CH29" s="29">
        <v>0</v>
      </c>
      <c r="CI29" s="30">
        <v>0</v>
      </c>
      <c r="CJ29" s="27">
        <f>CC29+CD29</f>
        <v>24.06</v>
      </c>
      <c r="CK29" s="26">
        <f>CE29</f>
        <v>5</v>
      </c>
      <c r="CL29" s="23">
        <f>(CF29*3)+(CG29*10)+(CH29*5)+(CI29*20)</f>
        <v>0</v>
      </c>
      <c r="CM29" s="45">
        <f>CJ29+CK29+CL29</f>
        <v>29.06</v>
      </c>
      <c r="IL29" s="7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</row>
    <row r="30" spans="1:323" s="4" customFormat="1" ht="12.75" customHeight="1" x14ac:dyDescent="0.2">
      <c r="A30" s="33">
        <v>3</v>
      </c>
      <c r="B30" s="63" t="s">
        <v>109</v>
      </c>
      <c r="C30" s="25"/>
      <c r="D30" s="64"/>
      <c r="E30" s="64" t="s">
        <v>15</v>
      </c>
      <c r="F30" s="65" t="s">
        <v>19</v>
      </c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>
        <f>IF(ISNA(VLOOKUP(E30,SortLookup!$A$1:$B$5,2,FALSE))," ",VLOOKUP(E30,SortLookup!$A$1:$B$5,2,FALSE))</f>
        <v>0</v>
      </c>
      <c r="J30" s="22">
        <f>IF(ISNA(VLOOKUP(F30,SortLookup!$A$7:$B$11,2,FALSE))," ",VLOOKUP(F30,SortLookup!$A$7:$B$11,2,FALSE))</f>
        <v>0</v>
      </c>
      <c r="K30" s="58">
        <f>L30+M30+O30</f>
        <v>160.62</v>
      </c>
      <c r="L30" s="59">
        <f>AB30+AO30+BA30+BL30+BY30+CJ30+CU30+DF30+DQ30+EB30+EM30+EX30+FI30+FT30+GE30+GP30+HA30+HL30+HW30+IH30</f>
        <v>140.62</v>
      </c>
      <c r="M30" s="36">
        <f>AD30+AQ30+BC30+BN30+CA30+CL30+CW30+DH30+DS30+ED30+EO30+EZ30+FK30+FV30+GG30+GR30+HC30+HN30+HY30+IJ30</f>
        <v>3</v>
      </c>
      <c r="N30" s="37">
        <f>O30</f>
        <v>17</v>
      </c>
      <c r="O30" s="60">
        <f>W30+AJ30+AV30+BG30+BT30+CE30+CP30+DA30+DL30+DW30+EH30+ES30+FD30+FO30+FZ30+GK30+GV30+HG30+HR30+IC30</f>
        <v>17</v>
      </c>
      <c r="P30" s="31">
        <v>18.39</v>
      </c>
      <c r="Q30" s="28"/>
      <c r="R30" s="28"/>
      <c r="S30" s="28"/>
      <c r="T30" s="28"/>
      <c r="U30" s="28"/>
      <c r="V30" s="28"/>
      <c r="W30" s="29">
        <v>1</v>
      </c>
      <c r="X30" s="29">
        <v>0</v>
      </c>
      <c r="Y30" s="29">
        <v>0</v>
      </c>
      <c r="Z30" s="29">
        <v>0</v>
      </c>
      <c r="AA30" s="30">
        <v>0</v>
      </c>
      <c r="AB30" s="27">
        <f>P30+Q30+R30+S30+T30+U30+V30</f>
        <v>18.39</v>
      </c>
      <c r="AC30" s="26">
        <f>W30</f>
        <v>1</v>
      </c>
      <c r="AD30" s="23">
        <f>(X30*3)+(Y30*10)+(Z30*5)+(AA30*20)</f>
        <v>0</v>
      </c>
      <c r="AE30" s="45">
        <f>AB30+AC30+AD30</f>
        <v>19.39</v>
      </c>
      <c r="AF30" s="31">
        <v>35.299999999999997</v>
      </c>
      <c r="AG30" s="28"/>
      <c r="AH30" s="28"/>
      <c r="AI30" s="28"/>
      <c r="AJ30" s="29">
        <v>9</v>
      </c>
      <c r="AK30" s="29">
        <v>0</v>
      </c>
      <c r="AL30" s="29">
        <v>0</v>
      </c>
      <c r="AM30" s="29">
        <v>0</v>
      </c>
      <c r="AN30" s="30">
        <v>0</v>
      </c>
      <c r="AO30" s="27">
        <f>AF30+AG30+AH30+AI30</f>
        <v>35.299999999999997</v>
      </c>
      <c r="AP30" s="26">
        <f>AJ30</f>
        <v>9</v>
      </c>
      <c r="AQ30" s="23">
        <f>(AK30*3)+(AL30*10)+(AM30*5)+(AN30*20)</f>
        <v>0</v>
      </c>
      <c r="AR30" s="45">
        <f>AO30+AP30+AQ30</f>
        <v>44.3</v>
      </c>
      <c r="AS30" s="31">
        <v>24.52</v>
      </c>
      <c r="AT30" s="28"/>
      <c r="AU30" s="28"/>
      <c r="AV30" s="29">
        <v>1</v>
      </c>
      <c r="AW30" s="29">
        <v>0</v>
      </c>
      <c r="AX30" s="29">
        <v>0</v>
      </c>
      <c r="AY30" s="29">
        <v>0</v>
      </c>
      <c r="AZ30" s="30">
        <v>0</v>
      </c>
      <c r="BA30" s="27">
        <f>AS30+AT30+AU30</f>
        <v>24.52</v>
      </c>
      <c r="BB30" s="26">
        <f>AV30</f>
        <v>1</v>
      </c>
      <c r="BC30" s="23">
        <f>(AW30*3)+(AX30*10)+(AY30*5)+(AZ30*20)</f>
        <v>0</v>
      </c>
      <c r="BD30" s="45">
        <f>BA30+BB30+BC30</f>
        <v>25.52</v>
      </c>
      <c r="BE30" s="27"/>
      <c r="BF30" s="43"/>
      <c r="BG30" s="29"/>
      <c r="BH30" s="29"/>
      <c r="BI30" s="29"/>
      <c r="BJ30" s="29"/>
      <c r="BK30" s="30"/>
      <c r="BL30" s="40">
        <f>BE30+BF30</f>
        <v>0</v>
      </c>
      <c r="BM30" s="37">
        <f>BG30/2</f>
        <v>0</v>
      </c>
      <c r="BN30" s="36">
        <f>(BH30*3)+(BI30*5)+(BJ30*5)+(BK30*20)</f>
        <v>0</v>
      </c>
      <c r="BO30" s="35">
        <f>BL30+BM30+BN30</f>
        <v>0</v>
      </c>
      <c r="BP30" s="31">
        <v>34.9</v>
      </c>
      <c r="BQ30" s="28"/>
      <c r="BR30" s="28"/>
      <c r="BS30" s="28"/>
      <c r="BT30" s="29">
        <v>1</v>
      </c>
      <c r="BU30" s="29">
        <v>0</v>
      </c>
      <c r="BV30" s="29">
        <v>0</v>
      </c>
      <c r="BW30" s="29">
        <v>0</v>
      </c>
      <c r="BX30" s="30">
        <v>0</v>
      </c>
      <c r="BY30" s="27">
        <f>BP30+BQ30+BR30+BS30</f>
        <v>34.9</v>
      </c>
      <c r="BZ30" s="26">
        <f>BT30</f>
        <v>1</v>
      </c>
      <c r="CA30" s="32">
        <f>(BU30*3)+(BV30*10)+(BW30*5)+(BX30*20)</f>
        <v>0</v>
      </c>
      <c r="CB30" s="72">
        <f>BY30+BZ30+CA30</f>
        <v>35.9</v>
      </c>
      <c r="CC30" s="31">
        <v>27.51</v>
      </c>
      <c r="CD30" s="28"/>
      <c r="CE30" s="29">
        <v>5</v>
      </c>
      <c r="CF30" s="29">
        <v>1</v>
      </c>
      <c r="CG30" s="29">
        <v>0</v>
      </c>
      <c r="CH30" s="29">
        <v>0</v>
      </c>
      <c r="CI30" s="30">
        <v>0</v>
      </c>
      <c r="CJ30" s="27">
        <f>CC30+CD30</f>
        <v>27.51</v>
      </c>
      <c r="CK30" s="26">
        <f>CE30</f>
        <v>5</v>
      </c>
      <c r="CL30" s="23">
        <f>(CF30*3)+(CG30*10)+(CH30*5)+(CI30*20)</f>
        <v>3</v>
      </c>
      <c r="CM30" s="45">
        <f>CJ30+CK30+CL30</f>
        <v>35.51</v>
      </c>
      <c r="IL30" s="79"/>
      <c r="IO30"/>
      <c r="IP30"/>
      <c r="IQ30"/>
    </row>
    <row r="31" spans="1:323" s="76" customFormat="1" x14ac:dyDescent="0.2">
      <c r="A31" s="33">
        <v>4</v>
      </c>
      <c r="B31" s="63" t="s">
        <v>118</v>
      </c>
      <c r="C31" s="25"/>
      <c r="D31" s="64"/>
      <c r="E31" s="64" t="s">
        <v>15</v>
      </c>
      <c r="F31" s="65" t="s">
        <v>22</v>
      </c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>
        <f>IF(ISNA(VLOOKUP(E31,SortLookup!$A$1:$B$5,2,FALSE))," ",VLOOKUP(E31,SortLookup!$A$1:$B$5,2,FALSE))</f>
        <v>0</v>
      </c>
      <c r="J31" s="22">
        <f>IF(ISNA(VLOOKUP(F31,SortLookup!$A$7:$B$11,2,FALSE))," ",VLOOKUP(F31,SortLookup!$A$7:$B$11,2,FALSE))</f>
        <v>3</v>
      </c>
      <c r="K31" s="58">
        <f>L31+M31+O31</f>
        <v>162.37</v>
      </c>
      <c r="L31" s="59">
        <f>AB31+AO31+BA31+BL31+BY31+CJ31+CU31+DF31+DQ31+EB31+EM31+EX31+FI31+FT31+GE31+GP31+HA31+HL31+HW31+IH31</f>
        <v>131.37</v>
      </c>
      <c r="M31" s="36">
        <f>AD31+AQ31+BC31+BN31+CA31+CL31+CW31+DH31+DS31+ED31+EO31+EZ31+FK31+FV31+GG31+GR31+HC31+HN31+HY31+IJ31</f>
        <v>5</v>
      </c>
      <c r="N31" s="37">
        <f>O31</f>
        <v>26</v>
      </c>
      <c r="O31" s="60">
        <f>W31+AJ31+AV31+BG31+BT31+CE31+CP31+DA31+DL31+DW31+EH31+ES31+FD31+FO31+FZ31+GK31+GV31+HG31+HR31+IC31</f>
        <v>26</v>
      </c>
      <c r="P31" s="31">
        <v>18.649999999999999</v>
      </c>
      <c r="Q31" s="28"/>
      <c r="R31" s="28"/>
      <c r="S31" s="28"/>
      <c r="T31" s="28"/>
      <c r="U31" s="28"/>
      <c r="V31" s="28"/>
      <c r="W31" s="29">
        <v>11</v>
      </c>
      <c r="X31" s="29">
        <v>0</v>
      </c>
      <c r="Y31" s="29">
        <v>0</v>
      </c>
      <c r="Z31" s="29">
        <v>0</v>
      </c>
      <c r="AA31" s="30">
        <v>0</v>
      </c>
      <c r="AB31" s="27">
        <f>P31+Q31+R31+S31+T31+U31+V31</f>
        <v>18.649999999999999</v>
      </c>
      <c r="AC31" s="26">
        <f>W31</f>
        <v>11</v>
      </c>
      <c r="AD31" s="23">
        <f>(X31*3)+(Y31*10)+(Z31*5)+(AA31*20)</f>
        <v>0</v>
      </c>
      <c r="AE31" s="45">
        <f>AB31+AC31+AD31</f>
        <v>29.65</v>
      </c>
      <c r="AF31" s="31">
        <v>33.32</v>
      </c>
      <c r="AG31" s="28"/>
      <c r="AH31" s="28"/>
      <c r="AI31" s="28"/>
      <c r="AJ31" s="29">
        <v>3</v>
      </c>
      <c r="AK31" s="29">
        <v>0</v>
      </c>
      <c r="AL31" s="29">
        <v>0</v>
      </c>
      <c r="AM31" s="29">
        <v>0</v>
      </c>
      <c r="AN31" s="30">
        <v>0</v>
      </c>
      <c r="AO31" s="27">
        <f>AF31+AG31+AH31+AI31</f>
        <v>33.32</v>
      </c>
      <c r="AP31" s="26">
        <f>AJ31</f>
        <v>3</v>
      </c>
      <c r="AQ31" s="23">
        <f>(AK31*3)+(AL31*10)+(AM31*5)+(AN31*20)</f>
        <v>0</v>
      </c>
      <c r="AR31" s="45">
        <f>AO31+AP31+AQ31</f>
        <v>36.32</v>
      </c>
      <c r="AS31" s="31">
        <v>25.11</v>
      </c>
      <c r="AT31" s="28"/>
      <c r="AU31" s="28"/>
      <c r="AV31" s="29">
        <v>1</v>
      </c>
      <c r="AW31" s="29">
        <v>0</v>
      </c>
      <c r="AX31" s="29">
        <v>0</v>
      </c>
      <c r="AY31" s="29">
        <v>0</v>
      </c>
      <c r="AZ31" s="30">
        <v>0</v>
      </c>
      <c r="BA31" s="27">
        <f>AS31+AT31+AU31</f>
        <v>25.11</v>
      </c>
      <c r="BB31" s="26">
        <f>AV31</f>
        <v>1</v>
      </c>
      <c r="BC31" s="23">
        <f>(AW31*3)+(AX31*10)+(AY31*5)+(AZ31*20)</f>
        <v>0</v>
      </c>
      <c r="BD31" s="45">
        <f>BA31+BB31+BC31</f>
        <v>26.11</v>
      </c>
      <c r="BE31" s="27"/>
      <c r="BF31" s="43"/>
      <c r="BG31" s="29"/>
      <c r="BH31" s="29"/>
      <c r="BI31" s="29"/>
      <c r="BJ31" s="29"/>
      <c r="BK31" s="30"/>
      <c r="BL31" s="40">
        <f>BE31+BF31</f>
        <v>0</v>
      </c>
      <c r="BM31" s="37">
        <f>BG31/2</f>
        <v>0</v>
      </c>
      <c r="BN31" s="36">
        <f>(BH31*3)+(BI31*5)+(BJ31*5)+(BK31*20)</f>
        <v>0</v>
      </c>
      <c r="BO31" s="35">
        <f>BL31+BM31+BN31</f>
        <v>0</v>
      </c>
      <c r="BP31" s="31">
        <v>32.299999999999997</v>
      </c>
      <c r="BQ31" s="28"/>
      <c r="BR31" s="28"/>
      <c r="BS31" s="28"/>
      <c r="BT31" s="29">
        <v>6</v>
      </c>
      <c r="BU31" s="29">
        <v>0</v>
      </c>
      <c r="BV31" s="29">
        <v>0</v>
      </c>
      <c r="BW31" s="29">
        <v>1</v>
      </c>
      <c r="BX31" s="30">
        <v>0</v>
      </c>
      <c r="BY31" s="27">
        <f>BP31+BQ31+BR31+BS31</f>
        <v>32.299999999999997</v>
      </c>
      <c r="BZ31" s="26">
        <f>BT31</f>
        <v>6</v>
      </c>
      <c r="CA31" s="32">
        <f>(BU31*3)+(BV31*10)+(BW31*5)+(BX31*20)</f>
        <v>5</v>
      </c>
      <c r="CB31" s="72">
        <f>BY31+BZ31+CA31</f>
        <v>43.3</v>
      </c>
      <c r="CC31" s="31">
        <v>21.99</v>
      </c>
      <c r="CD31" s="28"/>
      <c r="CE31" s="29">
        <v>5</v>
      </c>
      <c r="CF31" s="29">
        <v>0</v>
      </c>
      <c r="CG31" s="29">
        <v>0</v>
      </c>
      <c r="CH31" s="29">
        <v>0</v>
      </c>
      <c r="CI31" s="30">
        <v>0</v>
      </c>
      <c r="CJ31" s="27">
        <f>CC31+CD31</f>
        <v>21.99</v>
      </c>
      <c r="CK31" s="26">
        <f>CE31</f>
        <v>5</v>
      </c>
      <c r="CL31" s="23">
        <f>(CF31*3)+(CG31*10)+(CH31*5)+(CI31*20)</f>
        <v>0</v>
      </c>
      <c r="CM31" s="45">
        <f>CJ31+CK31+CL31</f>
        <v>26.99</v>
      </c>
      <c r="IL31" s="79"/>
      <c r="IM31" s="4"/>
      <c r="IN31" s="4"/>
      <c r="IO31"/>
      <c r="IP31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</row>
    <row r="32" spans="1:323" s="4" customFormat="1" x14ac:dyDescent="0.2">
      <c r="A32" s="33">
        <v>5</v>
      </c>
      <c r="B32" s="63" t="s">
        <v>129</v>
      </c>
      <c r="C32" s="25"/>
      <c r="D32" s="64"/>
      <c r="E32" s="64" t="s">
        <v>15</v>
      </c>
      <c r="F32" s="65" t="s">
        <v>102</v>
      </c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>
        <f>IF(ISNA(VLOOKUP(E32,SortLookup!$A$1:$B$5,2,FALSE))," ",VLOOKUP(E32,SortLookup!$A$1:$B$5,2,FALSE))</f>
        <v>0</v>
      </c>
      <c r="J32" s="22" t="str">
        <f>IF(ISNA(VLOOKUP(F32,SortLookup!$A$7:$B$11,2,FALSE))," ",VLOOKUP(F32,SortLookup!$A$7:$B$11,2,FALSE))</f>
        <v xml:space="preserve"> </v>
      </c>
      <c r="K32" s="58">
        <f>L32+M32+O32</f>
        <v>180.22</v>
      </c>
      <c r="L32" s="59">
        <f>AB32+AO32+BA32+BL32+BY32+CJ32+CU30+DF30+DQ30+EB30+EM30+EX30+FI30+FT30+GE30+GP30+HA30+HL30+HW30+IH30</f>
        <v>165.22</v>
      </c>
      <c r="M32" s="36">
        <f>AD32+AQ32+BC32+BN32+CA32+CL32+CW30+DH30+DS30+ED30+EO30+EZ30+FK30+FV30+GG30+GR30+HC30+HN30+HY30+IJ30</f>
        <v>0</v>
      </c>
      <c r="N32" s="37">
        <f>O32</f>
        <v>15</v>
      </c>
      <c r="O32" s="60">
        <f>W32+AJ32+AV32+BG32+BT32+CE32+CP30+DA30+DL30+DW30+EH30+ES30+FD30+FO30+FZ30+GK30+GV30+HG30+HR30+IC30</f>
        <v>15</v>
      </c>
      <c r="P32" s="31">
        <v>22.68</v>
      </c>
      <c r="Q32" s="28"/>
      <c r="R32" s="28"/>
      <c r="S32" s="28"/>
      <c r="T32" s="28"/>
      <c r="U32" s="28"/>
      <c r="V32" s="28"/>
      <c r="W32" s="29">
        <v>1</v>
      </c>
      <c r="X32" s="29">
        <v>0</v>
      </c>
      <c r="Y32" s="29">
        <v>0</v>
      </c>
      <c r="Z32" s="29">
        <v>0</v>
      </c>
      <c r="AA32" s="30">
        <v>0</v>
      </c>
      <c r="AB32" s="27">
        <f>P32+Q32+R32+S32+T32+U32+V32</f>
        <v>22.68</v>
      </c>
      <c r="AC32" s="26">
        <f>W32</f>
        <v>1</v>
      </c>
      <c r="AD32" s="23">
        <f>(X32*3)+(Y32*10)+(Z32*5)+(AA32*20)</f>
        <v>0</v>
      </c>
      <c r="AE32" s="45">
        <f>AB32+AC32+AD32</f>
        <v>23.68</v>
      </c>
      <c r="AF32" s="31">
        <v>41.75</v>
      </c>
      <c r="AG32" s="28"/>
      <c r="AH32" s="28"/>
      <c r="AI32" s="28"/>
      <c r="AJ32" s="29">
        <v>9</v>
      </c>
      <c r="AK32" s="29">
        <v>0</v>
      </c>
      <c r="AL32" s="29">
        <v>0</v>
      </c>
      <c r="AM32" s="29">
        <v>0</v>
      </c>
      <c r="AN32" s="30">
        <v>0</v>
      </c>
      <c r="AO32" s="27">
        <f>AF32+AG32+AH32+AI32</f>
        <v>41.75</v>
      </c>
      <c r="AP32" s="26">
        <f>AJ32</f>
        <v>9</v>
      </c>
      <c r="AQ32" s="23">
        <f>(AK32*3)+(AL32*10)+(AM32*5)+(AN32*20)</f>
        <v>0</v>
      </c>
      <c r="AR32" s="45">
        <f>AO32+AP32+AQ32</f>
        <v>50.75</v>
      </c>
      <c r="AS32" s="31">
        <v>27.03</v>
      </c>
      <c r="AT32" s="28"/>
      <c r="AU32" s="28"/>
      <c r="AV32" s="29">
        <v>3</v>
      </c>
      <c r="AW32" s="29">
        <v>0</v>
      </c>
      <c r="AX32" s="29">
        <v>0</v>
      </c>
      <c r="AY32" s="29">
        <v>0</v>
      </c>
      <c r="AZ32" s="30">
        <v>0</v>
      </c>
      <c r="BA32" s="27">
        <f>AS32+AT32+AU32</f>
        <v>27.03</v>
      </c>
      <c r="BB32" s="26">
        <f>AV32</f>
        <v>3</v>
      </c>
      <c r="BC32" s="23">
        <f>(AW32*3)+(AX32*10)+(AY32*5)+(AZ32*20)</f>
        <v>0</v>
      </c>
      <c r="BD32" s="45">
        <f>BA32+BB32+BC32</f>
        <v>30.03</v>
      </c>
      <c r="BE32" s="27"/>
      <c r="BF32" s="43"/>
      <c r="BG32" s="29"/>
      <c r="BH32" s="29"/>
      <c r="BI32" s="29"/>
      <c r="BJ32" s="29"/>
      <c r="BK32" s="30"/>
      <c r="BL32" s="40">
        <f>BE32+BF32</f>
        <v>0</v>
      </c>
      <c r="BM32" s="37">
        <f>BG32/2</f>
        <v>0</v>
      </c>
      <c r="BN32" s="36">
        <f>(BH32*3)+(BI32*5)+(BJ32*5)+(BK32*20)</f>
        <v>0</v>
      </c>
      <c r="BO32" s="35">
        <f>BL32+BM32+BN32</f>
        <v>0</v>
      </c>
      <c r="BP32" s="31">
        <v>39.79</v>
      </c>
      <c r="BQ32" s="28"/>
      <c r="BR32" s="28"/>
      <c r="BS32" s="28"/>
      <c r="BT32" s="29">
        <v>0</v>
      </c>
      <c r="BU32" s="29">
        <v>0</v>
      </c>
      <c r="BV32" s="29">
        <v>0</v>
      </c>
      <c r="BW32" s="29">
        <v>0</v>
      </c>
      <c r="BX32" s="30">
        <v>0</v>
      </c>
      <c r="BY32" s="27">
        <f>BP32+BQ32+BR32+BS32</f>
        <v>39.79</v>
      </c>
      <c r="BZ32" s="26">
        <f>BT32</f>
        <v>0</v>
      </c>
      <c r="CA32" s="32">
        <f>(BU32*3)+(BV32*10)+(BW32*5)+(BX32*20)</f>
        <v>0</v>
      </c>
      <c r="CB32" s="72">
        <f>BY32+BZ32+CA32</f>
        <v>39.79</v>
      </c>
      <c r="CC32" s="31">
        <v>33.97</v>
      </c>
      <c r="CD32" s="28"/>
      <c r="CE32" s="29">
        <v>2</v>
      </c>
      <c r="CF32" s="29">
        <v>0</v>
      </c>
      <c r="CG32" s="29">
        <v>0</v>
      </c>
      <c r="CH32" s="29">
        <v>0</v>
      </c>
      <c r="CI32" s="30">
        <v>0</v>
      </c>
      <c r="CJ32" s="27">
        <f>CC32+CD32</f>
        <v>33.97</v>
      </c>
      <c r="CK32" s="26">
        <f>CE32</f>
        <v>2</v>
      </c>
      <c r="CL32" s="23">
        <f>(CF32*3)+(CG32*10)+(CH32*5)+(CI32*20)</f>
        <v>0</v>
      </c>
      <c r="CM32" s="45">
        <f>CJ32+CK32+CL32</f>
        <v>35.97</v>
      </c>
      <c r="IL32" s="79"/>
    </row>
    <row r="33" spans="1:323" s="156" customFormat="1" ht="13.5" thickBot="1" x14ac:dyDescent="0.25">
      <c r="A33" s="33">
        <v>6</v>
      </c>
      <c r="B33" s="63" t="s">
        <v>161</v>
      </c>
      <c r="C33" s="25"/>
      <c r="D33" s="64"/>
      <c r="E33" s="64" t="s">
        <v>15</v>
      </c>
      <c r="F33" s="65" t="s">
        <v>102</v>
      </c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>
        <f>IF(ISNA(VLOOKUP(E33,SortLookup!$A$1:$B$5,2,FALSE))," ",VLOOKUP(E33,SortLookup!$A$1:$B$5,2,FALSE))</f>
        <v>0</v>
      </c>
      <c r="J33" s="22" t="str">
        <f>IF(ISNA(VLOOKUP(F33,SortLookup!$A$7:$B$11,2,FALSE))," ",VLOOKUP(F33,SortLookup!$A$7:$B$11,2,FALSE))</f>
        <v xml:space="preserve"> </v>
      </c>
      <c r="K33" s="119">
        <f>L33+M33+O33</f>
        <v>185.97</v>
      </c>
      <c r="L33" s="120">
        <f>AB33+AO33+BA33+BL33+BY33+CJ33+CU33+DF33+DQ33+EB33+EM33+EX33+FI33+FT33+GE33+GP33+HA33+HL33+HW33+IH33</f>
        <v>181.97</v>
      </c>
      <c r="M33" s="23">
        <f>AD33+AQ33+BC33+BN33+CA33+CL33+CW33+DH33+DS33+ED33+EO33+EZ33+FK33+FV33+GG33+GR33+HC33+HN33+HY33+IJ33</f>
        <v>0</v>
      </c>
      <c r="N33" s="26">
        <f>O33</f>
        <v>4</v>
      </c>
      <c r="O33" s="121">
        <f>W33+AJ33+AV33+BG33+BT33+CE33+CP33+DA33+DL33+DW33+EH33+ES33+FD33+FO33+FZ33+GK33+GV33+HG33+HR33+IC33</f>
        <v>4</v>
      </c>
      <c r="P33" s="31">
        <v>25.92</v>
      </c>
      <c r="Q33" s="28"/>
      <c r="R33" s="28"/>
      <c r="S33" s="28"/>
      <c r="T33" s="28"/>
      <c r="U33" s="28"/>
      <c r="V33" s="28"/>
      <c r="W33" s="29">
        <v>2</v>
      </c>
      <c r="X33" s="29">
        <v>0</v>
      </c>
      <c r="Y33" s="29">
        <v>0</v>
      </c>
      <c r="Z33" s="29">
        <v>0</v>
      </c>
      <c r="AA33" s="30">
        <v>0</v>
      </c>
      <c r="AB33" s="27">
        <f>P33+Q33+R33+S33+T33+U33+V33</f>
        <v>25.92</v>
      </c>
      <c r="AC33" s="26">
        <f>W33</f>
        <v>2</v>
      </c>
      <c r="AD33" s="23">
        <f>(X33*3)+(Y33*10)+(Z33*5)+(AA33*20)</f>
        <v>0</v>
      </c>
      <c r="AE33" s="45">
        <f>AB33+AC33+AD33</f>
        <v>27.92</v>
      </c>
      <c r="AF33" s="31">
        <v>42.11</v>
      </c>
      <c r="AG33" s="28"/>
      <c r="AH33" s="28"/>
      <c r="AI33" s="28"/>
      <c r="AJ33" s="29">
        <v>1</v>
      </c>
      <c r="AK33" s="29">
        <v>0</v>
      </c>
      <c r="AL33" s="29">
        <v>0</v>
      </c>
      <c r="AM33" s="29">
        <v>0</v>
      </c>
      <c r="AN33" s="30">
        <v>0</v>
      </c>
      <c r="AO33" s="27">
        <f>AF33+AG33+AH33+AI33</f>
        <v>42.11</v>
      </c>
      <c r="AP33" s="26">
        <f>AJ33</f>
        <v>1</v>
      </c>
      <c r="AQ33" s="23">
        <f>(AK33*3)+(AL33*10)+(AM33*5)+(AN33*20)</f>
        <v>0</v>
      </c>
      <c r="AR33" s="45">
        <f>AO33+AP33+AQ33</f>
        <v>43.11</v>
      </c>
      <c r="AS33" s="31">
        <v>28.79</v>
      </c>
      <c r="AT33" s="28"/>
      <c r="AU33" s="28"/>
      <c r="AV33" s="29">
        <v>0</v>
      </c>
      <c r="AW33" s="29">
        <v>0</v>
      </c>
      <c r="AX33" s="29">
        <v>0</v>
      </c>
      <c r="AY33" s="29">
        <v>0</v>
      </c>
      <c r="AZ33" s="30">
        <v>0</v>
      </c>
      <c r="BA33" s="27">
        <f>AS33+AT33+AU33</f>
        <v>28.79</v>
      </c>
      <c r="BB33" s="26">
        <f>AV33</f>
        <v>0</v>
      </c>
      <c r="BC33" s="23">
        <f>(AW33*3)+(AX33*10)+(AY33*5)+(AZ33*20)</f>
        <v>0</v>
      </c>
      <c r="BD33" s="45">
        <f>BA33+BB33+BC33</f>
        <v>28.79</v>
      </c>
      <c r="BE33" s="27"/>
      <c r="BF33" s="43"/>
      <c r="BG33" s="29"/>
      <c r="BH33" s="29"/>
      <c r="BI33" s="29"/>
      <c r="BJ33" s="29"/>
      <c r="BK33" s="30"/>
      <c r="BL33" s="40">
        <f>BE33+BF33</f>
        <v>0</v>
      </c>
      <c r="BM33" s="37">
        <f>BG33/2</f>
        <v>0</v>
      </c>
      <c r="BN33" s="36">
        <f>(BH33*3)+(BI33*5)+(BJ33*5)+(BK33*20)</f>
        <v>0</v>
      </c>
      <c r="BO33" s="35">
        <f>BL33+BM33+BN33</f>
        <v>0</v>
      </c>
      <c r="BP33" s="31">
        <v>43.23</v>
      </c>
      <c r="BQ33" s="28"/>
      <c r="BR33" s="28"/>
      <c r="BS33" s="28"/>
      <c r="BT33" s="29">
        <v>0</v>
      </c>
      <c r="BU33" s="29">
        <v>0</v>
      </c>
      <c r="BV33" s="29">
        <v>0</v>
      </c>
      <c r="BW33" s="29">
        <v>0</v>
      </c>
      <c r="BX33" s="30">
        <v>0</v>
      </c>
      <c r="BY33" s="27">
        <f>BP33+BQ33+BR33+BS33</f>
        <v>43.23</v>
      </c>
      <c r="BZ33" s="26">
        <f>BT33</f>
        <v>0</v>
      </c>
      <c r="CA33" s="32">
        <f>(BU33*3)+(BV33*10)+(BW33*5)+(BX33*20)</f>
        <v>0</v>
      </c>
      <c r="CB33" s="72">
        <f>BY33+BZ33+CA33</f>
        <v>43.23</v>
      </c>
      <c r="CC33" s="31">
        <v>41.92</v>
      </c>
      <c r="CD33" s="28"/>
      <c r="CE33" s="29">
        <v>1</v>
      </c>
      <c r="CF33" s="29">
        <v>0</v>
      </c>
      <c r="CG33" s="29">
        <v>0</v>
      </c>
      <c r="CH33" s="29">
        <v>0</v>
      </c>
      <c r="CI33" s="30">
        <v>0</v>
      </c>
      <c r="CJ33" s="27">
        <f>CC33+CD33</f>
        <v>41.92</v>
      </c>
      <c r="CK33" s="26">
        <f>CE33</f>
        <v>1</v>
      </c>
      <c r="CL33" s="23">
        <f>(CF33*3)+(CG33*10)+(CH33*5)+(CI33*20)</f>
        <v>0</v>
      </c>
      <c r="CM33" s="45">
        <f>CJ33+CK33+CL33</f>
        <v>42.92</v>
      </c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9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76"/>
      <c r="LA33" s="76"/>
      <c r="LB33" s="76"/>
      <c r="LC33" s="76"/>
      <c r="LD33" s="76"/>
      <c r="LE33" s="76"/>
      <c r="LF33" s="76"/>
      <c r="LG33" s="76"/>
      <c r="LH33" s="76"/>
      <c r="LI33" s="76"/>
      <c r="LJ33" s="76"/>
      <c r="LK33" s="76"/>
    </row>
    <row r="34" spans="1:323" s="4" customFormat="1" ht="13.5" thickTop="1" x14ac:dyDescent="0.2">
      <c r="A34" s="33">
        <v>7</v>
      </c>
      <c r="B34" s="82" t="s">
        <v>148</v>
      </c>
      <c r="C34" s="83"/>
      <c r="D34" s="84"/>
      <c r="E34" s="84" t="s">
        <v>15</v>
      </c>
      <c r="F34" s="85" t="s">
        <v>102</v>
      </c>
      <c r="G34" s="86" t="str">
        <f>IF(AND(OR($G$2="Y",$H$2="Y"),I34&lt;5,J34&lt;5),IF(AND(I34=#REF!,J34=#REF!),#REF!+1,1),"")</f>
        <v/>
      </c>
      <c r="H34" s="87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8">
        <f>IF(ISNA(VLOOKUP(E34,SortLookup!$A$1:$B$5,2,FALSE))," ",VLOOKUP(E34,SortLookup!$A$1:$B$5,2,FALSE))</f>
        <v>0</v>
      </c>
      <c r="J34" s="89" t="str">
        <f>IF(ISNA(VLOOKUP(F34,SortLookup!$A$7:$B$11,2,FALSE))," ",VLOOKUP(F34,SortLookup!$A$7:$B$11,2,FALSE))</f>
        <v xml:space="preserve"> </v>
      </c>
      <c r="K34" s="58">
        <f>L34+M34+O34</f>
        <v>189.26</v>
      </c>
      <c r="L34" s="59">
        <f>AB34+AO34+BA34+BL34+BY34+CJ34+CU34+DF34+DQ34+EB34+EM34+EX34+FI34+FT34+GE34+GP34+HA34+HL34+HW34+IH34</f>
        <v>179.26</v>
      </c>
      <c r="M34" s="36">
        <f>AD34+AQ34+BC34+BN34+CA34+CL34+CW34+DH34+DS34+ED34+EO34+EZ34+FK34+FV34+GG34+GR34+HC34+HN34+HY34+IJ34</f>
        <v>0</v>
      </c>
      <c r="N34" s="37">
        <f>O34</f>
        <v>10</v>
      </c>
      <c r="O34" s="60">
        <f>W34+AJ34+AV34+BG34+BT34+CE34+CP34+DA34+DL34+DW34+EH34+ES34+FD34+FO34+FZ34+GK34+GV34+HG34+HR34+IC34</f>
        <v>10</v>
      </c>
      <c r="P34" s="90">
        <v>25.43</v>
      </c>
      <c r="Q34" s="91"/>
      <c r="R34" s="91"/>
      <c r="S34" s="91"/>
      <c r="T34" s="91"/>
      <c r="U34" s="91"/>
      <c r="V34" s="91"/>
      <c r="W34" s="92">
        <v>6</v>
      </c>
      <c r="X34" s="92">
        <v>0</v>
      </c>
      <c r="Y34" s="92">
        <v>0</v>
      </c>
      <c r="Z34" s="92">
        <v>0</v>
      </c>
      <c r="AA34" s="93">
        <v>0</v>
      </c>
      <c r="AB34" s="40">
        <f>P34+Q34+R34+S34+T34+U34+V34</f>
        <v>25.43</v>
      </c>
      <c r="AC34" s="37">
        <f>W34</f>
        <v>6</v>
      </c>
      <c r="AD34" s="36">
        <f>(X34*3)+(Y34*10)+(Z34*5)+(AA34*20)</f>
        <v>0</v>
      </c>
      <c r="AE34" s="94">
        <f>AB34+AC34+AD34</f>
        <v>31.43</v>
      </c>
      <c r="AF34" s="90">
        <v>48.32</v>
      </c>
      <c r="AG34" s="91"/>
      <c r="AH34" s="91"/>
      <c r="AI34" s="91"/>
      <c r="AJ34" s="92">
        <v>3</v>
      </c>
      <c r="AK34" s="92">
        <v>0</v>
      </c>
      <c r="AL34" s="92">
        <v>0</v>
      </c>
      <c r="AM34" s="92">
        <v>0</v>
      </c>
      <c r="AN34" s="93">
        <v>0</v>
      </c>
      <c r="AO34" s="40">
        <f>AF34+AG34+AH34+AI34</f>
        <v>48.32</v>
      </c>
      <c r="AP34" s="37">
        <f>AJ34</f>
        <v>3</v>
      </c>
      <c r="AQ34" s="36">
        <f>(AK34*3)+(AL34*10)+(AM34*5)+(AN34*20)</f>
        <v>0</v>
      </c>
      <c r="AR34" s="94">
        <f>AO34+AP34+AQ34</f>
        <v>51.32</v>
      </c>
      <c r="AS34" s="90">
        <v>29.28</v>
      </c>
      <c r="AT34" s="91"/>
      <c r="AU34" s="91"/>
      <c r="AV34" s="92">
        <v>1</v>
      </c>
      <c r="AW34" s="92">
        <v>0</v>
      </c>
      <c r="AX34" s="92">
        <v>0</v>
      </c>
      <c r="AY34" s="92">
        <v>0</v>
      </c>
      <c r="AZ34" s="93">
        <v>0</v>
      </c>
      <c r="BA34" s="40">
        <f>AS34+AT34+AU34</f>
        <v>29.28</v>
      </c>
      <c r="BB34" s="37">
        <f>AV34</f>
        <v>1</v>
      </c>
      <c r="BC34" s="36">
        <f>(AW34*3)+(AX34*10)+(AY34*5)+(AZ34*20)</f>
        <v>0</v>
      </c>
      <c r="BD34" s="94">
        <f>BA34+BB34+BC34</f>
        <v>30.28</v>
      </c>
      <c r="BE34" s="40"/>
      <c r="BF34" s="116"/>
      <c r="BG34" s="92"/>
      <c r="BH34" s="92"/>
      <c r="BI34" s="92"/>
      <c r="BJ34" s="92"/>
      <c r="BK34" s="93"/>
      <c r="BL34" s="40">
        <f>BE34+BF34</f>
        <v>0</v>
      </c>
      <c r="BM34" s="37">
        <f>BG34/2</f>
        <v>0</v>
      </c>
      <c r="BN34" s="36">
        <f>(BH34*3)+(BI34*5)+(BJ34*5)+(BK34*20)</f>
        <v>0</v>
      </c>
      <c r="BO34" s="35">
        <f>BL34+BM34+BN34</f>
        <v>0</v>
      </c>
      <c r="BP34" s="90">
        <v>39.799999999999997</v>
      </c>
      <c r="BQ34" s="91"/>
      <c r="BR34" s="91"/>
      <c r="BS34" s="91"/>
      <c r="BT34" s="92">
        <v>0</v>
      </c>
      <c r="BU34" s="92">
        <v>0</v>
      </c>
      <c r="BV34" s="92">
        <v>0</v>
      </c>
      <c r="BW34" s="92">
        <v>0</v>
      </c>
      <c r="BX34" s="93">
        <v>0</v>
      </c>
      <c r="BY34" s="40">
        <f>BP34+BQ34+BR34+BS34</f>
        <v>39.799999999999997</v>
      </c>
      <c r="BZ34" s="37">
        <f>BT34</f>
        <v>0</v>
      </c>
      <c r="CA34" s="154">
        <f>(BU34*3)+(BV34*10)+(BW34*5)+(BX34*20)</f>
        <v>0</v>
      </c>
      <c r="CB34" s="155">
        <f>BY34+BZ34+CA34</f>
        <v>39.799999999999997</v>
      </c>
      <c r="CC34" s="90">
        <v>36.43</v>
      </c>
      <c r="CD34" s="91"/>
      <c r="CE34" s="92">
        <v>0</v>
      </c>
      <c r="CF34" s="92">
        <v>0</v>
      </c>
      <c r="CG34" s="92">
        <v>0</v>
      </c>
      <c r="CH34" s="92">
        <v>0</v>
      </c>
      <c r="CI34" s="93">
        <v>0</v>
      </c>
      <c r="CJ34" s="40">
        <f>CC34+CD34</f>
        <v>36.43</v>
      </c>
      <c r="CK34" s="37">
        <f>CE34</f>
        <v>0</v>
      </c>
      <c r="CL34" s="36">
        <f>(CF34*3)+(CG34*10)+(CH34*5)+(CI34*20)</f>
        <v>0</v>
      </c>
      <c r="CM34" s="94">
        <f>CJ34+CK34+CL34</f>
        <v>36.43</v>
      </c>
      <c r="CN34" s="1"/>
      <c r="CO34" s="1"/>
      <c r="CP34" s="2"/>
      <c r="CQ34" s="2"/>
      <c r="CR34" s="2"/>
      <c r="CS34" s="2"/>
      <c r="CT34" s="2"/>
      <c r="CU34" s="61"/>
      <c r="CV34" s="13"/>
      <c r="CW34" s="6"/>
      <c r="CX34" s="38"/>
      <c r="CY34" s="1"/>
      <c r="CZ34" s="1"/>
      <c r="DA34" s="2"/>
      <c r="DB34" s="2"/>
      <c r="DC34" s="2"/>
      <c r="DD34" s="2"/>
      <c r="DE34" s="2"/>
      <c r="DF34" s="61"/>
      <c r="DG34" s="13"/>
      <c r="DH34" s="6"/>
      <c r="DI34" s="38"/>
      <c r="DJ34" s="1"/>
      <c r="DK34" s="1"/>
      <c r="DL34" s="2"/>
      <c r="DM34" s="2"/>
      <c r="DN34" s="2"/>
      <c r="DO34" s="2"/>
      <c r="DP34" s="2"/>
      <c r="DQ34" s="61"/>
      <c r="DR34" s="13"/>
      <c r="DS34" s="6"/>
      <c r="DT34" s="38"/>
      <c r="DU34" s="1"/>
      <c r="DV34" s="1"/>
      <c r="DW34" s="2"/>
      <c r="DX34" s="2"/>
      <c r="DY34" s="2"/>
      <c r="DZ34" s="2"/>
      <c r="EA34" s="2"/>
      <c r="EB34" s="61"/>
      <c r="EC34" s="13"/>
      <c r="ED34" s="6"/>
      <c r="EE34" s="38"/>
      <c r="EF34" s="1"/>
      <c r="EG34" s="1"/>
      <c r="EH34" s="2"/>
      <c r="EI34" s="2"/>
      <c r="EJ34" s="2"/>
      <c r="EK34" s="2"/>
      <c r="EL34" s="2"/>
      <c r="EM34" s="61"/>
      <c r="EN34" s="13"/>
      <c r="EO34" s="6"/>
      <c r="EP34" s="38"/>
      <c r="EQ34" s="1"/>
      <c r="ER34" s="1"/>
      <c r="ES34" s="2"/>
      <c r="ET34" s="2"/>
      <c r="EU34" s="2"/>
      <c r="EV34" s="2"/>
      <c r="EW34" s="2"/>
      <c r="EX34" s="61"/>
      <c r="EY34" s="13"/>
      <c r="EZ34" s="6"/>
      <c r="FA34" s="38"/>
      <c r="FB34" s="1"/>
      <c r="FC34" s="1"/>
      <c r="FD34" s="2"/>
      <c r="FE34" s="2"/>
      <c r="FF34" s="2"/>
      <c r="FG34" s="2"/>
      <c r="FH34" s="2"/>
      <c r="FI34" s="61"/>
      <c r="FJ34" s="13"/>
      <c r="FK34" s="6"/>
      <c r="FL34" s="38"/>
      <c r="FM34" s="1"/>
      <c r="FN34" s="1"/>
      <c r="FO34" s="2"/>
      <c r="FP34" s="2"/>
      <c r="FQ34" s="2"/>
      <c r="FR34" s="2"/>
      <c r="FS34" s="2"/>
      <c r="FT34" s="61"/>
      <c r="FU34" s="13"/>
      <c r="FV34" s="6"/>
      <c r="FW34" s="38"/>
      <c r="FX34" s="1"/>
      <c r="FY34" s="1"/>
      <c r="FZ34" s="2"/>
      <c r="GA34" s="2"/>
      <c r="GB34" s="2"/>
      <c r="GC34" s="2"/>
      <c r="GD34" s="2"/>
      <c r="GE34" s="61"/>
      <c r="GF34" s="13"/>
      <c r="GG34" s="6"/>
      <c r="GH34" s="38"/>
      <c r="GI34" s="1"/>
      <c r="GJ34" s="1"/>
      <c r="GK34" s="2"/>
      <c r="GL34" s="2"/>
      <c r="GM34" s="2"/>
      <c r="GN34" s="2"/>
      <c r="GO34" s="2"/>
      <c r="GP34" s="61"/>
      <c r="GQ34" s="13"/>
      <c r="GR34" s="6"/>
      <c r="GS34" s="38"/>
      <c r="GT34" s="1"/>
      <c r="GU34" s="1"/>
      <c r="GV34" s="2"/>
      <c r="GW34" s="2"/>
      <c r="GX34" s="2"/>
      <c r="GY34" s="2"/>
      <c r="GZ34" s="2"/>
      <c r="HA34" s="61"/>
      <c r="HB34" s="13"/>
      <c r="HC34" s="6"/>
      <c r="HD34" s="38"/>
      <c r="HE34" s="1"/>
      <c r="HF34" s="1"/>
      <c r="HG34" s="2"/>
      <c r="HH34" s="2"/>
      <c r="HI34" s="2"/>
      <c r="HJ34" s="2"/>
      <c r="HK34" s="2"/>
      <c r="HL34" s="61"/>
      <c r="HM34" s="13"/>
      <c r="HN34" s="6"/>
      <c r="HO34" s="38"/>
      <c r="HP34" s="1"/>
      <c r="HQ34" s="1"/>
      <c r="HR34" s="2"/>
      <c r="HS34" s="2"/>
      <c r="HT34" s="2"/>
      <c r="HU34" s="2"/>
      <c r="HV34" s="2"/>
      <c r="HW34" s="61"/>
      <c r="HX34" s="13"/>
      <c r="HY34" s="6"/>
      <c r="HZ34" s="38"/>
      <c r="IA34" s="1"/>
      <c r="IB34" s="1"/>
      <c r="IC34" s="2"/>
      <c r="ID34" s="2"/>
      <c r="IE34" s="2"/>
      <c r="IF34" s="2"/>
      <c r="IG34" s="2"/>
      <c r="IH34" s="61"/>
      <c r="II34" s="13"/>
      <c r="IJ34" s="6"/>
      <c r="IK34" s="38"/>
      <c r="IL34" s="79"/>
      <c r="IM34"/>
      <c r="IN34"/>
      <c r="IO34"/>
      <c r="IP34"/>
      <c r="IQ34"/>
    </row>
    <row r="35" spans="1:323" s="4" customFormat="1" x14ac:dyDescent="0.2">
      <c r="A35" s="33">
        <v>8</v>
      </c>
      <c r="B35" s="63" t="s">
        <v>155</v>
      </c>
      <c r="C35" s="25"/>
      <c r="D35" s="64" t="s">
        <v>108</v>
      </c>
      <c r="E35" s="64" t="s">
        <v>15</v>
      </c>
      <c r="F35" s="65" t="s">
        <v>102</v>
      </c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>
        <f>IF(ISNA(VLOOKUP(E35,SortLookup!$A$1:$B$5,2,FALSE))," ",VLOOKUP(E35,SortLookup!$A$1:$B$5,2,FALSE))</f>
        <v>0</v>
      </c>
      <c r="J35" s="22" t="str">
        <f>IF(ISNA(VLOOKUP(F35,SortLookup!$A$7:$B$11,2,FALSE))," ",VLOOKUP(F35,SortLookup!$A$7:$B$11,2,FALSE))</f>
        <v xml:space="preserve"> </v>
      </c>
      <c r="K35" s="58">
        <f>L35+M35+O35</f>
        <v>197.61</v>
      </c>
      <c r="L35" s="59">
        <f>AB35+AO35+BA35+BL35+BY35+CJ35+CU26+DF26+DQ26+EB26+EM26+EX26+FI26+FT26+GE26+GP26+HA26+HL26+HW26+IH26</f>
        <v>182.61</v>
      </c>
      <c r="M35" s="36">
        <f>AD35+AQ35+BC35+BN35+CA35+CL35+CW26+DH26+DS26+ED26+EO26+EZ26+FK26+FV26+GG26+GR26+HC26+HN26+HY26+IJ26</f>
        <v>0</v>
      </c>
      <c r="N35" s="37">
        <f>O35</f>
        <v>15</v>
      </c>
      <c r="O35" s="60">
        <f>W35+AJ35+AV35+BG35+BT35+CE35+CP26+DA26+DL26+DW26+EH26+ES26+FD26+FO26+FZ26+GK26+GV26+HG26+HR26+IC26</f>
        <v>15</v>
      </c>
      <c r="P35" s="31">
        <v>21.05</v>
      </c>
      <c r="Q35" s="28"/>
      <c r="R35" s="28"/>
      <c r="S35" s="28"/>
      <c r="T35" s="28"/>
      <c r="U35" s="28"/>
      <c r="V35" s="28"/>
      <c r="W35" s="29">
        <v>1</v>
      </c>
      <c r="X35" s="29">
        <v>0</v>
      </c>
      <c r="Y35" s="29">
        <v>0</v>
      </c>
      <c r="Z35" s="29">
        <v>0</v>
      </c>
      <c r="AA35" s="30">
        <v>0</v>
      </c>
      <c r="AB35" s="27">
        <f>P35+Q35+R35+S35+T35+U35+V35</f>
        <v>21.05</v>
      </c>
      <c r="AC35" s="26">
        <f>W35</f>
        <v>1</v>
      </c>
      <c r="AD35" s="23">
        <f>(X35*3)+(Y35*10)+(Z35*5)+(AA35*20)</f>
        <v>0</v>
      </c>
      <c r="AE35" s="45">
        <f>AB35+AC35+AD35</f>
        <v>22.05</v>
      </c>
      <c r="AF35" s="31">
        <v>44.1</v>
      </c>
      <c r="AG35" s="28"/>
      <c r="AH35" s="28"/>
      <c r="AI35" s="28"/>
      <c r="AJ35" s="29">
        <v>2</v>
      </c>
      <c r="AK35" s="29">
        <v>0</v>
      </c>
      <c r="AL35" s="29">
        <v>0</v>
      </c>
      <c r="AM35" s="29">
        <v>0</v>
      </c>
      <c r="AN35" s="30">
        <v>0</v>
      </c>
      <c r="AO35" s="27">
        <f>AF35+AG35+AH35+AI35</f>
        <v>44.1</v>
      </c>
      <c r="AP35" s="26">
        <f>AJ35</f>
        <v>2</v>
      </c>
      <c r="AQ35" s="23">
        <f>(AK35*3)+(AL35*10)+(AM35*5)+(AN35*20)</f>
        <v>0</v>
      </c>
      <c r="AR35" s="45">
        <f>AO35+AP35+AQ35</f>
        <v>46.1</v>
      </c>
      <c r="AS35" s="31">
        <v>40.590000000000003</v>
      </c>
      <c r="AT35" s="28"/>
      <c r="AU35" s="28"/>
      <c r="AV35" s="29">
        <v>1</v>
      </c>
      <c r="AW35" s="29">
        <v>0</v>
      </c>
      <c r="AX35" s="29">
        <v>0</v>
      </c>
      <c r="AY35" s="29">
        <v>0</v>
      </c>
      <c r="AZ35" s="30">
        <v>0</v>
      </c>
      <c r="BA35" s="27">
        <f>AS35+AT35+AU35</f>
        <v>40.590000000000003</v>
      </c>
      <c r="BB35" s="26">
        <f>AV35</f>
        <v>1</v>
      </c>
      <c r="BC35" s="23">
        <f>(AW35*3)+(AX35*10)+(AY35*5)+(AZ35*20)</f>
        <v>0</v>
      </c>
      <c r="BD35" s="45">
        <f>BA35+BB35+BC35</f>
        <v>41.59</v>
      </c>
      <c r="BE35" s="27"/>
      <c r="BF35" s="43"/>
      <c r="BG35" s="29"/>
      <c r="BH35" s="29"/>
      <c r="BI35" s="29"/>
      <c r="BJ35" s="29"/>
      <c r="BK35" s="30"/>
      <c r="BL35" s="40">
        <f>BE35+BF35</f>
        <v>0</v>
      </c>
      <c r="BM35" s="37">
        <f>BG35/2</f>
        <v>0</v>
      </c>
      <c r="BN35" s="36">
        <f>(BH35*3)+(BI35*5)+(BJ35*5)+(BK35*20)</f>
        <v>0</v>
      </c>
      <c r="BO35" s="35">
        <f>BL35+BM35+BN35</f>
        <v>0</v>
      </c>
      <c r="BP35" s="31">
        <v>44.81</v>
      </c>
      <c r="BQ35" s="28"/>
      <c r="BR35" s="28"/>
      <c r="BS35" s="28"/>
      <c r="BT35" s="29">
        <v>8</v>
      </c>
      <c r="BU35" s="29">
        <v>0</v>
      </c>
      <c r="BV35" s="29">
        <v>0</v>
      </c>
      <c r="BW35" s="29">
        <v>0</v>
      </c>
      <c r="BX35" s="30">
        <v>0</v>
      </c>
      <c r="BY35" s="27">
        <f>BP35+BQ35+BR35+BS35</f>
        <v>44.81</v>
      </c>
      <c r="BZ35" s="26">
        <f>BT35</f>
        <v>8</v>
      </c>
      <c r="CA35" s="32">
        <f>(BU35*3)+(BV35*10)+(BW35*5)+(BX35*20)</f>
        <v>0</v>
      </c>
      <c r="CB35" s="72">
        <f>BY35+BZ35+CA35</f>
        <v>52.81</v>
      </c>
      <c r="CC35" s="31">
        <v>32.06</v>
      </c>
      <c r="CD35" s="28"/>
      <c r="CE35" s="29">
        <v>3</v>
      </c>
      <c r="CF35" s="29">
        <v>0</v>
      </c>
      <c r="CG35" s="29">
        <v>0</v>
      </c>
      <c r="CH35" s="29">
        <v>0</v>
      </c>
      <c r="CI35" s="30">
        <v>0</v>
      </c>
      <c r="CJ35" s="27">
        <f>CC35+CD35</f>
        <v>32.06</v>
      </c>
      <c r="CK35" s="26">
        <f>CE35</f>
        <v>3</v>
      </c>
      <c r="CL35" s="23">
        <f>(CF35*3)+(CG35*10)+(CH35*5)+(CI35*20)</f>
        <v>0</v>
      </c>
      <c r="CM35" s="45">
        <f>CJ35+CK35+CL35</f>
        <v>35.06</v>
      </c>
      <c r="IL35" s="80"/>
      <c r="IM35"/>
      <c r="IN35"/>
      <c r="IO35"/>
      <c r="IP35"/>
      <c r="IQ35"/>
      <c r="IR35"/>
    </row>
    <row r="36" spans="1:323" s="4" customFormat="1" x14ac:dyDescent="0.2">
      <c r="A36" s="33">
        <v>9</v>
      </c>
      <c r="B36" s="63" t="s">
        <v>132</v>
      </c>
      <c r="C36" s="25"/>
      <c r="D36" s="64" t="s">
        <v>106</v>
      </c>
      <c r="E36" s="64" t="s">
        <v>15</v>
      </c>
      <c r="F36" s="65" t="s">
        <v>22</v>
      </c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>
        <f>IF(ISNA(VLOOKUP(E36,SortLookup!$A$1:$B$5,2,FALSE))," ",VLOOKUP(E36,SortLookup!$A$1:$B$5,2,FALSE))</f>
        <v>0</v>
      </c>
      <c r="J36" s="22">
        <f>IF(ISNA(VLOOKUP(F36,SortLookup!$A$7:$B$11,2,FALSE))," ",VLOOKUP(F36,SortLookup!$A$7:$B$11,2,FALSE))</f>
        <v>3</v>
      </c>
      <c r="K36" s="58">
        <f>L36+M36+O36</f>
        <v>202.11</v>
      </c>
      <c r="L36" s="59">
        <f>AB36+AO36+BA36+BL36+BY36+CJ36+CU30+DF30+DQ30+EB30+EM30+EX30+FI30+FT30+GE30+GP30+HA30+HL30+HW30+IH30</f>
        <v>198.11</v>
      </c>
      <c r="M36" s="36">
        <f>AD36+AQ36+BC36+BN36+CA36+CL36+CW30+DH30+DS30+ED30+EO30+EZ30+FK30+FV30+GG30+GR30+HC30+HN30+HY30+IJ30</f>
        <v>0</v>
      </c>
      <c r="N36" s="37">
        <f>O36</f>
        <v>4</v>
      </c>
      <c r="O36" s="60">
        <f>W36+AJ36+AV36+BG36+BT36+CE36+CP30+DA30+DL30+DW30+EH30+ES30+FD30+FO30+FZ30+GK30+GV30+HG30+HR30+IC30</f>
        <v>4</v>
      </c>
      <c r="P36" s="31">
        <v>29.84</v>
      </c>
      <c r="Q36" s="28"/>
      <c r="R36" s="28"/>
      <c r="S36" s="28"/>
      <c r="T36" s="28"/>
      <c r="U36" s="28"/>
      <c r="V36" s="28"/>
      <c r="W36" s="29">
        <v>0</v>
      </c>
      <c r="X36" s="29">
        <v>0</v>
      </c>
      <c r="Y36" s="29">
        <v>0</v>
      </c>
      <c r="Z36" s="29">
        <v>0</v>
      </c>
      <c r="AA36" s="30">
        <v>0</v>
      </c>
      <c r="AB36" s="27">
        <f>P36+Q36+R36+S36+T36+U36+V36</f>
        <v>29.84</v>
      </c>
      <c r="AC36" s="26">
        <f>W36</f>
        <v>0</v>
      </c>
      <c r="AD36" s="23">
        <f>(X36*3)+(Y36*10)+(Z36*5)+(AA36*20)</f>
        <v>0</v>
      </c>
      <c r="AE36" s="45">
        <f>AB36+AC36+AD36</f>
        <v>29.84</v>
      </c>
      <c r="AF36" s="31">
        <v>47.23</v>
      </c>
      <c r="AG36" s="28"/>
      <c r="AH36" s="28"/>
      <c r="AI36" s="28"/>
      <c r="AJ36" s="29">
        <v>3</v>
      </c>
      <c r="AK36" s="29">
        <v>0</v>
      </c>
      <c r="AL36" s="29">
        <v>0</v>
      </c>
      <c r="AM36" s="29">
        <v>0</v>
      </c>
      <c r="AN36" s="30">
        <v>0</v>
      </c>
      <c r="AO36" s="27">
        <f>AF36+AG36+AH36+AI36</f>
        <v>47.23</v>
      </c>
      <c r="AP36" s="26">
        <f>AJ36</f>
        <v>3</v>
      </c>
      <c r="AQ36" s="23">
        <f>(AK36*3)+(AL36*10)+(AM36*5)+(AN36*20)</f>
        <v>0</v>
      </c>
      <c r="AR36" s="45">
        <f>AO36+AP36+AQ36</f>
        <v>50.23</v>
      </c>
      <c r="AS36" s="31">
        <v>35.57</v>
      </c>
      <c r="AT36" s="28"/>
      <c r="AU36" s="28"/>
      <c r="AV36" s="29">
        <v>0</v>
      </c>
      <c r="AW36" s="29">
        <v>0</v>
      </c>
      <c r="AX36" s="29">
        <v>0</v>
      </c>
      <c r="AY36" s="29">
        <v>0</v>
      </c>
      <c r="AZ36" s="30">
        <v>0</v>
      </c>
      <c r="BA36" s="27">
        <f>AS36+AT36+AU36</f>
        <v>35.57</v>
      </c>
      <c r="BB36" s="26">
        <f>AV36</f>
        <v>0</v>
      </c>
      <c r="BC36" s="23">
        <f>(AW36*3)+(AX36*10)+(AY36*5)+(AZ36*20)</f>
        <v>0</v>
      </c>
      <c r="BD36" s="45">
        <f>BA36+BB36+BC36</f>
        <v>35.57</v>
      </c>
      <c r="BE36" s="27"/>
      <c r="BF36" s="43"/>
      <c r="BG36" s="29"/>
      <c r="BH36" s="29"/>
      <c r="BI36" s="29"/>
      <c r="BJ36" s="29"/>
      <c r="BK36" s="30"/>
      <c r="BL36" s="40">
        <f>BE36+BF36</f>
        <v>0</v>
      </c>
      <c r="BM36" s="37">
        <f>BG36/2</f>
        <v>0</v>
      </c>
      <c r="BN36" s="36">
        <f>(BH36*3)+(BI36*5)+(BJ36*5)+(BK36*20)</f>
        <v>0</v>
      </c>
      <c r="BO36" s="35">
        <f>BL36+BM36+BN36</f>
        <v>0</v>
      </c>
      <c r="BP36" s="31">
        <v>51.18</v>
      </c>
      <c r="BQ36" s="28"/>
      <c r="BR36" s="28"/>
      <c r="BS36" s="28"/>
      <c r="BT36" s="29">
        <v>0</v>
      </c>
      <c r="BU36" s="29">
        <v>0</v>
      </c>
      <c r="BV36" s="29">
        <v>0</v>
      </c>
      <c r="BW36" s="29">
        <v>0</v>
      </c>
      <c r="BX36" s="30">
        <v>0</v>
      </c>
      <c r="BY36" s="27">
        <f>BP36+BQ36+BR36+BS36</f>
        <v>51.18</v>
      </c>
      <c r="BZ36" s="26">
        <f>BT36</f>
        <v>0</v>
      </c>
      <c r="CA36" s="32">
        <f>(BU36*3)+(BV36*10)+(BW36*5)+(BX36*20)</f>
        <v>0</v>
      </c>
      <c r="CB36" s="72">
        <f>BY36+BZ36+CA36</f>
        <v>51.18</v>
      </c>
      <c r="CC36" s="31">
        <v>34.29</v>
      </c>
      <c r="CD36" s="28"/>
      <c r="CE36" s="29">
        <v>1</v>
      </c>
      <c r="CF36" s="29">
        <v>0</v>
      </c>
      <c r="CG36" s="29">
        <v>0</v>
      </c>
      <c r="CH36" s="29">
        <v>0</v>
      </c>
      <c r="CI36" s="30">
        <v>0</v>
      </c>
      <c r="CJ36" s="27">
        <f>CC36+CD36</f>
        <v>34.29</v>
      </c>
      <c r="CK36" s="26">
        <f>CE36</f>
        <v>1</v>
      </c>
      <c r="CL36" s="23">
        <f>(CF36*3)+(CG36*10)+(CH36*5)+(CI36*20)</f>
        <v>0</v>
      </c>
      <c r="CM36" s="45">
        <f>CJ36+CK36+CL36</f>
        <v>35.29</v>
      </c>
      <c r="IL36" s="79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</row>
    <row r="37" spans="1:323" s="4" customFormat="1" x14ac:dyDescent="0.2">
      <c r="A37" s="33">
        <v>10</v>
      </c>
      <c r="B37" s="63" t="s">
        <v>158</v>
      </c>
      <c r="C37" s="25"/>
      <c r="D37" s="64" t="s">
        <v>108</v>
      </c>
      <c r="E37" s="64" t="s">
        <v>15</v>
      </c>
      <c r="F37" s="65" t="s">
        <v>102</v>
      </c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>
        <f>IF(ISNA(VLOOKUP(E37,SortLookup!$A$1:$B$5,2,FALSE))," ",VLOOKUP(E37,SortLookup!$A$1:$B$5,2,FALSE))</f>
        <v>0</v>
      </c>
      <c r="J37" s="22" t="str">
        <f>IF(ISNA(VLOOKUP(F37,SortLookup!$A$7:$B$11,2,FALSE))," ",VLOOKUP(F37,SortLookup!$A$7:$B$11,2,FALSE))</f>
        <v xml:space="preserve"> </v>
      </c>
      <c r="K37" s="58">
        <f>L37+M37+O37</f>
        <v>206.26</v>
      </c>
      <c r="L37" s="59">
        <f>AB37+AO37+BA37+BL37+BY37+CJ37+CU37+DF37+DQ37+EB37+EM37+EX37+FI37+FT37+GE37+GP37+HA37+HL37+HW37+IH37</f>
        <v>191.26</v>
      </c>
      <c r="M37" s="36">
        <f>AD37+AQ37+BC37+BN37+CA37+CL37+CW37+DH37+DS37+ED37+EO37+EZ37+FK37+FV37+GG37+GR37+HC37+HN37+HY37+IJ37</f>
        <v>14</v>
      </c>
      <c r="N37" s="37">
        <f>O37</f>
        <v>1</v>
      </c>
      <c r="O37" s="60">
        <f>W37+AJ37+AV37+BG37+BT37+CE37+CP37+DA37+DL37+DW37+EH37+ES37+FD37+FO37+FZ37+GK37+GV37+HG37+HR37+IC37</f>
        <v>1</v>
      </c>
      <c r="P37" s="31">
        <v>27.86</v>
      </c>
      <c r="Q37" s="28"/>
      <c r="R37" s="28"/>
      <c r="S37" s="28"/>
      <c r="T37" s="28"/>
      <c r="U37" s="28"/>
      <c r="V37" s="28"/>
      <c r="W37" s="29">
        <v>0</v>
      </c>
      <c r="X37" s="29">
        <v>0</v>
      </c>
      <c r="Y37" s="29">
        <v>0</v>
      </c>
      <c r="Z37" s="29">
        <v>0</v>
      </c>
      <c r="AA37" s="30">
        <v>0</v>
      </c>
      <c r="AB37" s="27">
        <f>P37+Q37+R37+S37+T37+U37+V37</f>
        <v>27.86</v>
      </c>
      <c r="AC37" s="26">
        <f>W37</f>
        <v>0</v>
      </c>
      <c r="AD37" s="23">
        <f>(X37*3)+(Y37*10)+(Z37*5)+(AA37*20)</f>
        <v>0</v>
      </c>
      <c r="AE37" s="45">
        <f>AB37+AC37+AD37</f>
        <v>27.86</v>
      </c>
      <c r="AF37" s="31">
        <v>47.99</v>
      </c>
      <c r="AG37" s="28"/>
      <c r="AH37" s="28"/>
      <c r="AI37" s="28"/>
      <c r="AJ37" s="29">
        <v>0</v>
      </c>
      <c r="AK37" s="29">
        <v>1</v>
      </c>
      <c r="AL37" s="29">
        <v>0</v>
      </c>
      <c r="AM37" s="29">
        <v>0</v>
      </c>
      <c r="AN37" s="30">
        <v>0</v>
      </c>
      <c r="AO37" s="27">
        <f>AF37+AG37+AH37+AI37</f>
        <v>47.99</v>
      </c>
      <c r="AP37" s="26">
        <f>AJ37</f>
        <v>0</v>
      </c>
      <c r="AQ37" s="23">
        <f>(AK37*3)+(AL37*10)+(AM37*5)+(AN37*20)</f>
        <v>3</v>
      </c>
      <c r="AR37" s="45">
        <f>AO37+AP37+AQ37</f>
        <v>50.99</v>
      </c>
      <c r="AS37" s="31">
        <v>30.85</v>
      </c>
      <c r="AT37" s="28"/>
      <c r="AU37" s="28"/>
      <c r="AV37" s="29">
        <v>0</v>
      </c>
      <c r="AW37" s="29">
        <v>1</v>
      </c>
      <c r="AX37" s="29">
        <v>0</v>
      </c>
      <c r="AY37" s="29">
        <v>0</v>
      </c>
      <c r="AZ37" s="30">
        <v>0</v>
      </c>
      <c r="BA37" s="27">
        <f>AS37+AT37+AU37</f>
        <v>30.85</v>
      </c>
      <c r="BB37" s="26">
        <f>AV37</f>
        <v>0</v>
      </c>
      <c r="BC37" s="23">
        <f>(AW37*3)+(AX37*10)+(AY37*5)+(AZ37*20)</f>
        <v>3</v>
      </c>
      <c r="BD37" s="45">
        <f>BA37+BB37+BC37</f>
        <v>33.85</v>
      </c>
      <c r="BE37" s="27"/>
      <c r="BF37" s="43"/>
      <c r="BG37" s="29"/>
      <c r="BH37" s="29"/>
      <c r="BI37" s="29"/>
      <c r="BJ37" s="29"/>
      <c r="BK37" s="30"/>
      <c r="BL37" s="40">
        <f>BE37+BF37</f>
        <v>0</v>
      </c>
      <c r="BM37" s="37">
        <f>BG37/2</f>
        <v>0</v>
      </c>
      <c r="BN37" s="36">
        <f>(BH37*3)+(BI37*5)+(BJ37*5)+(BK37*20)</f>
        <v>0</v>
      </c>
      <c r="BO37" s="35">
        <f>BL37+BM37+BN37</f>
        <v>0</v>
      </c>
      <c r="BP37" s="31">
        <v>46.89</v>
      </c>
      <c r="BQ37" s="28"/>
      <c r="BR37" s="28"/>
      <c r="BS37" s="28"/>
      <c r="BT37" s="29">
        <v>1</v>
      </c>
      <c r="BU37" s="29">
        <v>1</v>
      </c>
      <c r="BV37" s="29">
        <v>0</v>
      </c>
      <c r="BW37" s="29">
        <v>1</v>
      </c>
      <c r="BX37" s="30">
        <v>0</v>
      </c>
      <c r="BY37" s="27">
        <f>BP37+BQ37+BR37+BS37</f>
        <v>46.89</v>
      </c>
      <c r="BZ37" s="26">
        <f>BT37</f>
        <v>1</v>
      </c>
      <c r="CA37" s="32">
        <f>(BU37*3)+(BV37*10)+(BW37*5)+(BX37*20)</f>
        <v>8</v>
      </c>
      <c r="CB37" s="72">
        <f>BY37+BZ37+CA37</f>
        <v>55.89</v>
      </c>
      <c r="CC37" s="31">
        <v>37.67</v>
      </c>
      <c r="CD37" s="28"/>
      <c r="CE37" s="29">
        <v>0</v>
      </c>
      <c r="CF37" s="29">
        <v>0</v>
      </c>
      <c r="CG37" s="29">
        <v>0</v>
      </c>
      <c r="CH37" s="29">
        <v>0</v>
      </c>
      <c r="CI37" s="30">
        <v>0</v>
      </c>
      <c r="CJ37" s="27">
        <f>CC37+CD37</f>
        <v>37.67</v>
      </c>
      <c r="CK37" s="26">
        <f>CE37</f>
        <v>0</v>
      </c>
      <c r="CL37" s="23">
        <f>(CF37*3)+(CG37*10)+(CH37*5)+(CI37*20)</f>
        <v>0</v>
      </c>
      <c r="CM37" s="45">
        <f>CJ37+CK37+CL37</f>
        <v>37.67</v>
      </c>
      <c r="IL37" s="79"/>
      <c r="IM37"/>
      <c r="IN37"/>
    </row>
    <row r="38" spans="1:323" s="4" customFormat="1" x14ac:dyDescent="0.2">
      <c r="A38" s="33">
        <v>11</v>
      </c>
      <c r="B38" s="63" t="s">
        <v>163</v>
      </c>
      <c r="C38" s="25"/>
      <c r="D38" s="64"/>
      <c r="E38" s="64" t="s">
        <v>15</v>
      </c>
      <c r="F38" s="65" t="s">
        <v>21</v>
      </c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>
        <f>IF(ISNA(VLOOKUP(E38,SortLookup!$A$1:$B$5,2,FALSE))," ",VLOOKUP(E38,SortLookup!$A$1:$B$5,2,FALSE))</f>
        <v>0</v>
      </c>
      <c r="J38" s="22">
        <f>IF(ISNA(VLOOKUP(F38,SortLookup!$A$7:$B$11,2,FALSE))," ",VLOOKUP(F38,SortLookup!$A$7:$B$11,2,FALSE))</f>
        <v>2</v>
      </c>
      <c r="K38" s="58">
        <f>L38+M38+O38</f>
        <v>207.05</v>
      </c>
      <c r="L38" s="59">
        <f>AB38+AO38+BA38+BL38+BY38+CJ38+CU38+DF38+DQ38+EB38+EM38+EX38+FI38+FT38+GE38+GP38+HA38+HL38+HW38+IH38</f>
        <v>176.05</v>
      </c>
      <c r="M38" s="36">
        <f>AD38+AQ38+BC38+BN38+CA38+CL38+CW38+DH38+DS38+ED38+EO38+EZ38+FK38+FV38+GG38+GR38+HC38+HN38+HY38+IJ38</f>
        <v>12</v>
      </c>
      <c r="N38" s="37">
        <f>O38</f>
        <v>19</v>
      </c>
      <c r="O38" s="60">
        <f>W38+AJ38+AV38+BG38+BT38+CE38+CP38+DA38+DL38+DW38+EH38+ES38+FD38+FO38+FZ38+GK38+GV38+HG38+HR38+IC38</f>
        <v>19</v>
      </c>
      <c r="P38" s="31">
        <v>24.14</v>
      </c>
      <c r="Q38" s="28"/>
      <c r="R38" s="28"/>
      <c r="S38" s="28"/>
      <c r="T38" s="28"/>
      <c r="U38" s="28"/>
      <c r="V38" s="28"/>
      <c r="W38" s="29">
        <v>3</v>
      </c>
      <c r="X38" s="29">
        <v>3</v>
      </c>
      <c r="Y38" s="29">
        <v>0</v>
      </c>
      <c r="Z38" s="29">
        <v>0</v>
      </c>
      <c r="AA38" s="30">
        <v>0</v>
      </c>
      <c r="AB38" s="27">
        <f>P38+Q38+R38+S38+T38+U38+V38</f>
        <v>24.14</v>
      </c>
      <c r="AC38" s="26">
        <f>W38</f>
        <v>3</v>
      </c>
      <c r="AD38" s="23">
        <f>(X38*3)+(Y38*10)+(Z38*5)+(AA38*20)</f>
        <v>9</v>
      </c>
      <c r="AE38" s="45">
        <f>AB38+AC38+AD38</f>
        <v>36.14</v>
      </c>
      <c r="AF38" s="31">
        <v>40.11</v>
      </c>
      <c r="AG38" s="28"/>
      <c r="AH38" s="28"/>
      <c r="AI38" s="28"/>
      <c r="AJ38" s="29">
        <v>5</v>
      </c>
      <c r="AK38" s="29">
        <v>1</v>
      </c>
      <c r="AL38" s="29">
        <v>0</v>
      </c>
      <c r="AM38" s="29">
        <v>0</v>
      </c>
      <c r="AN38" s="30">
        <v>0</v>
      </c>
      <c r="AO38" s="27">
        <f>AF38+AG38+AH38+AI38</f>
        <v>40.11</v>
      </c>
      <c r="AP38" s="26">
        <f>AJ38</f>
        <v>5</v>
      </c>
      <c r="AQ38" s="23">
        <f>(AK38*3)+(AL38*10)+(AM38*5)+(AN38*20)</f>
        <v>3</v>
      </c>
      <c r="AR38" s="45">
        <f>AO38+AP38+AQ38</f>
        <v>48.11</v>
      </c>
      <c r="AS38" s="31">
        <v>30.13</v>
      </c>
      <c r="AT38" s="28"/>
      <c r="AU38" s="28"/>
      <c r="AV38" s="29">
        <v>0</v>
      </c>
      <c r="AW38" s="29">
        <v>0</v>
      </c>
      <c r="AX38" s="29">
        <v>0</v>
      </c>
      <c r="AY38" s="29">
        <v>0</v>
      </c>
      <c r="AZ38" s="30">
        <v>0</v>
      </c>
      <c r="BA38" s="27">
        <f>AS38+AT38+AU38</f>
        <v>30.13</v>
      </c>
      <c r="BB38" s="26">
        <f>AV38</f>
        <v>0</v>
      </c>
      <c r="BC38" s="23">
        <f>(AW38*3)+(AX38*10)+(AY38*5)+(AZ38*20)</f>
        <v>0</v>
      </c>
      <c r="BD38" s="45">
        <f>BA38+BB38+BC38</f>
        <v>30.13</v>
      </c>
      <c r="BE38" s="27"/>
      <c r="BF38" s="43"/>
      <c r="BG38" s="29"/>
      <c r="BH38" s="29"/>
      <c r="BI38" s="29"/>
      <c r="BJ38" s="29"/>
      <c r="BK38" s="30"/>
      <c r="BL38" s="40">
        <f>BE38+BF38</f>
        <v>0</v>
      </c>
      <c r="BM38" s="37">
        <f>BG38/2</f>
        <v>0</v>
      </c>
      <c r="BN38" s="36">
        <f>(BH38*3)+(BI38*5)+(BJ38*5)+(BK38*20)</f>
        <v>0</v>
      </c>
      <c r="BO38" s="35">
        <f>BL38+BM38+BN38</f>
        <v>0</v>
      </c>
      <c r="BP38" s="31">
        <v>38.75</v>
      </c>
      <c r="BQ38" s="28"/>
      <c r="BR38" s="28"/>
      <c r="BS38" s="28"/>
      <c r="BT38" s="29">
        <v>11</v>
      </c>
      <c r="BU38" s="29">
        <v>0</v>
      </c>
      <c r="BV38" s="29">
        <v>0</v>
      </c>
      <c r="BW38" s="29">
        <v>0</v>
      </c>
      <c r="BX38" s="30">
        <v>0</v>
      </c>
      <c r="BY38" s="27">
        <f>BP38+BQ38+BR38+BS38</f>
        <v>38.75</v>
      </c>
      <c r="BZ38" s="26">
        <f>BT38</f>
        <v>11</v>
      </c>
      <c r="CA38" s="32">
        <f>(BU38*3)+(BV38*10)+(BW38*5)+(BX38*20)</f>
        <v>0</v>
      </c>
      <c r="CB38" s="72">
        <f>BY38+BZ38+CA38</f>
        <v>49.75</v>
      </c>
      <c r="CC38" s="31">
        <v>42.92</v>
      </c>
      <c r="CD38" s="28"/>
      <c r="CE38" s="29">
        <v>0</v>
      </c>
      <c r="CF38" s="29">
        <v>0</v>
      </c>
      <c r="CG38" s="29">
        <v>0</v>
      </c>
      <c r="CH38" s="29">
        <v>0</v>
      </c>
      <c r="CI38" s="30">
        <v>0</v>
      </c>
      <c r="CJ38" s="27">
        <f>CC38+CD38</f>
        <v>42.92</v>
      </c>
      <c r="CK38" s="26">
        <f>CE38</f>
        <v>0</v>
      </c>
      <c r="CL38" s="23">
        <f>(CF38*3)+(CG38*10)+(CH38*5)+(CI38*20)</f>
        <v>0</v>
      </c>
      <c r="CM38" s="45">
        <f>CJ38+CK38+CL38</f>
        <v>42.92</v>
      </c>
      <c r="CN38" s="1"/>
      <c r="CO38" s="1"/>
      <c r="CP38" s="2"/>
      <c r="CQ38" s="2"/>
      <c r="CR38" s="2"/>
      <c r="CS38" s="2"/>
      <c r="CT38" s="2"/>
      <c r="CU38" s="61"/>
      <c r="CV38" s="13"/>
      <c r="CW38" s="6"/>
      <c r="CX38" s="38"/>
      <c r="CY38" s="1"/>
      <c r="CZ38" s="1"/>
      <c r="DA38" s="2"/>
      <c r="DB38" s="2"/>
      <c r="DC38" s="2"/>
      <c r="DD38" s="2"/>
      <c r="DE38" s="2"/>
      <c r="DF38" s="61"/>
      <c r="DG38" s="13"/>
      <c r="DH38" s="6"/>
      <c r="DI38" s="38"/>
      <c r="DJ38" s="1"/>
      <c r="DK38" s="1"/>
      <c r="DL38" s="2"/>
      <c r="DM38" s="2"/>
      <c r="DN38" s="2"/>
      <c r="DO38" s="2"/>
      <c r="DP38" s="2"/>
      <c r="DQ38" s="61"/>
      <c r="DR38" s="13"/>
      <c r="DS38" s="6"/>
      <c r="DT38" s="38"/>
      <c r="DU38" s="1"/>
      <c r="DV38" s="1"/>
      <c r="DW38" s="2"/>
      <c r="DX38" s="2"/>
      <c r="DY38" s="2"/>
      <c r="DZ38" s="2"/>
      <c r="EA38" s="2"/>
      <c r="EB38" s="61"/>
      <c r="EC38" s="13"/>
      <c r="ED38" s="6"/>
      <c r="EE38" s="38"/>
      <c r="EF38" s="1"/>
      <c r="EG38" s="1"/>
      <c r="EH38" s="2"/>
      <c r="EI38" s="2"/>
      <c r="EJ38" s="2"/>
      <c r="EK38" s="2"/>
      <c r="EL38" s="2"/>
      <c r="EM38" s="61"/>
      <c r="EN38" s="13"/>
      <c r="EO38" s="6"/>
      <c r="EP38" s="38"/>
      <c r="EQ38" s="1"/>
      <c r="ER38" s="1"/>
      <c r="ES38" s="2"/>
      <c r="ET38" s="2"/>
      <c r="EU38" s="2"/>
      <c r="EV38" s="2"/>
      <c r="EW38" s="2"/>
      <c r="EX38" s="61"/>
      <c r="EY38" s="13"/>
      <c r="EZ38" s="6"/>
      <c r="FA38" s="38"/>
      <c r="FB38" s="1"/>
      <c r="FC38" s="1"/>
      <c r="FD38" s="2"/>
      <c r="FE38" s="2"/>
      <c r="FF38" s="2"/>
      <c r="FG38" s="2"/>
      <c r="FH38" s="2"/>
      <c r="FI38" s="61"/>
      <c r="FJ38" s="13"/>
      <c r="FK38" s="6"/>
      <c r="FL38" s="38"/>
      <c r="FM38" s="1"/>
      <c r="FN38" s="1"/>
      <c r="FO38" s="2"/>
      <c r="FP38" s="2"/>
      <c r="FQ38" s="2"/>
      <c r="FR38" s="2"/>
      <c r="FS38" s="2"/>
      <c r="FT38" s="61"/>
      <c r="FU38" s="13"/>
      <c r="FV38" s="6"/>
      <c r="FW38" s="38"/>
      <c r="FX38" s="1"/>
      <c r="FY38" s="1"/>
      <c r="FZ38" s="2"/>
      <c r="GA38" s="2"/>
      <c r="GB38" s="2"/>
      <c r="GC38" s="2"/>
      <c r="GD38" s="2"/>
      <c r="GE38" s="61"/>
      <c r="GF38" s="13"/>
      <c r="GG38" s="6"/>
      <c r="GH38" s="38"/>
      <c r="GI38" s="1"/>
      <c r="GJ38" s="1"/>
      <c r="GK38" s="2"/>
      <c r="GL38" s="2"/>
      <c r="GM38" s="2"/>
      <c r="GN38" s="2"/>
      <c r="GO38" s="2"/>
      <c r="GP38" s="61"/>
      <c r="GQ38" s="13"/>
      <c r="GR38" s="6"/>
      <c r="GS38" s="38"/>
      <c r="GT38" s="1"/>
      <c r="GU38" s="1"/>
      <c r="GV38" s="2"/>
      <c r="GW38" s="2"/>
      <c r="GX38" s="2"/>
      <c r="GY38" s="2"/>
      <c r="GZ38" s="2"/>
      <c r="HA38" s="61"/>
      <c r="HB38" s="13"/>
      <c r="HC38" s="6"/>
      <c r="HD38" s="38"/>
      <c r="HE38" s="1"/>
      <c r="HF38" s="1"/>
      <c r="HG38" s="2"/>
      <c r="HH38" s="2"/>
      <c r="HI38" s="2"/>
      <c r="HJ38" s="2"/>
      <c r="HK38" s="2"/>
      <c r="HL38" s="61"/>
      <c r="HM38" s="13"/>
      <c r="HN38" s="6"/>
      <c r="HO38" s="38"/>
      <c r="HP38" s="1"/>
      <c r="HQ38" s="1"/>
      <c r="HR38" s="2"/>
      <c r="HS38" s="2"/>
      <c r="HT38" s="2"/>
      <c r="HU38" s="2"/>
      <c r="HV38" s="2"/>
      <c r="HW38" s="61"/>
      <c r="HX38" s="13"/>
      <c r="HY38" s="6"/>
      <c r="HZ38" s="38"/>
      <c r="IA38" s="1"/>
      <c r="IB38" s="1"/>
      <c r="IC38" s="2"/>
      <c r="ID38" s="2"/>
      <c r="IE38" s="2"/>
      <c r="IF38" s="2"/>
      <c r="IG38" s="2"/>
      <c r="IH38" s="61"/>
      <c r="II38" s="13"/>
      <c r="IJ38" s="6"/>
      <c r="IK38" s="38"/>
      <c r="IL38" s="79"/>
      <c r="IM38"/>
      <c r="IN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</row>
    <row r="39" spans="1:323" s="4" customFormat="1" x14ac:dyDescent="0.2">
      <c r="A39" s="33">
        <v>12</v>
      </c>
      <c r="B39" s="63" t="s">
        <v>127</v>
      </c>
      <c r="C39" s="25"/>
      <c r="D39" s="64"/>
      <c r="E39" s="64" t="s">
        <v>15</v>
      </c>
      <c r="F39" s="65" t="s">
        <v>22</v>
      </c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>
        <f>IF(ISNA(VLOOKUP(E39,SortLookup!$A$1:$B$5,2,FALSE))," ",VLOOKUP(E39,SortLookup!$A$1:$B$5,2,FALSE))</f>
        <v>0</v>
      </c>
      <c r="J39" s="22">
        <f>IF(ISNA(VLOOKUP(F39,SortLookup!$A$7:$B$11,2,FALSE))," ",VLOOKUP(F39,SortLookup!$A$7:$B$11,2,FALSE))</f>
        <v>3</v>
      </c>
      <c r="K39" s="119">
        <f>L39+M39+O39</f>
        <v>211.23</v>
      </c>
      <c r="L39" s="120">
        <f>AB39+AO39+BA39+BL39+BY39+CJ39+CU39+DF39+DQ39+EB39+EM39+EX39+FI39+FT39+GE39+GP39+HA39+HL39+HW39+IH39</f>
        <v>189.23</v>
      </c>
      <c r="M39" s="23">
        <f>AD39+AQ39+BC39+BN39+CA39+CL39+CW39+DH39+DS39+ED39+EO39+EZ39+FK39+FV39+GG39+GR39+HC39+HN39+HY39+IJ39</f>
        <v>0</v>
      </c>
      <c r="N39" s="26">
        <f>O39</f>
        <v>22</v>
      </c>
      <c r="O39" s="121">
        <f>W39+AJ39+AV39+BG39+BT39+CE39+CP39+DA39+DL39+DW39+EH39+ES39+FD39+FO39+FZ39+GK39+GV39+HG39+HR39+IC39</f>
        <v>22</v>
      </c>
      <c r="P39" s="31">
        <v>25.24</v>
      </c>
      <c r="Q39" s="28"/>
      <c r="R39" s="28"/>
      <c r="S39" s="28"/>
      <c r="T39" s="28"/>
      <c r="U39" s="28"/>
      <c r="V39" s="28"/>
      <c r="W39" s="29">
        <v>1</v>
      </c>
      <c r="X39" s="29">
        <v>0</v>
      </c>
      <c r="Y39" s="29">
        <v>0</v>
      </c>
      <c r="Z39" s="29">
        <v>0</v>
      </c>
      <c r="AA39" s="30">
        <v>0</v>
      </c>
      <c r="AB39" s="27">
        <f>P39+Q39+R39+S39+T39+U39+V39</f>
        <v>25.24</v>
      </c>
      <c r="AC39" s="26">
        <f>W39</f>
        <v>1</v>
      </c>
      <c r="AD39" s="23">
        <f>(X39*3)+(Y39*10)+(Z39*5)+(AA39*20)</f>
        <v>0</v>
      </c>
      <c r="AE39" s="45">
        <f>AB39+AC39+AD39</f>
        <v>26.24</v>
      </c>
      <c r="AF39" s="31">
        <v>49.25</v>
      </c>
      <c r="AG39" s="28"/>
      <c r="AH39" s="28"/>
      <c r="AI39" s="28"/>
      <c r="AJ39" s="29">
        <v>9</v>
      </c>
      <c r="AK39" s="29">
        <v>0</v>
      </c>
      <c r="AL39" s="29">
        <v>0</v>
      </c>
      <c r="AM39" s="29">
        <v>0</v>
      </c>
      <c r="AN39" s="30">
        <v>0</v>
      </c>
      <c r="AO39" s="27">
        <f>AF39+AG39+AH39+AI39</f>
        <v>49.25</v>
      </c>
      <c r="AP39" s="26">
        <f>AJ39</f>
        <v>9</v>
      </c>
      <c r="AQ39" s="23">
        <f>(AK39*3)+(AL39*10)+(AM39*5)+(AN39*20)</f>
        <v>0</v>
      </c>
      <c r="AR39" s="45">
        <f>AO39+AP39+AQ39</f>
        <v>58.25</v>
      </c>
      <c r="AS39" s="31">
        <v>32.26</v>
      </c>
      <c r="AT39" s="28"/>
      <c r="AU39" s="28"/>
      <c r="AV39" s="29">
        <v>6</v>
      </c>
      <c r="AW39" s="29">
        <v>0</v>
      </c>
      <c r="AX39" s="29">
        <v>0</v>
      </c>
      <c r="AY39" s="29">
        <v>0</v>
      </c>
      <c r="AZ39" s="30">
        <v>0</v>
      </c>
      <c r="BA39" s="27">
        <f>AS39+AT39+AU39</f>
        <v>32.26</v>
      </c>
      <c r="BB39" s="26">
        <f>AV39</f>
        <v>6</v>
      </c>
      <c r="BC39" s="23">
        <f>(AW39*3)+(AX39*10)+(AY39*5)+(AZ39*20)</f>
        <v>0</v>
      </c>
      <c r="BD39" s="45">
        <f>BA39+BB39+BC39</f>
        <v>38.26</v>
      </c>
      <c r="BE39" s="27"/>
      <c r="BF39" s="43"/>
      <c r="BG39" s="29"/>
      <c r="BH39" s="29"/>
      <c r="BI39" s="29"/>
      <c r="BJ39" s="29"/>
      <c r="BK39" s="30"/>
      <c r="BL39" s="40">
        <f>BE39+BF39</f>
        <v>0</v>
      </c>
      <c r="BM39" s="37">
        <f>BG39/2</f>
        <v>0</v>
      </c>
      <c r="BN39" s="36">
        <f>(BH39*3)+(BI39*5)+(BJ39*5)+(BK39*20)</f>
        <v>0</v>
      </c>
      <c r="BO39" s="35">
        <f>BL39+BM39+BN39</f>
        <v>0</v>
      </c>
      <c r="BP39" s="31">
        <v>46.37</v>
      </c>
      <c r="BQ39" s="28"/>
      <c r="BR39" s="28"/>
      <c r="BS39" s="28"/>
      <c r="BT39" s="29">
        <v>3</v>
      </c>
      <c r="BU39" s="29">
        <v>0</v>
      </c>
      <c r="BV39" s="29">
        <v>0</v>
      </c>
      <c r="BW39" s="29">
        <v>0</v>
      </c>
      <c r="BX39" s="30">
        <v>0</v>
      </c>
      <c r="BY39" s="27">
        <f>BP39+BQ39+BR39+BS39</f>
        <v>46.37</v>
      </c>
      <c r="BZ39" s="26">
        <f>BT39</f>
        <v>3</v>
      </c>
      <c r="CA39" s="32">
        <f>(BU39*3)+(BV39*10)+(BW39*5)+(BX39*20)</f>
        <v>0</v>
      </c>
      <c r="CB39" s="72">
        <f>BY39+BZ39+CA39</f>
        <v>49.37</v>
      </c>
      <c r="CC39" s="31">
        <v>36.11</v>
      </c>
      <c r="CD39" s="28"/>
      <c r="CE39" s="29">
        <v>3</v>
      </c>
      <c r="CF39" s="29">
        <v>0</v>
      </c>
      <c r="CG39" s="29">
        <v>0</v>
      </c>
      <c r="CH39" s="29">
        <v>0</v>
      </c>
      <c r="CI39" s="30">
        <v>0</v>
      </c>
      <c r="CJ39" s="27">
        <f>CC39+CD39</f>
        <v>36.11</v>
      </c>
      <c r="CK39" s="26">
        <f>CE39</f>
        <v>3</v>
      </c>
      <c r="CL39" s="23">
        <f>(CF39*3)+(CG39*10)+(CH39*5)+(CI39*20)</f>
        <v>0</v>
      </c>
      <c r="CM39" s="45">
        <f>CJ39+CK39+CL39</f>
        <v>39.11</v>
      </c>
      <c r="IL39" s="79"/>
      <c r="IO39"/>
      <c r="IP39"/>
      <c r="IQ39"/>
    </row>
    <row r="40" spans="1:323" s="4" customFormat="1" x14ac:dyDescent="0.2">
      <c r="A40" s="33">
        <v>13</v>
      </c>
      <c r="B40" s="82" t="s">
        <v>116</v>
      </c>
      <c r="C40" s="83"/>
      <c r="D40" s="84"/>
      <c r="E40" s="84" t="s">
        <v>15</v>
      </c>
      <c r="F40" s="85" t="s">
        <v>102</v>
      </c>
      <c r="G40" s="86" t="str">
        <f>IF(AND(OR($G$2="Y",$H$2="Y"),I40&lt;5,J40&lt;5),IF(AND(I40=#REF!,J40=#REF!),#REF!+1,1),"")</f>
        <v/>
      </c>
      <c r="H40" s="87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88">
        <f>IF(ISNA(VLOOKUP(E40,SortLookup!$A$1:$B$5,2,FALSE))," ",VLOOKUP(E40,SortLookup!$A$1:$B$5,2,FALSE))</f>
        <v>0</v>
      </c>
      <c r="J40" s="89" t="str">
        <f>IF(ISNA(VLOOKUP(F40,SortLookup!$A$7:$B$11,2,FALSE))," ",VLOOKUP(F40,SortLookup!$A$7:$B$11,2,FALSE))</f>
        <v xml:space="preserve"> </v>
      </c>
      <c r="K40" s="58">
        <f>L40+M40+O40</f>
        <v>228.65</v>
      </c>
      <c r="L40" s="59">
        <f>AB40+AO40+BA40+BL40+BY40+CJ40+CU28+DF28+DQ28+EB28+EM28+EX28+FI28+FT28+GE28+GP28+HA28+HL28+HW28+IH28</f>
        <v>194.65</v>
      </c>
      <c r="M40" s="36">
        <f>AD40+AQ40+BC40+BN40+CA40+CL40+CW28+DH28+DS28+ED28+EO28+EZ28+FK28+FV28+GG28+GR28+HC28+HN28+HY28+IJ28</f>
        <v>3</v>
      </c>
      <c r="N40" s="37">
        <f>O40</f>
        <v>31</v>
      </c>
      <c r="O40" s="60">
        <f>W40+AJ40+AV40+BG40+BT40+CE40+CP28+DA28+DL28+DW28+EH28+ES28+FD28+FO28+FZ28+GK28+GV28+HG28+HR28+IC28</f>
        <v>31</v>
      </c>
      <c r="P40" s="90">
        <v>24.84</v>
      </c>
      <c r="Q40" s="91"/>
      <c r="R40" s="91"/>
      <c r="S40" s="91"/>
      <c r="T40" s="91"/>
      <c r="U40" s="91"/>
      <c r="V40" s="91"/>
      <c r="W40" s="92">
        <v>3</v>
      </c>
      <c r="X40" s="92">
        <v>0</v>
      </c>
      <c r="Y40" s="92">
        <v>0</v>
      </c>
      <c r="Z40" s="92">
        <v>0</v>
      </c>
      <c r="AA40" s="93">
        <v>0</v>
      </c>
      <c r="AB40" s="40">
        <f>P40+Q40+R40+S40+T40+U40+V40</f>
        <v>24.84</v>
      </c>
      <c r="AC40" s="37">
        <f>W40</f>
        <v>3</v>
      </c>
      <c r="AD40" s="36">
        <f>(X40*3)+(Y40*10)+(Z40*5)+(AA40*20)</f>
        <v>0</v>
      </c>
      <c r="AE40" s="94">
        <f>AB40+AC40+AD40</f>
        <v>27.84</v>
      </c>
      <c r="AF40" s="90">
        <v>49.01</v>
      </c>
      <c r="AG40" s="91"/>
      <c r="AH40" s="91"/>
      <c r="AI40" s="91"/>
      <c r="AJ40" s="92">
        <v>8</v>
      </c>
      <c r="AK40" s="92">
        <v>1</v>
      </c>
      <c r="AL40" s="92">
        <v>0</v>
      </c>
      <c r="AM40" s="92">
        <v>0</v>
      </c>
      <c r="AN40" s="93">
        <v>0</v>
      </c>
      <c r="AO40" s="40">
        <f>AF40+AG40+AH40+AI40</f>
        <v>49.01</v>
      </c>
      <c r="AP40" s="37">
        <f>AJ40</f>
        <v>8</v>
      </c>
      <c r="AQ40" s="36">
        <f>(AK40*3)+(AL40*10)+(AM40*5)+(AN40*20)</f>
        <v>3</v>
      </c>
      <c r="AR40" s="94">
        <f>AO40+AP40+AQ40</f>
        <v>60.01</v>
      </c>
      <c r="AS40" s="90">
        <v>38.72</v>
      </c>
      <c r="AT40" s="91"/>
      <c r="AU40" s="91"/>
      <c r="AV40" s="92">
        <v>1</v>
      </c>
      <c r="AW40" s="92">
        <v>0</v>
      </c>
      <c r="AX40" s="92">
        <v>0</v>
      </c>
      <c r="AY40" s="92">
        <v>0</v>
      </c>
      <c r="AZ40" s="93">
        <v>0</v>
      </c>
      <c r="BA40" s="40">
        <f>AS40+AT40+AU40</f>
        <v>38.72</v>
      </c>
      <c r="BB40" s="37">
        <f>AV40</f>
        <v>1</v>
      </c>
      <c r="BC40" s="36">
        <f>(AW40*3)+(AX40*10)+(AY40*5)+(AZ40*20)</f>
        <v>0</v>
      </c>
      <c r="BD40" s="94">
        <f>BA40+BB40+BC40</f>
        <v>39.72</v>
      </c>
      <c r="BE40" s="40"/>
      <c r="BF40" s="116"/>
      <c r="BG40" s="92"/>
      <c r="BH40" s="92"/>
      <c r="BI40" s="92"/>
      <c r="BJ40" s="92"/>
      <c r="BK40" s="93"/>
      <c r="BL40" s="40">
        <f>BE40+BF40</f>
        <v>0</v>
      </c>
      <c r="BM40" s="37">
        <f>BG40/2</f>
        <v>0</v>
      </c>
      <c r="BN40" s="36">
        <f>(BH40*3)+(BI40*5)+(BJ40*5)+(BK40*20)</f>
        <v>0</v>
      </c>
      <c r="BO40" s="35">
        <f>BL40+BM40+BN40</f>
        <v>0</v>
      </c>
      <c r="BP40" s="90">
        <v>52.92</v>
      </c>
      <c r="BQ40" s="91"/>
      <c r="BR40" s="91"/>
      <c r="BS40" s="91"/>
      <c r="BT40" s="92">
        <v>17</v>
      </c>
      <c r="BU40" s="92">
        <v>0</v>
      </c>
      <c r="BV40" s="92">
        <v>0</v>
      </c>
      <c r="BW40" s="92">
        <v>0</v>
      </c>
      <c r="BX40" s="93">
        <v>0</v>
      </c>
      <c r="BY40" s="40">
        <f>BP40+BQ40+BR40+BS40</f>
        <v>52.92</v>
      </c>
      <c r="BZ40" s="37">
        <f>BT40</f>
        <v>17</v>
      </c>
      <c r="CA40" s="154">
        <f>(BU40*3)+(BV40*10)+(BW40*5)+(BX40*20)</f>
        <v>0</v>
      </c>
      <c r="CB40" s="155">
        <f>BY40+BZ40+CA40</f>
        <v>69.92</v>
      </c>
      <c r="CC40" s="90">
        <v>29.16</v>
      </c>
      <c r="CD40" s="91"/>
      <c r="CE40" s="92">
        <v>2</v>
      </c>
      <c r="CF40" s="92">
        <v>0</v>
      </c>
      <c r="CG40" s="92">
        <v>0</v>
      </c>
      <c r="CH40" s="92">
        <v>0</v>
      </c>
      <c r="CI40" s="93">
        <v>0</v>
      </c>
      <c r="CJ40" s="40">
        <f>CC40+CD40</f>
        <v>29.16</v>
      </c>
      <c r="CK40" s="37">
        <f>CE40</f>
        <v>2</v>
      </c>
      <c r="CL40" s="36">
        <f>(CF40*3)+(CG40*10)+(CH40*5)+(CI40*20)</f>
        <v>0</v>
      </c>
      <c r="CM40" s="94">
        <f>CJ40+CK40+CL40</f>
        <v>31.16</v>
      </c>
      <c r="IL40" s="79"/>
      <c r="IM40"/>
      <c r="IN40"/>
      <c r="IO40"/>
      <c r="IP40"/>
    </row>
    <row r="41" spans="1:323" s="4" customFormat="1" x14ac:dyDescent="0.2">
      <c r="A41" s="33">
        <v>14</v>
      </c>
      <c r="B41" s="63" t="s">
        <v>154</v>
      </c>
      <c r="C41" s="25"/>
      <c r="D41" s="64" t="s">
        <v>106</v>
      </c>
      <c r="E41" s="64" t="s">
        <v>15</v>
      </c>
      <c r="F41" s="65" t="s">
        <v>22</v>
      </c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>
        <f>IF(ISNA(VLOOKUP(E41,SortLookup!$A$1:$B$5,2,FALSE))," ",VLOOKUP(E41,SortLookup!$A$1:$B$5,2,FALSE))</f>
        <v>0</v>
      </c>
      <c r="J41" s="22">
        <f>IF(ISNA(VLOOKUP(F41,SortLookup!$A$7:$B$11,2,FALSE))," ",VLOOKUP(F41,SortLookup!$A$7:$B$11,2,FALSE))</f>
        <v>3</v>
      </c>
      <c r="K41" s="58">
        <f>L41+M41+O41</f>
        <v>240.89</v>
      </c>
      <c r="L41" s="59">
        <f>AB41+AO41+BA41+BL41+BY41+CJ41+CU35+DF35+DQ35+EB35+EM35+EX35+FI35+FT35+GE35+GP35+HA35+HL35+HW35+IH35</f>
        <v>223.89</v>
      </c>
      <c r="M41" s="36">
        <f>AD41+AQ41+BC41+BN41+CA41+CL41+CW35+DH35+DS35+ED35+EO35+EZ35+FK35+FV35+GG35+GR35+HC35+HN35+HY35+IJ35</f>
        <v>3</v>
      </c>
      <c r="N41" s="37">
        <f>O41</f>
        <v>14</v>
      </c>
      <c r="O41" s="60">
        <f>W41+AJ41+AV41+BG41+BT41+CE41+CP35+DA35+DL35+DW35+EH35+ES35+FD35+FO35+FZ35+GK35+GV35+HG35+HR35+IC35</f>
        <v>14</v>
      </c>
      <c r="P41" s="31">
        <v>31.88</v>
      </c>
      <c r="Q41" s="28"/>
      <c r="R41" s="28"/>
      <c r="S41" s="28"/>
      <c r="T41" s="28"/>
      <c r="U41" s="28"/>
      <c r="V41" s="28"/>
      <c r="W41" s="29">
        <v>3</v>
      </c>
      <c r="X41" s="29">
        <v>0</v>
      </c>
      <c r="Y41" s="29">
        <v>0</v>
      </c>
      <c r="Z41" s="29">
        <v>0</v>
      </c>
      <c r="AA41" s="30">
        <v>0</v>
      </c>
      <c r="AB41" s="27">
        <f>P41+Q41+R41+S41+T41+U41+V41</f>
        <v>31.88</v>
      </c>
      <c r="AC41" s="26">
        <f>W41</f>
        <v>3</v>
      </c>
      <c r="AD41" s="23">
        <f>(X41*3)+(Y41*10)+(Z41*5)+(AA41*20)</f>
        <v>0</v>
      </c>
      <c r="AE41" s="45">
        <f>AB41+AC41+AD41</f>
        <v>34.880000000000003</v>
      </c>
      <c r="AF41" s="31">
        <v>39.93</v>
      </c>
      <c r="AG41" s="28"/>
      <c r="AH41" s="28"/>
      <c r="AI41" s="28"/>
      <c r="AJ41" s="29">
        <v>2</v>
      </c>
      <c r="AK41" s="29">
        <v>1</v>
      </c>
      <c r="AL41" s="29">
        <v>0</v>
      </c>
      <c r="AM41" s="29">
        <v>0</v>
      </c>
      <c r="AN41" s="30">
        <v>0</v>
      </c>
      <c r="AO41" s="27">
        <f>AF41+AG41+AH41+AI41</f>
        <v>39.93</v>
      </c>
      <c r="AP41" s="26">
        <f>AJ41</f>
        <v>2</v>
      </c>
      <c r="AQ41" s="23">
        <f>(AK41*3)+(AL41*10)+(AM41*5)+(AN41*20)</f>
        <v>3</v>
      </c>
      <c r="AR41" s="45">
        <f>AO41+AP41+AQ41</f>
        <v>44.93</v>
      </c>
      <c r="AS41" s="31">
        <v>33.76</v>
      </c>
      <c r="AT41" s="28"/>
      <c r="AU41" s="28"/>
      <c r="AV41" s="29">
        <v>4</v>
      </c>
      <c r="AW41" s="29">
        <v>0</v>
      </c>
      <c r="AX41" s="29">
        <v>0</v>
      </c>
      <c r="AY41" s="29">
        <v>0</v>
      </c>
      <c r="AZ41" s="30">
        <v>0</v>
      </c>
      <c r="BA41" s="27">
        <f>AS41+AT41+AU41</f>
        <v>33.76</v>
      </c>
      <c r="BB41" s="26">
        <f>AV41</f>
        <v>4</v>
      </c>
      <c r="BC41" s="23">
        <f>(AW41*3)+(AX41*10)+(AY41*5)+(AZ41*20)</f>
        <v>0</v>
      </c>
      <c r="BD41" s="45">
        <f>BA41+BB41+BC41</f>
        <v>37.76</v>
      </c>
      <c r="BE41" s="27"/>
      <c r="BF41" s="43"/>
      <c r="BG41" s="29"/>
      <c r="BH41" s="29"/>
      <c r="BI41" s="29"/>
      <c r="BJ41" s="29"/>
      <c r="BK41" s="30"/>
      <c r="BL41" s="40">
        <f>BE41+BF41</f>
        <v>0</v>
      </c>
      <c r="BM41" s="37">
        <f>BG41/2</f>
        <v>0</v>
      </c>
      <c r="BN41" s="36">
        <f>(BH41*3)+(BI41*5)+(BJ41*5)+(BK41*20)</f>
        <v>0</v>
      </c>
      <c r="BO41" s="35">
        <f>BL41+BM41+BN41</f>
        <v>0</v>
      </c>
      <c r="BP41" s="31">
        <v>74.14</v>
      </c>
      <c r="BQ41" s="28"/>
      <c r="BR41" s="28"/>
      <c r="BS41" s="28"/>
      <c r="BT41" s="29">
        <v>5</v>
      </c>
      <c r="BU41" s="29">
        <v>0</v>
      </c>
      <c r="BV41" s="29">
        <v>0</v>
      </c>
      <c r="BW41" s="29">
        <v>0</v>
      </c>
      <c r="BX41" s="30">
        <v>0</v>
      </c>
      <c r="BY41" s="27">
        <f>BP41+BQ41+BR41+BS41</f>
        <v>74.14</v>
      </c>
      <c r="BZ41" s="26">
        <f>BT41</f>
        <v>5</v>
      </c>
      <c r="CA41" s="32">
        <f>(BU41*3)+(BV41*10)+(BW41*5)+(BX41*20)</f>
        <v>0</v>
      </c>
      <c r="CB41" s="72">
        <f>BY41+BZ41+CA41</f>
        <v>79.14</v>
      </c>
      <c r="CC41" s="31">
        <v>44.18</v>
      </c>
      <c r="CD41" s="28"/>
      <c r="CE41" s="29">
        <v>0</v>
      </c>
      <c r="CF41" s="29">
        <v>0</v>
      </c>
      <c r="CG41" s="29">
        <v>0</v>
      </c>
      <c r="CH41" s="29">
        <v>0</v>
      </c>
      <c r="CI41" s="30">
        <v>0</v>
      </c>
      <c r="CJ41" s="27">
        <f>CC41+CD41</f>
        <v>44.18</v>
      </c>
      <c r="CK41" s="26">
        <f>CE41</f>
        <v>0</v>
      </c>
      <c r="CL41" s="23">
        <f>(CF41*3)+(CG41*10)+(CH41*5)+(CI41*20)</f>
        <v>0</v>
      </c>
      <c r="CM41" s="45">
        <f>CJ41+CK41+CL41</f>
        <v>44.18</v>
      </c>
      <c r="IL41" s="79"/>
      <c r="IM41"/>
      <c r="IN41"/>
    </row>
    <row r="42" spans="1:323" s="76" customFormat="1" x14ac:dyDescent="0.2">
      <c r="A42" s="33">
        <v>15</v>
      </c>
      <c r="B42" s="63" t="s">
        <v>159</v>
      </c>
      <c r="C42" s="25"/>
      <c r="D42" s="64"/>
      <c r="E42" s="64" t="s">
        <v>15</v>
      </c>
      <c r="F42" s="65" t="s">
        <v>22</v>
      </c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>
        <f>IF(ISNA(VLOOKUP(E42,SortLookup!$A$1:$B$5,2,FALSE))," ",VLOOKUP(E42,SortLookup!$A$1:$B$5,2,FALSE))</f>
        <v>0</v>
      </c>
      <c r="J42" s="22">
        <f>IF(ISNA(VLOOKUP(F42,SortLookup!$A$7:$B$11,2,FALSE))," ",VLOOKUP(F42,SortLookup!$A$7:$B$11,2,FALSE))</f>
        <v>3</v>
      </c>
      <c r="K42" s="58">
        <f>L42+M42+O42</f>
        <v>243.59</v>
      </c>
      <c r="L42" s="59">
        <f>AB42+AO42+BA42+BL42+BY42+CJ42+CU42+DF42+DQ42+EB42+EM42+EX42+FI42+FT42+GE42+GP42+HA42+HL42+HW42+IH42</f>
        <v>223.59</v>
      </c>
      <c r="M42" s="36">
        <f>AD42+AQ42+BC42+BN42+CA42+CL42+CW42+DH42+DS42+ED42+EO42+EZ42+FK42+FV42+GG42+GR42+HC42+HN42+HY42+IJ42</f>
        <v>0</v>
      </c>
      <c r="N42" s="37">
        <f>O42</f>
        <v>20</v>
      </c>
      <c r="O42" s="60">
        <f>W42+AJ42+AV42+BG42+BT42+CE42+CP42+DA42+DL42+DW42+EH42+ES42+FD42+FO42+FZ42+GK42+GV42+HG42+HR42+IC42</f>
        <v>20</v>
      </c>
      <c r="P42" s="31">
        <v>33.869999999999997</v>
      </c>
      <c r="Q42" s="28"/>
      <c r="R42" s="28"/>
      <c r="S42" s="28"/>
      <c r="T42" s="28"/>
      <c r="U42" s="28"/>
      <c r="V42" s="28"/>
      <c r="W42" s="29">
        <v>1</v>
      </c>
      <c r="X42" s="29">
        <v>0</v>
      </c>
      <c r="Y42" s="29">
        <v>0</v>
      </c>
      <c r="Z42" s="29">
        <v>0</v>
      </c>
      <c r="AA42" s="30">
        <v>0</v>
      </c>
      <c r="AB42" s="27">
        <f>P42+Q42+R42+S42+T42+U42+V42</f>
        <v>33.869999999999997</v>
      </c>
      <c r="AC42" s="26">
        <f>W42</f>
        <v>1</v>
      </c>
      <c r="AD42" s="23">
        <f>(X42*3)+(Y42*10)+(Z42*5)+(AA42*20)</f>
        <v>0</v>
      </c>
      <c r="AE42" s="45">
        <f>AB42+AC42+AD42</f>
        <v>34.869999999999997</v>
      </c>
      <c r="AF42" s="31">
        <v>36.64</v>
      </c>
      <c r="AG42" s="28"/>
      <c r="AH42" s="28"/>
      <c r="AI42" s="28"/>
      <c r="AJ42" s="29">
        <v>6</v>
      </c>
      <c r="AK42" s="29">
        <v>0</v>
      </c>
      <c r="AL42" s="29">
        <v>0</v>
      </c>
      <c r="AM42" s="29">
        <v>0</v>
      </c>
      <c r="AN42" s="30">
        <v>0</v>
      </c>
      <c r="AO42" s="27">
        <f>AF42+AG42+AH42+AI42</f>
        <v>36.64</v>
      </c>
      <c r="AP42" s="26">
        <f>AJ42</f>
        <v>6</v>
      </c>
      <c r="AQ42" s="23">
        <f>(AK42*3)+(AL42*10)+(AM42*5)+(AN42*20)</f>
        <v>0</v>
      </c>
      <c r="AR42" s="45">
        <f>AO42+AP42+AQ42</f>
        <v>42.64</v>
      </c>
      <c r="AS42" s="31">
        <v>36.92</v>
      </c>
      <c r="AT42" s="28"/>
      <c r="AU42" s="28"/>
      <c r="AV42" s="29">
        <v>3</v>
      </c>
      <c r="AW42" s="29">
        <v>0</v>
      </c>
      <c r="AX42" s="29">
        <v>0</v>
      </c>
      <c r="AY42" s="29">
        <v>0</v>
      </c>
      <c r="AZ42" s="30">
        <v>0</v>
      </c>
      <c r="BA42" s="27">
        <f>AS42+AT42+AU42</f>
        <v>36.92</v>
      </c>
      <c r="BB42" s="26">
        <f>AV42</f>
        <v>3</v>
      </c>
      <c r="BC42" s="23">
        <f>(AW42*3)+(AX42*10)+(AY42*5)+(AZ42*20)</f>
        <v>0</v>
      </c>
      <c r="BD42" s="45">
        <f>BA42+BB42+BC42</f>
        <v>39.92</v>
      </c>
      <c r="BE42" s="27"/>
      <c r="BF42" s="43"/>
      <c r="BG42" s="29"/>
      <c r="BH42" s="29"/>
      <c r="BI42" s="29"/>
      <c r="BJ42" s="29"/>
      <c r="BK42" s="30"/>
      <c r="BL42" s="40">
        <f>BE42+BF42</f>
        <v>0</v>
      </c>
      <c r="BM42" s="37">
        <f>BG42/2</f>
        <v>0</v>
      </c>
      <c r="BN42" s="36">
        <f>(BH42*3)+(BI42*5)+(BJ42*5)+(BK42*20)</f>
        <v>0</v>
      </c>
      <c r="BO42" s="35">
        <f>BL42+BM42+BN42</f>
        <v>0</v>
      </c>
      <c r="BP42" s="31">
        <v>54.93</v>
      </c>
      <c r="BQ42" s="28"/>
      <c r="BR42" s="28"/>
      <c r="BS42" s="28"/>
      <c r="BT42" s="29">
        <v>7</v>
      </c>
      <c r="BU42" s="29">
        <v>0</v>
      </c>
      <c r="BV42" s="29">
        <v>0</v>
      </c>
      <c r="BW42" s="29">
        <v>0</v>
      </c>
      <c r="BX42" s="30">
        <v>0</v>
      </c>
      <c r="BY42" s="27">
        <f>BP42+BQ42+BR42+BS42</f>
        <v>54.93</v>
      </c>
      <c r="BZ42" s="26">
        <f>BT42</f>
        <v>7</v>
      </c>
      <c r="CA42" s="32">
        <f>(BU42*3)+(BV42*10)+(BW42*5)+(BX42*20)</f>
        <v>0</v>
      </c>
      <c r="CB42" s="72">
        <f>BY42+BZ42+CA42</f>
        <v>61.93</v>
      </c>
      <c r="CC42" s="31">
        <v>61.23</v>
      </c>
      <c r="CD42" s="28"/>
      <c r="CE42" s="29">
        <v>3</v>
      </c>
      <c r="CF42" s="29">
        <v>0</v>
      </c>
      <c r="CG42" s="29">
        <v>0</v>
      </c>
      <c r="CH42" s="29">
        <v>0</v>
      </c>
      <c r="CI42" s="30">
        <v>0</v>
      </c>
      <c r="CJ42" s="27">
        <f>CC42+CD42</f>
        <v>61.23</v>
      </c>
      <c r="CK42" s="26">
        <f>CE42</f>
        <v>3</v>
      </c>
      <c r="CL42" s="23">
        <f>(CF42*3)+(CG42*10)+(CH42*5)+(CI42*20)</f>
        <v>0</v>
      </c>
      <c r="CM42" s="45">
        <f>CJ42+CK42+CL42</f>
        <v>64.23</v>
      </c>
      <c r="IL42" s="79"/>
      <c r="IM42" s="4"/>
      <c r="IN42" s="4"/>
      <c r="IO42" s="4"/>
      <c r="IP42" s="4"/>
      <c r="IQ42" s="4"/>
      <c r="IR42" s="4"/>
    </row>
    <row r="43" spans="1:323" s="4" customFormat="1" x14ac:dyDescent="0.2">
      <c r="A43" s="33">
        <v>16</v>
      </c>
      <c r="B43" s="63" t="s">
        <v>147</v>
      </c>
      <c r="C43" s="25"/>
      <c r="D43" s="64"/>
      <c r="E43" s="64" t="s">
        <v>15</v>
      </c>
      <c r="F43" s="65" t="s">
        <v>22</v>
      </c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>
        <f>IF(ISNA(VLOOKUP(E43,SortLookup!$A$1:$B$5,2,FALSE))," ",VLOOKUP(E43,SortLookup!$A$1:$B$5,2,FALSE))</f>
        <v>0</v>
      </c>
      <c r="J43" s="22">
        <f>IF(ISNA(VLOOKUP(F43,SortLookup!$A$7:$B$11,2,FALSE))," ",VLOOKUP(F43,SortLookup!$A$7:$B$11,2,FALSE))</f>
        <v>3</v>
      </c>
      <c r="K43" s="58">
        <f>L43+M43+O43</f>
        <v>248.25</v>
      </c>
      <c r="L43" s="59">
        <f>AB43+AO43+BA43+BL43+BY43+CJ43+CU36+DF36+DQ36+EB36+EM36+EX36+FI36+FT36+GE36+GP36+HA36+HL36+HW36+IH36</f>
        <v>225.25</v>
      </c>
      <c r="M43" s="36">
        <f>AD43+AQ43+BC43+BN43+CA43+CL43+CW36+DH36+DS36+ED36+EO36+EZ36+FK36+FV36+GG36+GR36+HC36+HN36+HY36+IJ36</f>
        <v>0</v>
      </c>
      <c r="N43" s="37">
        <f>O43</f>
        <v>23</v>
      </c>
      <c r="O43" s="60">
        <f>W43+AJ43+AV43+BG43+BT43+CE43+CP36+DA36+DL36+DW36+EH36+ES36+FD36+FO36+FZ36+GK36+GV36+HG36+HR36+IC36</f>
        <v>23</v>
      </c>
      <c r="P43" s="31">
        <v>43.6</v>
      </c>
      <c r="Q43" s="28"/>
      <c r="R43" s="28"/>
      <c r="S43" s="28"/>
      <c r="T43" s="28"/>
      <c r="U43" s="28"/>
      <c r="V43" s="28"/>
      <c r="W43" s="29">
        <v>8</v>
      </c>
      <c r="X43" s="29">
        <v>0</v>
      </c>
      <c r="Y43" s="29">
        <v>0</v>
      </c>
      <c r="Z43" s="29">
        <v>0</v>
      </c>
      <c r="AA43" s="30">
        <v>0</v>
      </c>
      <c r="AB43" s="27">
        <f>P43+Q43+R43+S43+T43+U43+V43</f>
        <v>43.6</v>
      </c>
      <c r="AC43" s="26">
        <f>W43</f>
        <v>8</v>
      </c>
      <c r="AD43" s="23">
        <f>(X43*3)+(Y43*10)+(Z43*5)+(AA43*20)</f>
        <v>0</v>
      </c>
      <c r="AE43" s="45">
        <f>AB43+AC43+AD43</f>
        <v>51.6</v>
      </c>
      <c r="AF43" s="31">
        <v>31.93</v>
      </c>
      <c r="AG43" s="28"/>
      <c r="AH43" s="28"/>
      <c r="AI43" s="28"/>
      <c r="AJ43" s="29">
        <v>3</v>
      </c>
      <c r="AK43" s="29">
        <v>0</v>
      </c>
      <c r="AL43" s="29">
        <v>0</v>
      </c>
      <c r="AM43" s="29">
        <v>0</v>
      </c>
      <c r="AN43" s="30">
        <v>0</v>
      </c>
      <c r="AO43" s="27">
        <f>AF43+AG43+AH43+AI43</f>
        <v>31.93</v>
      </c>
      <c r="AP43" s="26">
        <f>AJ43</f>
        <v>3</v>
      </c>
      <c r="AQ43" s="23">
        <f>(AK43*3)+(AL43*10)+(AM43*5)+(AN43*20)</f>
        <v>0</v>
      </c>
      <c r="AR43" s="45">
        <f>AO43+AP43+AQ43</f>
        <v>34.93</v>
      </c>
      <c r="AS43" s="31">
        <v>39.130000000000003</v>
      </c>
      <c r="AT43" s="28"/>
      <c r="AU43" s="28"/>
      <c r="AV43" s="29">
        <v>4</v>
      </c>
      <c r="AW43" s="29">
        <v>0</v>
      </c>
      <c r="AX43" s="29">
        <v>0</v>
      </c>
      <c r="AY43" s="29">
        <v>0</v>
      </c>
      <c r="AZ43" s="30">
        <v>0</v>
      </c>
      <c r="BA43" s="27">
        <f>AS43+AT43+AU43</f>
        <v>39.130000000000003</v>
      </c>
      <c r="BB43" s="26">
        <f>AV43</f>
        <v>4</v>
      </c>
      <c r="BC43" s="23">
        <f>(AW43*3)+(AX43*10)+(AY43*5)+(AZ43*20)</f>
        <v>0</v>
      </c>
      <c r="BD43" s="45">
        <f>BA43+BB43+BC43</f>
        <v>43.13</v>
      </c>
      <c r="BE43" s="27"/>
      <c r="BF43" s="43"/>
      <c r="BG43" s="29"/>
      <c r="BH43" s="29"/>
      <c r="BI43" s="29"/>
      <c r="BJ43" s="29"/>
      <c r="BK43" s="30"/>
      <c r="BL43" s="40">
        <f>BE43+BF43</f>
        <v>0</v>
      </c>
      <c r="BM43" s="37">
        <f>BG43/2</f>
        <v>0</v>
      </c>
      <c r="BN43" s="36">
        <f>(BH43*3)+(BI43*5)+(BJ43*5)+(BK43*20)</f>
        <v>0</v>
      </c>
      <c r="BO43" s="35">
        <f>BL43+BM43+BN43</f>
        <v>0</v>
      </c>
      <c r="BP43" s="31">
        <v>62.68</v>
      </c>
      <c r="BQ43" s="28"/>
      <c r="BR43" s="28"/>
      <c r="BS43" s="28"/>
      <c r="BT43" s="29">
        <v>2</v>
      </c>
      <c r="BU43" s="29">
        <v>0</v>
      </c>
      <c r="BV43" s="29">
        <v>0</v>
      </c>
      <c r="BW43" s="29">
        <v>0</v>
      </c>
      <c r="BX43" s="30">
        <v>0</v>
      </c>
      <c r="BY43" s="27">
        <f>BP43+BQ43+BR43+BS43</f>
        <v>62.68</v>
      </c>
      <c r="BZ43" s="26">
        <f>BT43</f>
        <v>2</v>
      </c>
      <c r="CA43" s="32">
        <f>(BU43*3)+(BV43*10)+(BW43*5)+(BX43*20)</f>
        <v>0</v>
      </c>
      <c r="CB43" s="72">
        <f>BY43+BZ43+CA43</f>
        <v>64.680000000000007</v>
      </c>
      <c r="CC43" s="31">
        <v>47.91</v>
      </c>
      <c r="CD43" s="28"/>
      <c r="CE43" s="29">
        <v>6</v>
      </c>
      <c r="CF43" s="29">
        <v>0</v>
      </c>
      <c r="CG43" s="29">
        <v>0</v>
      </c>
      <c r="CH43" s="29">
        <v>0</v>
      </c>
      <c r="CI43" s="30">
        <v>0</v>
      </c>
      <c r="CJ43" s="27">
        <f>CC43+CD43</f>
        <v>47.91</v>
      </c>
      <c r="CK43" s="26">
        <f>CE43</f>
        <v>6</v>
      </c>
      <c r="CL43" s="23">
        <f>(CF43*3)+(CG43*10)+(CH43*5)+(CI43*20)</f>
        <v>0</v>
      </c>
      <c r="CM43" s="45">
        <f>CJ43+CK43+CL43</f>
        <v>53.91</v>
      </c>
      <c r="CN43"/>
      <c r="CO43"/>
      <c r="CP43"/>
      <c r="CQ43"/>
      <c r="CR43"/>
      <c r="CS43"/>
      <c r="CT43"/>
      <c r="CW43"/>
      <c r="CX43"/>
      <c r="CY43"/>
      <c r="CZ43"/>
      <c r="DA43"/>
      <c r="DB43"/>
      <c r="DC43"/>
      <c r="DD43"/>
      <c r="DE43"/>
      <c r="DH43"/>
      <c r="DI43"/>
      <c r="DJ43"/>
      <c r="DK43"/>
      <c r="DL43"/>
      <c r="DM43"/>
      <c r="DN43"/>
      <c r="DO43"/>
      <c r="DP43"/>
      <c r="DS43"/>
      <c r="DT43"/>
      <c r="DU43"/>
      <c r="DV43"/>
      <c r="DW43"/>
      <c r="DX43"/>
      <c r="DY43"/>
      <c r="DZ43"/>
      <c r="EA43"/>
      <c r="ED43"/>
      <c r="EE43"/>
      <c r="EF43"/>
      <c r="EG43"/>
      <c r="EH43"/>
      <c r="EI43"/>
      <c r="EJ43"/>
      <c r="EK43"/>
      <c r="EL43"/>
      <c r="EO43"/>
      <c r="EP43"/>
      <c r="EQ43"/>
      <c r="ER43"/>
      <c r="ES43"/>
      <c r="ET43"/>
      <c r="EU43"/>
      <c r="EV43"/>
      <c r="EW43"/>
      <c r="EZ43"/>
      <c r="FA43"/>
      <c r="FB43"/>
      <c r="FC43"/>
      <c r="FD43"/>
      <c r="FE43"/>
      <c r="FF43"/>
      <c r="FG43"/>
      <c r="FH43"/>
      <c r="FK43"/>
      <c r="FL43"/>
      <c r="FM43"/>
      <c r="FN43"/>
      <c r="FO43"/>
      <c r="FP43"/>
      <c r="FQ43"/>
      <c r="FR43"/>
      <c r="FS43"/>
      <c r="FV43"/>
      <c r="FW43"/>
      <c r="FX43"/>
      <c r="FY43"/>
      <c r="FZ43"/>
      <c r="GA43"/>
      <c r="GB43"/>
      <c r="GC43"/>
      <c r="GD43"/>
      <c r="GG43"/>
      <c r="GH43"/>
      <c r="GI43"/>
      <c r="GJ43"/>
      <c r="GK43"/>
      <c r="GL43"/>
      <c r="GM43"/>
      <c r="GN43"/>
      <c r="GO43"/>
      <c r="GR43"/>
      <c r="GS43"/>
      <c r="GT43"/>
      <c r="GU43"/>
      <c r="GV43"/>
      <c r="GW43"/>
      <c r="GX43"/>
      <c r="GY43"/>
      <c r="GZ43"/>
      <c r="HC43"/>
      <c r="HD43"/>
      <c r="HE43"/>
      <c r="HF43"/>
      <c r="HG43"/>
      <c r="HH43"/>
      <c r="HI43"/>
      <c r="HJ43"/>
      <c r="HK43"/>
      <c r="HN43"/>
      <c r="HO43"/>
      <c r="HP43"/>
      <c r="HQ43"/>
      <c r="HR43"/>
      <c r="HS43"/>
      <c r="HT43"/>
      <c r="HU43"/>
      <c r="HV43"/>
      <c r="HY43"/>
      <c r="HZ43"/>
      <c r="IA43"/>
      <c r="IB43"/>
      <c r="IC43"/>
      <c r="ID43"/>
      <c r="IE43"/>
      <c r="IF43"/>
      <c r="IG43"/>
      <c r="IJ43"/>
      <c r="IK43"/>
      <c r="IL43" s="79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</row>
    <row r="44" spans="1:323" s="4" customFormat="1" ht="13.5" thickBot="1" x14ac:dyDescent="0.25">
      <c r="A44" s="33">
        <v>17</v>
      </c>
      <c r="B44" s="63" t="s">
        <v>117</v>
      </c>
      <c r="C44" s="25"/>
      <c r="D44" s="64"/>
      <c r="E44" s="64" t="s">
        <v>15</v>
      </c>
      <c r="F44" s="65" t="s">
        <v>22</v>
      </c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>
        <f>IF(ISNA(VLOOKUP(E44,SortLookup!$A$1:$B$5,2,FALSE))," ",VLOOKUP(E44,SortLookup!$A$1:$B$5,2,FALSE))</f>
        <v>0</v>
      </c>
      <c r="J44" s="22">
        <f>IF(ISNA(VLOOKUP(F44,SortLookup!$A$7:$B$11,2,FALSE))," ",VLOOKUP(F44,SortLookup!$A$7:$B$11,2,FALSE))</f>
        <v>3</v>
      </c>
      <c r="K44" s="119">
        <f>L44+M44+O44</f>
        <v>251.73</v>
      </c>
      <c r="L44" s="120">
        <f>AB44+AO44+BA44+BL44+BY44+CJ44+CU38+DF38+DQ38+EB38+EM38+EX38+FI38+FT38+GE38+GP38+HA38+HL38+HW38+IH38</f>
        <v>237.73</v>
      </c>
      <c r="M44" s="23">
        <f>AD44+AQ44+BC44+BN44+CA44+CL44+CW38+DH38+DS38+ED38+EO38+EZ38+FK38+FV38+GG38+GR38+HC38+HN38+HY38+IJ38</f>
        <v>0</v>
      </c>
      <c r="N44" s="26">
        <f>O44</f>
        <v>14</v>
      </c>
      <c r="O44" s="121">
        <f>W44+AJ44+AV44+BG44+BT44+CE44+CP38+DA38+DL38+DW38+EH38+ES38+FD38+FO38+FZ38+GK38+GV38+HG38+HR38+IC38</f>
        <v>14</v>
      </c>
      <c r="P44" s="31">
        <v>51.43</v>
      </c>
      <c r="Q44" s="28"/>
      <c r="R44" s="28"/>
      <c r="S44" s="28"/>
      <c r="T44" s="28"/>
      <c r="U44" s="28"/>
      <c r="V44" s="28"/>
      <c r="W44" s="29">
        <v>4</v>
      </c>
      <c r="X44" s="29">
        <v>0</v>
      </c>
      <c r="Y44" s="29">
        <v>0</v>
      </c>
      <c r="Z44" s="29">
        <v>0</v>
      </c>
      <c r="AA44" s="30">
        <v>0</v>
      </c>
      <c r="AB44" s="27">
        <f>P44+Q44+R44+S44+T44+U44+V44</f>
        <v>51.43</v>
      </c>
      <c r="AC44" s="26">
        <f>W44</f>
        <v>4</v>
      </c>
      <c r="AD44" s="23">
        <f>(X44*3)+(Y44*10)+(Z44*5)+(AA44*20)</f>
        <v>0</v>
      </c>
      <c r="AE44" s="45">
        <f>AB44+AC44+AD44</f>
        <v>55.43</v>
      </c>
      <c r="AF44" s="31">
        <v>35.79</v>
      </c>
      <c r="AG44" s="28"/>
      <c r="AH44" s="28"/>
      <c r="AI44" s="28"/>
      <c r="AJ44" s="29">
        <v>3</v>
      </c>
      <c r="AK44" s="29">
        <v>0</v>
      </c>
      <c r="AL44" s="29">
        <v>0</v>
      </c>
      <c r="AM44" s="29">
        <v>0</v>
      </c>
      <c r="AN44" s="30">
        <v>0</v>
      </c>
      <c r="AO44" s="27">
        <f>AF44+AG44+AH44+AI44</f>
        <v>35.79</v>
      </c>
      <c r="AP44" s="26">
        <f>AJ44</f>
        <v>3</v>
      </c>
      <c r="AQ44" s="23">
        <f>(AK44*3)+(AL44*10)+(AM44*5)+(AN44*20)</f>
        <v>0</v>
      </c>
      <c r="AR44" s="45">
        <f>AO44+AP44+AQ44</f>
        <v>38.79</v>
      </c>
      <c r="AS44" s="31">
        <v>48.65</v>
      </c>
      <c r="AT44" s="28"/>
      <c r="AU44" s="28"/>
      <c r="AV44" s="29">
        <v>1</v>
      </c>
      <c r="AW44" s="29">
        <v>0</v>
      </c>
      <c r="AX44" s="29">
        <v>0</v>
      </c>
      <c r="AY44" s="29">
        <v>0</v>
      </c>
      <c r="AZ44" s="30">
        <v>0</v>
      </c>
      <c r="BA44" s="27">
        <f>AS44+AT44+AU44</f>
        <v>48.65</v>
      </c>
      <c r="BB44" s="26">
        <f>AV44</f>
        <v>1</v>
      </c>
      <c r="BC44" s="23">
        <f>(AW44*3)+(AX44*10)+(AY44*5)+(AZ44*20)</f>
        <v>0</v>
      </c>
      <c r="BD44" s="45">
        <f>BA44+BB44+BC44</f>
        <v>49.65</v>
      </c>
      <c r="BE44" s="100"/>
      <c r="BF44" s="117"/>
      <c r="BG44" s="98"/>
      <c r="BH44" s="98"/>
      <c r="BI44" s="98"/>
      <c r="BJ44" s="98"/>
      <c r="BK44" s="99"/>
      <c r="BL44" s="100">
        <f>BE44+BF44</f>
        <v>0</v>
      </c>
      <c r="BM44" s="97">
        <f>BG44/2</f>
        <v>0</v>
      </c>
      <c r="BN44" s="96">
        <f>(BH44*3)+(BI44*5)+(BJ44*5)+(BK44*20)</f>
        <v>0</v>
      </c>
      <c r="BO44" s="118">
        <f>BL44+BM44+BN44</f>
        <v>0</v>
      </c>
      <c r="BP44" s="112">
        <v>51.05</v>
      </c>
      <c r="BQ44" s="28"/>
      <c r="BR44" s="28"/>
      <c r="BS44" s="28"/>
      <c r="BT44" s="29">
        <v>6</v>
      </c>
      <c r="BU44" s="29">
        <v>0</v>
      </c>
      <c r="BV44" s="29">
        <v>0</v>
      </c>
      <c r="BW44" s="29">
        <v>0</v>
      </c>
      <c r="BX44" s="30">
        <v>0</v>
      </c>
      <c r="BY44" s="27">
        <f>BP44+BQ44+BR44+BS44</f>
        <v>51.05</v>
      </c>
      <c r="BZ44" s="26">
        <f>BT44</f>
        <v>6</v>
      </c>
      <c r="CA44" s="32">
        <f>(BU44*3)+(BV44*10)+(BW44*5)+(BX44*20)</f>
        <v>0</v>
      </c>
      <c r="CB44" s="72">
        <f>BY44+BZ44+CA44</f>
        <v>57.05</v>
      </c>
      <c r="CC44" s="31">
        <v>50.81</v>
      </c>
      <c r="CD44" s="28"/>
      <c r="CE44" s="29">
        <v>0</v>
      </c>
      <c r="CF44" s="29">
        <v>0</v>
      </c>
      <c r="CG44" s="29">
        <v>0</v>
      </c>
      <c r="CH44" s="29">
        <v>0</v>
      </c>
      <c r="CI44" s="30">
        <v>0</v>
      </c>
      <c r="CJ44" s="27">
        <f>CC44+CD44</f>
        <v>50.81</v>
      </c>
      <c r="CK44" s="26">
        <f>CE44</f>
        <v>0</v>
      </c>
      <c r="CL44" s="23">
        <f>(CF44*3)+(CG44*10)+(CH44*5)+(CI44*20)</f>
        <v>0</v>
      </c>
      <c r="CM44" s="45">
        <f>CJ44+CK44+CL44</f>
        <v>50.81</v>
      </c>
      <c r="CN44" s="1"/>
      <c r="CO44" s="1"/>
      <c r="CP44" s="2"/>
      <c r="CQ44" s="2"/>
      <c r="CR44" s="2"/>
      <c r="CS44" s="2"/>
      <c r="CT44" s="2"/>
      <c r="CU44" s="61"/>
      <c r="CV44" s="13"/>
      <c r="CW44" s="6"/>
      <c r="CX44" s="38"/>
      <c r="CY44" s="1"/>
      <c r="CZ44" s="1"/>
      <c r="DA44" s="2"/>
      <c r="DB44" s="2"/>
      <c r="DC44" s="2"/>
      <c r="DD44" s="2"/>
      <c r="DE44" s="2"/>
      <c r="DF44" s="61"/>
      <c r="DG44" s="13"/>
      <c r="DH44" s="6"/>
      <c r="DI44" s="38"/>
      <c r="DJ44" s="1"/>
      <c r="DK44" s="1"/>
      <c r="DL44" s="2"/>
      <c r="DM44" s="2"/>
      <c r="DN44" s="2"/>
      <c r="DO44" s="2"/>
      <c r="DP44" s="2"/>
      <c r="DQ44" s="61"/>
      <c r="DR44" s="13"/>
      <c r="DS44" s="6"/>
      <c r="DT44" s="38"/>
      <c r="DU44" s="1"/>
      <c r="DV44" s="1"/>
      <c r="DW44" s="2"/>
      <c r="DX44" s="2"/>
      <c r="DY44" s="2"/>
      <c r="DZ44" s="2"/>
      <c r="EA44" s="2"/>
      <c r="EB44" s="61"/>
      <c r="EC44" s="13"/>
      <c r="ED44" s="6"/>
      <c r="EE44" s="38"/>
      <c r="EF44" s="1"/>
      <c r="EG44" s="1"/>
      <c r="EH44" s="2"/>
      <c r="EI44" s="2"/>
      <c r="EJ44" s="2"/>
      <c r="EK44" s="2"/>
      <c r="EL44" s="2"/>
      <c r="EM44" s="61"/>
      <c r="EN44" s="13"/>
      <c r="EO44" s="6"/>
      <c r="EP44" s="38"/>
      <c r="EQ44" s="1"/>
      <c r="ER44" s="1"/>
      <c r="ES44" s="2"/>
      <c r="ET44" s="2"/>
      <c r="EU44" s="2"/>
      <c r="EV44" s="2"/>
      <c r="EW44" s="2"/>
      <c r="EX44" s="61"/>
      <c r="EY44" s="13"/>
      <c r="EZ44" s="6"/>
      <c r="FA44" s="38"/>
      <c r="FB44" s="1"/>
      <c r="FC44" s="1"/>
      <c r="FD44" s="2"/>
      <c r="FE44" s="2"/>
      <c r="FF44" s="2"/>
      <c r="FG44" s="2"/>
      <c r="FH44" s="2"/>
      <c r="FI44" s="61"/>
      <c r="FJ44" s="13"/>
      <c r="FK44" s="6"/>
      <c r="FL44" s="38"/>
      <c r="FM44" s="1"/>
      <c r="FN44" s="1"/>
      <c r="FO44" s="2"/>
      <c r="FP44" s="2"/>
      <c r="FQ44" s="2"/>
      <c r="FR44" s="2"/>
      <c r="FS44" s="2"/>
      <c r="FT44" s="61"/>
      <c r="FU44" s="13"/>
      <c r="FV44" s="6"/>
      <c r="FW44" s="38"/>
      <c r="FX44" s="1"/>
      <c r="FY44" s="1"/>
      <c r="FZ44" s="2"/>
      <c r="GA44" s="2"/>
      <c r="GB44" s="2"/>
      <c r="GC44" s="2"/>
      <c r="GD44" s="2"/>
      <c r="GE44" s="61"/>
      <c r="GF44" s="13"/>
      <c r="GG44" s="6"/>
      <c r="GH44" s="38"/>
      <c r="GI44" s="1"/>
      <c r="GJ44" s="1"/>
      <c r="GK44" s="2"/>
      <c r="GL44" s="2"/>
      <c r="GM44" s="2"/>
      <c r="GN44" s="2"/>
      <c r="GO44" s="2"/>
      <c r="GP44" s="61"/>
      <c r="GQ44" s="13"/>
      <c r="GR44" s="6"/>
      <c r="GS44" s="38"/>
      <c r="GT44" s="1"/>
      <c r="GU44" s="1"/>
      <c r="GV44" s="2"/>
      <c r="GW44" s="2"/>
      <c r="GX44" s="2"/>
      <c r="GY44" s="2"/>
      <c r="GZ44" s="2"/>
      <c r="HA44" s="61"/>
      <c r="HB44" s="13"/>
      <c r="HC44" s="6"/>
      <c r="HD44" s="38"/>
      <c r="HE44" s="1"/>
      <c r="HF44" s="1"/>
      <c r="HG44" s="2"/>
      <c r="HH44" s="2"/>
      <c r="HI44" s="2"/>
      <c r="HJ44" s="2"/>
      <c r="HK44" s="2"/>
      <c r="HL44" s="61"/>
      <c r="HM44" s="13"/>
      <c r="HN44" s="6"/>
      <c r="HO44" s="38"/>
      <c r="HP44" s="1"/>
      <c r="HQ44" s="1"/>
      <c r="HR44" s="2"/>
      <c r="HS44" s="2"/>
      <c r="HT44" s="2"/>
      <c r="HU44" s="2"/>
      <c r="HV44" s="2"/>
      <c r="HW44" s="61"/>
      <c r="HX44" s="13"/>
      <c r="HY44" s="6"/>
      <c r="HZ44" s="38"/>
      <c r="IA44" s="1"/>
      <c r="IB44" s="1"/>
      <c r="IC44" s="2"/>
      <c r="ID44" s="2"/>
      <c r="IE44" s="2"/>
      <c r="IF44" s="2"/>
      <c r="IG44" s="2"/>
      <c r="IH44" s="61"/>
      <c r="II44" s="13"/>
      <c r="IJ44" s="6"/>
      <c r="IK44" s="38"/>
      <c r="IL44" s="79"/>
      <c r="IM44"/>
      <c r="IN44"/>
      <c r="IO44"/>
      <c r="IP44"/>
      <c r="IQ44"/>
    </row>
    <row r="45" spans="1:323" s="4" customFormat="1" ht="13.5" thickTop="1" x14ac:dyDescent="0.2">
      <c r="A45" s="33">
        <v>18</v>
      </c>
      <c r="B45" s="82" t="s">
        <v>125</v>
      </c>
      <c r="C45" s="83"/>
      <c r="D45" s="84"/>
      <c r="E45" s="84" t="s">
        <v>15</v>
      </c>
      <c r="F45" s="85" t="s">
        <v>22</v>
      </c>
      <c r="G45" s="86" t="str">
        <f>IF(AND(OR($G$2="Y",$H$2="Y"),I45&lt;5,J45&lt;5),IF(AND(I45=#REF!,J45=#REF!),#REF!+1,1),"")</f>
        <v/>
      </c>
      <c r="H45" s="87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88">
        <f>IF(ISNA(VLOOKUP(E45,SortLookup!$A$1:$B$5,2,FALSE))," ",VLOOKUP(E45,SortLookup!$A$1:$B$5,2,FALSE))</f>
        <v>0</v>
      </c>
      <c r="J45" s="89">
        <f>IF(ISNA(VLOOKUP(F45,SortLookup!$A$7:$B$11,2,FALSE))," ",VLOOKUP(F45,SortLookup!$A$7:$B$11,2,FALSE))</f>
        <v>3</v>
      </c>
      <c r="K45" s="58">
        <f>L45+M45+O45</f>
        <v>256.77</v>
      </c>
      <c r="L45" s="59">
        <f>AB45+AO45+BA45+BL45+BY45+CJ45+CU38+DF38+DQ38+EB38+EM38+EX38+FI38+FT38+GE38+GP38+HA38+HL38+HW38+IH38</f>
        <v>219.77</v>
      </c>
      <c r="M45" s="36">
        <f>AD45+AQ45+BC45+BN45+CA45+CL45+CW38+DH38+DS38+ED38+EO38+EZ38+FK38+FV38+GG38+GR38+HC38+HN38+HY38+IJ38</f>
        <v>0</v>
      </c>
      <c r="N45" s="37">
        <f>O45</f>
        <v>37</v>
      </c>
      <c r="O45" s="60">
        <f>W45+AJ45+AV45+BG45+BT45+CE45+CP38+DA38+DL38+DW38+EH38+ES38+FD38+FO38+FZ38+GK38+GV38+HG38+HR38+IC38</f>
        <v>37</v>
      </c>
      <c r="P45" s="90">
        <v>25.29</v>
      </c>
      <c r="Q45" s="91"/>
      <c r="R45" s="91"/>
      <c r="S45" s="91"/>
      <c r="T45" s="91"/>
      <c r="U45" s="91"/>
      <c r="V45" s="91"/>
      <c r="W45" s="92">
        <v>0</v>
      </c>
      <c r="X45" s="92">
        <v>0</v>
      </c>
      <c r="Y45" s="92">
        <v>0</v>
      </c>
      <c r="Z45" s="92">
        <v>0</v>
      </c>
      <c r="AA45" s="93">
        <v>0</v>
      </c>
      <c r="AB45" s="40">
        <f>P45+Q45+R45+S45+T45+U45+V45</f>
        <v>25.29</v>
      </c>
      <c r="AC45" s="37">
        <f>W45</f>
        <v>0</v>
      </c>
      <c r="AD45" s="36">
        <f>(X45*3)+(Y45*10)+(Z45*5)+(AA45*20)</f>
        <v>0</v>
      </c>
      <c r="AE45" s="94">
        <f>AB45+AC45+AD45</f>
        <v>25.29</v>
      </c>
      <c r="AF45" s="90">
        <v>49.47</v>
      </c>
      <c r="AG45" s="91"/>
      <c r="AH45" s="91"/>
      <c r="AI45" s="91"/>
      <c r="AJ45" s="92">
        <v>10</v>
      </c>
      <c r="AK45" s="92">
        <v>0</v>
      </c>
      <c r="AL45" s="92">
        <v>0</v>
      </c>
      <c r="AM45" s="92">
        <v>0</v>
      </c>
      <c r="AN45" s="93">
        <v>0</v>
      </c>
      <c r="AO45" s="40">
        <f>AF45+AG45+AH45+AI45</f>
        <v>49.47</v>
      </c>
      <c r="AP45" s="37">
        <f>AJ45</f>
        <v>10</v>
      </c>
      <c r="AQ45" s="36">
        <f>(AK45*3)+(AL45*10)+(AM45*5)+(AN45*20)</f>
        <v>0</v>
      </c>
      <c r="AR45" s="94">
        <f>AO45+AP45+AQ45</f>
        <v>59.47</v>
      </c>
      <c r="AS45" s="90">
        <v>36.61</v>
      </c>
      <c r="AT45" s="91"/>
      <c r="AU45" s="91"/>
      <c r="AV45" s="92">
        <v>3</v>
      </c>
      <c r="AW45" s="92">
        <v>0</v>
      </c>
      <c r="AX45" s="92">
        <v>0</v>
      </c>
      <c r="AY45" s="92">
        <v>0</v>
      </c>
      <c r="AZ45" s="93">
        <v>0</v>
      </c>
      <c r="BA45" s="40">
        <f>AS45+AT45+AU45</f>
        <v>36.61</v>
      </c>
      <c r="BB45" s="37">
        <f>AV45</f>
        <v>3</v>
      </c>
      <c r="BC45" s="36">
        <f>(AW45*3)+(AX45*10)+(AY45*5)+(AZ45*20)</f>
        <v>0</v>
      </c>
      <c r="BD45" s="94">
        <f>BA45+BB45+BC45</f>
        <v>39.61</v>
      </c>
      <c r="BE45" s="40"/>
      <c r="BF45" s="116"/>
      <c r="BG45" s="92"/>
      <c r="BH45" s="92"/>
      <c r="BI45" s="92"/>
      <c r="BJ45" s="92"/>
      <c r="BK45" s="93"/>
      <c r="BL45" s="40">
        <f>BE45+BF45</f>
        <v>0</v>
      </c>
      <c r="BM45" s="37">
        <f>BG45/2</f>
        <v>0</v>
      </c>
      <c r="BN45" s="36">
        <f>(BH45*3)+(BI45*5)+(BJ45*5)+(BK45*20)</f>
        <v>0</v>
      </c>
      <c r="BO45" s="35">
        <f>BL45+BM45+BN45</f>
        <v>0</v>
      </c>
      <c r="BP45" s="90">
        <v>66.84</v>
      </c>
      <c r="BQ45" s="28"/>
      <c r="BR45" s="28"/>
      <c r="BS45" s="28"/>
      <c r="BT45" s="29">
        <v>21</v>
      </c>
      <c r="BU45" s="29">
        <v>0</v>
      </c>
      <c r="BV45" s="29">
        <v>0</v>
      </c>
      <c r="BW45" s="29">
        <v>0</v>
      </c>
      <c r="BX45" s="30">
        <v>0</v>
      </c>
      <c r="BY45" s="27">
        <f>BP45+BQ45+BR45+BS45</f>
        <v>66.84</v>
      </c>
      <c r="BZ45" s="26">
        <f>BT45</f>
        <v>21</v>
      </c>
      <c r="CA45" s="32">
        <f>(BU45*3)+(BV45*10)+(BW45*5)+(BX45*20)</f>
        <v>0</v>
      </c>
      <c r="CB45" s="72">
        <f>BY45+BZ45+CA45</f>
        <v>87.84</v>
      </c>
      <c r="CC45" s="31">
        <v>41.56</v>
      </c>
      <c r="CD45" s="28"/>
      <c r="CE45" s="29">
        <v>3</v>
      </c>
      <c r="CF45" s="29">
        <v>0</v>
      </c>
      <c r="CG45" s="29">
        <v>0</v>
      </c>
      <c r="CH45" s="29">
        <v>0</v>
      </c>
      <c r="CI45" s="30">
        <v>0</v>
      </c>
      <c r="CJ45" s="27">
        <f>CC45+CD45</f>
        <v>41.56</v>
      </c>
      <c r="CK45" s="26">
        <f>CE45</f>
        <v>3</v>
      </c>
      <c r="CL45" s="23">
        <f>(CF45*3)+(CG45*10)+(CH45*5)+(CI45*20)</f>
        <v>0</v>
      </c>
      <c r="CM45" s="45">
        <f>CJ45+CK45+CL45</f>
        <v>44.56</v>
      </c>
      <c r="IL45" s="79"/>
      <c r="IO45"/>
      <c r="IP45"/>
      <c r="IQ45"/>
    </row>
    <row r="46" spans="1:323" s="4" customFormat="1" x14ac:dyDescent="0.2">
      <c r="A46" s="33">
        <v>19</v>
      </c>
      <c r="B46" s="63" t="s">
        <v>162</v>
      </c>
      <c r="C46" s="25"/>
      <c r="D46" s="64"/>
      <c r="E46" s="64" t="s">
        <v>15</v>
      </c>
      <c r="F46" s="65" t="s">
        <v>107</v>
      </c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>
        <f>IF(ISNA(VLOOKUP(E46,SortLookup!$A$1:$B$5,2,FALSE))," ",VLOOKUP(E46,SortLookup!$A$1:$B$5,2,FALSE))</f>
        <v>0</v>
      </c>
      <c r="J46" s="22" t="str">
        <f>IF(ISNA(VLOOKUP(F46,SortLookup!$A$7:$B$11,2,FALSE))," ",VLOOKUP(F46,SortLookup!$A$7:$B$11,2,FALSE))</f>
        <v xml:space="preserve"> </v>
      </c>
      <c r="K46" s="58">
        <f>L46+M46+O46</f>
        <v>286.58999999999997</v>
      </c>
      <c r="L46" s="59">
        <f>AB46+AO46+BA46+BL46+BY46+CJ46+CU40+DF40+DQ40+EB40+EM40+EX40+FI40+FT40+GE40+GP40+HA40+HL40+HW40+IH40</f>
        <v>276.58999999999997</v>
      </c>
      <c r="M46" s="36">
        <f>AD46+AQ46+BC46+BN46+CA46+CL46+CW40+DH40+DS40+ED40+EO40+EZ40+FK40+FV40+GG40+GR40+HC40+HN40+HY40+IJ40</f>
        <v>0</v>
      </c>
      <c r="N46" s="37">
        <f>O46</f>
        <v>10</v>
      </c>
      <c r="O46" s="60">
        <f>W46+AJ46+AV46+BG46+BT46+CE46+CP40+DA40+DL40+DW40+EH40+ES40+FD40+FO40+FZ40+GK40+GV40+HG40+HR40+IC40</f>
        <v>10</v>
      </c>
      <c r="P46" s="31">
        <v>37.69</v>
      </c>
      <c r="Q46" s="28"/>
      <c r="R46" s="28"/>
      <c r="S46" s="28"/>
      <c r="T46" s="28"/>
      <c r="U46" s="28"/>
      <c r="V46" s="28"/>
      <c r="W46" s="29">
        <v>3</v>
      </c>
      <c r="X46" s="29">
        <v>0</v>
      </c>
      <c r="Y46" s="29">
        <v>0</v>
      </c>
      <c r="Z46" s="29">
        <v>0</v>
      </c>
      <c r="AA46" s="30">
        <v>0</v>
      </c>
      <c r="AB46" s="27">
        <f>P46+Q46+R46+S46+T46+U46+V46</f>
        <v>37.69</v>
      </c>
      <c r="AC46" s="26">
        <f>W46</f>
        <v>3</v>
      </c>
      <c r="AD46" s="23">
        <f>(X46*3)+(Y46*10)+(Z46*5)+(AA46*20)</f>
        <v>0</v>
      </c>
      <c r="AE46" s="45">
        <f>AB46+AC46+AD46</f>
        <v>40.69</v>
      </c>
      <c r="AF46" s="31">
        <v>67.14</v>
      </c>
      <c r="AG46" s="28"/>
      <c r="AH46" s="28"/>
      <c r="AI46" s="28"/>
      <c r="AJ46" s="29">
        <v>2</v>
      </c>
      <c r="AK46" s="29">
        <v>0</v>
      </c>
      <c r="AL46" s="29">
        <v>0</v>
      </c>
      <c r="AM46" s="29">
        <v>0</v>
      </c>
      <c r="AN46" s="30">
        <v>0</v>
      </c>
      <c r="AO46" s="27">
        <f>AF46+AG46+AH46+AI46</f>
        <v>67.14</v>
      </c>
      <c r="AP46" s="26">
        <f>AJ46</f>
        <v>2</v>
      </c>
      <c r="AQ46" s="23">
        <f>(AK46*3)+(AL46*10)+(AM46*5)+(AN46*20)</f>
        <v>0</v>
      </c>
      <c r="AR46" s="45">
        <f>AO46+AP46+AQ46</f>
        <v>69.14</v>
      </c>
      <c r="AS46" s="31">
        <v>47.54</v>
      </c>
      <c r="AT46" s="28"/>
      <c r="AU46" s="28"/>
      <c r="AV46" s="29">
        <v>2</v>
      </c>
      <c r="AW46" s="29">
        <v>0</v>
      </c>
      <c r="AX46" s="29">
        <v>0</v>
      </c>
      <c r="AY46" s="29">
        <v>0</v>
      </c>
      <c r="AZ46" s="30">
        <v>0</v>
      </c>
      <c r="BA46" s="27">
        <f>AS46+AT46+AU46</f>
        <v>47.54</v>
      </c>
      <c r="BB46" s="26">
        <f>AV46</f>
        <v>2</v>
      </c>
      <c r="BC46" s="23">
        <f>(AW46*3)+(AX46*10)+(AY46*5)+(AZ46*20)</f>
        <v>0</v>
      </c>
      <c r="BD46" s="45">
        <f>BA46+BB46+BC46</f>
        <v>49.54</v>
      </c>
      <c r="BE46" s="27"/>
      <c r="BF46" s="43"/>
      <c r="BG46" s="29"/>
      <c r="BH46" s="29"/>
      <c r="BI46" s="29"/>
      <c r="BJ46" s="29"/>
      <c r="BK46" s="30"/>
      <c r="BL46" s="40">
        <f>BE46+BF46</f>
        <v>0</v>
      </c>
      <c r="BM46" s="37">
        <f>BG46/2</f>
        <v>0</v>
      </c>
      <c r="BN46" s="36">
        <f>(BH46*3)+(BI46*5)+(BJ46*5)+(BK46*20)</f>
        <v>0</v>
      </c>
      <c r="BO46" s="35">
        <f>BL46+BM46+BN46</f>
        <v>0</v>
      </c>
      <c r="BP46" s="31">
        <v>74.33</v>
      </c>
      <c r="BQ46" s="28"/>
      <c r="BR46" s="28"/>
      <c r="BS46" s="28"/>
      <c r="BT46" s="29">
        <v>0</v>
      </c>
      <c r="BU46" s="29">
        <v>0</v>
      </c>
      <c r="BV46" s="29">
        <v>0</v>
      </c>
      <c r="BW46" s="29">
        <v>0</v>
      </c>
      <c r="BX46" s="30">
        <v>0</v>
      </c>
      <c r="BY46" s="27">
        <f>BP46+BQ46+BR46+BS46</f>
        <v>74.33</v>
      </c>
      <c r="BZ46" s="26">
        <f>BT46</f>
        <v>0</v>
      </c>
      <c r="CA46" s="32">
        <f>(BU46*3)+(BV46*10)+(BW46*5)+(BX46*20)</f>
        <v>0</v>
      </c>
      <c r="CB46" s="72">
        <f>BY46+BZ46+CA46</f>
        <v>74.33</v>
      </c>
      <c r="CC46" s="31">
        <v>49.89</v>
      </c>
      <c r="CD46" s="28"/>
      <c r="CE46" s="29">
        <v>3</v>
      </c>
      <c r="CF46" s="29">
        <v>0</v>
      </c>
      <c r="CG46" s="29">
        <v>0</v>
      </c>
      <c r="CH46" s="29">
        <v>0</v>
      </c>
      <c r="CI46" s="30">
        <v>0</v>
      </c>
      <c r="CJ46" s="27">
        <f>CC46+CD46</f>
        <v>49.89</v>
      </c>
      <c r="CK46" s="26">
        <f>CE46</f>
        <v>3</v>
      </c>
      <c r="CL46" s="23">
        <f>(CF46*3)+(CG46*10)+(CH46*5)+(CI46*20)</f>
        <v>0</v>
      </c>
      <c r="CM46" s="45">
        <f>CJ46+CK46+CL46</f>
        <v>52.89</v>
      </c>
      <c r="IL46" s="79"/>
      <c r="IO46"/>
      <c r="IP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</row>
    <row r="47" spans="1:323" s="4" customFormat="1" x14ac:dyDescent="0.2">
      <c r="A47" s="33">
        <v>20</v>
      </c>
      <c r="B47" s="63" t="s">
        <v>103</v>
      </c>
      <c r="C47" s="25"/>
      <c r="D47" s="64" t="s">
        <v>104</v>
      </c>
      <c r="E47" s="64" t="s">
        <v>15</v>
      </c>
      <c r="F47" s="65" t="s">
        <v>22</v>
      </c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>
        <f>IF(ISNA(VLOOKUP(E47,SortLookup!$A$1:$B$5,2,FALSE))," ",VLOOKUP(E47,SortLookup!$A$1:$B$5,2,FALSE))</f>
        <v>0</v>
      </c>
      <c r="J47" s="22">
        <f>IF(ISNA(VLOOKUP(F47,SortLookup!$A$7:$B$11,2,FALSE))," ",VLOOKUP(F47,SortLookup!$A$7:$B$11,2,FALSE))</f>
        <v>3</v>
      </c>
      <c r="K47" s="58">
        <f>L47+M47+O47</f>
        <v>288.87</v>
      </c>
      <c r="L47" s="59">
        <f>AB47+AO47+BA47+BL47+BY47+CJ47+CU41+DF41+DQ41+EB41+EM41+EX41+FI41+FT41+GE41+GP41+HA41+HL41+HW41+IH41</f>
        <v>268.87</v>
      </c>
      <c r="M47" s="36">
        <f>AD47+AQ47+BC47+BN47+CA47+CL47+CW41+DH41+DS41+ED41+EO41+EZ41+FK41+FV41+GG41+GR41+HC41+HN41+HY41+IJ41</f>
        <v>3</v>
      </c>
      <c r="N47" s="37">
        <f>O47</f>
        <v>17</v>
      </c>
      <c r="O47" s="60">
        <f>W47+AJ47+AV47+BG47+BT47+CE47+CP41+DA41+DL41+DW41+EH41+ES41+FD41+FO41+FZ41+GK41+GV41+HG41+HR41+IC41</f>
        <v>17</v>
      </c>
      <c r="P47" s="31">
        <v>35.96</v>
      </c>
      <c r="Q47" s="28"/>
      <c r="R47" s="28"/>
      <c r="S47" s="28"/>
      <c r="T47" s="28"/>
      <c r="U47" s="28"/>
      <c r="V47" s="28"/>
      <c r="W47" s="29">
        <v>2</v>
      </c>
      <c r="X47" s="29">
        <v>0</v>
      </c>
      <c r="Y47" s="29">
        <v>0</v>
      </c>
      <c r="Z47" s="29">
        <v>0</v>
      </c>
      <c r="AA47" s="30">
        <v>0</v>
      </c>
      <c r="AB47" s="27">
        <f>P47+Q47+R47+S47+T47+U47+V47</f>
        <v>35.96</v>
      </c>
      <c r="AC47" s="26">
        <f>W47</f>
        <v>2</v>
      </c>
      <c r="AD47" s="23">
        <f>(X47*3)+(Y47*10)+(Z47*5)+(AA47*20)</f>
        <v>0</v>
      </c>
      <c r="AE47" s="45">
        <f>AB47+AC47+AD47</f>
        <v>37.96</v>
      </c>
      <c r="AF47" s="31">
        <v>45.85</v>
      </c>
      <c r="AG47" s="28"/>
      <c r="AH47" s="28"/>
      <c r="AI47" s="28"/>
      <c r="AJ47" s="29">
        <v>3</v>
      </c>
      <c r="AK47" s="29">
        <v>0</v>
      </c>
      <c r="AL47" s="29">
        <v>0</v>
      </c>
      <c r="AM47" s="29">
        <v>0</v>
      </c>
      <c r="AN47" s="30">
        <v>0</v>
      </c>
      <c r="AO47" s="27">
        <f>AF47+AG47+AH47+AI47</f>
        <v>45.85</v>
      </c>
      <c r="AP47" s="26">
        <f>AJ47</f>
        <v>3</v>
      </c>
      <c r="AQ47" s="23">
        <f>(AK47*3)+(AL47*10)+(AM47*5)+(AN47*20)</f>
        <v>0</v>
      </c>
      <c r="AR47" s="45">
        <f>AO47+AP47+AQ47</f>
        <v>48.85</v>
      </c>
      <c r="AS47" s="31">
        <v>53.04</v>
      </c>
      <c r="AT47" s="28"/>
      <c r="AU47" s="28"/>
      <c r="AV47" s="29">
        <v>6</v>
      </c>
      <c r="AW47" s="29">
        <v>1</v>
      </c>
      <c r="AX47" s="29">
        <v>0</v>
      </c>
      <c r="AY47" s="29">
        <v>0</v>
      </c>
      <c r="AZ47" s="30">
        <v>0</v>
      </c>
      <c r="BA47" s="27">
        <f>AS47+AT47+AU47</f>
        <v>53.04</v>
      </c>
      <c r="BB47" s="26">
        <f>AV47</f>
        <v>6</v>
      </c>
      <c r="BC47" s="23">
        <f>(AW47*3)+(AX47*10)+(AY47*5)+(AZ47*20)</f>
        <v>3</v>
      </c>
      <c r="BD47" s="45">
        <f>BA47+BB47+BC47</f>
        <v>62.04</v>
      </c>
      <c r="BE47" s="27"/>
      <c r="BF47" s="43"/>
      <c r="BG47" s="29"/>
      <c r="BH47" s="29"/>
      <c r="BI47" s="29"/>
      <c r="BJ47" s="29"/>
      <c r="BK47" s="30"/>
      <c r="BL47" s="40">
        <f>BE47+BF47</f>
        <v>0</v>
      </c>
      <c r="BM47" s="37">
        <f>BG47/2</f>
        <v>0</v>
      </c>
      <c r="BN47" s="36">
        <f>(BH47*3)+(BI47*5)+(BJ47*5)+(BK47*20)</f>
        <v>0</v>
      </c>
      <c r="BO47" s="35">
        <f>BL47+BM47+BN47</f>
        <v>0</v>
      </c>
      <c r="BP47" s="31">
        <v>85.06</v>
      </c>
      <c r="BQ47" s="28"/>
      <c r="BR47" s="28"/>
      <c r="BS47" s="28"/>
      <c r="BT47" s="29">
        <v>3</v>
      </c>
      <c r="BU47" s="29">
        <v>0</v>
      </c>
      <c r="BV47" s="29">
        <v>0</v>
      </c>
      <c r="BW47" s="29">
        <v>0</v>
      </c>
      <c r="BX47" s="30">
        <v>0</v>
      </c>
      <c r="BY47" s="27">
        <f>BP47+BQ47+BR47+BS47</f>
        <v>85.06</v>
      </c>
      <c r="BZ47" s="26">
        <f>BT47</f>
        <v>3</v>
      </c>
      <c r="CA47" s="32">
        <f>(BU47*3)+(BV47*10)+(BW47*5)+(BX47*20)</f>
        <v>0</v>
      </c>
      <c r="CB47" s="72">
        <f>BY47+BZ47+CA47</f>
        <v>88.06</v>
      </c>
      <c r="CC47" s="31">
        <v>48.96</v>
      </c>
      <c r="CD47" s="28"/>
      <c r="CE47" s="29">
        <v>3</v>
      </c>
      <c r="CF47" s="29">
        <v>0</v>
      </c>
      <c r="CG47" s="29">
        <v>0</v>
      </c>
      <c r="CH47" s="29">
        <v>0</v>
      </c>
      <c r="CI47" s="30">
        <v>0</v>
      </c>
      <c r="CJ47" s="27">
        <f>CC47+CD47</f>
        <v>48.96</v>
      </c>
      <c r="CK47" s="26">
        <f>CE47</f>
        <v>3</v>
      </c>
      <c r="CL47" s="23">
        <f>(CF47*3)+(CG47*10)+(CH47*5)+(CI47*20)</f>
        <v>0</v>
      </c>
      <c r="CM47" s="45">
        <f>CJ47+CK47+CL47</f>
        <v>51.96</v>
      </c>
      <c r="CN47" s="1"/>
      <c r="CO47" s="1"/>
      <c r="CP47" s="2"/>
      <c r="CQ47" s="2"/>
      <c r="CR47" s="2"/>
      <c r="CS47" s="2"/>
      <c r="CT47" s="2"/>
      <c r="CU47" s="61"/>
      <c r="CV47" s="13"/>
      <c r="CW47" s="6"/>
      <c r="CX47" s="38"/>
      <c r="CY47" s="1"/>
      <c r="CZ47" s="1"/>
      <c r="DA47" s="2"/>
      <c r="DB47" s="2"/>
      <c r="DC47" s="2"/>
      <c r="DD47" s="2"/>
      <c r="DE47" s="2"/>
      <c r="DF47" s="61"/>
      <c r="DG47" s="13"/>
      <c r="DH47" s="6"/>
      <c r="DI47" s="38"/>
      <c r="DJ47" s="1"/>
      <c r="DK47" s="1"/>
      <c r="DL47" s="2"/>
      <c r="DM47" s="2"/>
      <c r="DN47" s="2"/>
      <c r="DO47" s="2"/>
      <c r="DP47" s="2"/>
      <c r="DQ47" s="61"/>
      <c r="DR47" s="13"/>
      <c r="DS47" s="6"/>
      <c r="DT47" s="38"/>
      <c r="DU47" s="1"/>
      <c r="DV47" s="1"/>
      <c r="DW47" s="2"/>
      <c r="DX47" s="2"/>
      <c r="DY47" s="2"/>
      <c r="DZ47" s="2"/>
      <c r="EA47" s="2"/>
      <c r="EB47" s="61"/>
      <c r="EC47" s="13"/>
      <c r="ED47" s="6"/>
      <c r="EE47" s="38"/>
      <c r="EF47" s="1"/>
      <c r="EG47" s="1"/>
      <c r="EH47" s="2"/>
      <c r="EI47" s="2"/>
      <c r="EJ47" s="2"/>
      <c r="EK47" s="2"/>
      <c r="EL47" s="2"/>
      <c r="EM47" s="61"/>
      <c r="EN47" s="13"/>
      <c r="EO47" s="6"/>
      <c r="EP47" s="38"/>
      <c r="EQ47" s="1"/>
      <c r="ER47" s="1"/>
      <c r="ES47" s="2"/>
      <c r="ET47" s="2"/>
      <c r="EU47" s="2"/>
      <c r="EV47" s="2"/>
      <c r="EW47" s="2"/>
      <c r="EX47" s="61"/>
      <c r="EY47" s="13"/>
      <c r="EZ47" s="6"/>
      <c r="FA47" s="38"/>
      <c r="FB47" s="1"/>
      <c r="FC47" s="1"/>
      <c r="FD47" s="2"/>
      <c r="FE47" s="2"/>
      <c r="FF47" s="2"/>
      <c r="FG47" s="2"/>
      <c r="FH47" s="2"/>
      <c r="FI47" s="61"/>
      <c r="FJ47" s="13"/>
      <c r="FK47" s="6"/>
      <c r="FL47" s="38"/>
      <c r="FM47" s="1"/>
      <c r="FN47" s="1"/>
      <c r="FO47" s="2"/>
      <c r="FP47" s="2"/>
      <c r="FQ47" s="2"/>
      <c r="FR47" s="2"/>
      <c r="FS47" s="2"/>
      <c r="FT47" s="61"/>
      <c r="FU47" s="13"/>
      <c r="FV47" s="6"/>
      <c r="FW47" s="38"/>
      <c r="FX47" s="1"/>
      <c r="FY47" s="1"/>
      <c r="FZ47" s="2"/>
      <c r="GA47" s="2"/>
      <c r="GB47" s="2"/>
      <c r="GC47" s="2"/>
      <c r="GD47" s="2"/>
      <c r="GE47" s="61"/>
      <c r="GF47" s="13"/>
      <c r="GG47" s="6"/>
      <c r="GH47" s="38"/>
      <c r="GI47" s="1"/>
      <c r="GJ47" s="1"/>
      <c r="GK47" s="2"/>
      <c r="GL47" s="2"/>
      <c r="GM47" s="2"/>
      <c r="GN47" s="2"/>
      <c r="GO47" s="2"/>
      <c r="GP47" s="61"/>
      <c r="GQ47" s="13"/>
      <c r="GR47" s="6"/>
      <c r="GS47" s="38"/>
      <c r="GT47" s="1"/>
      <c r="GU47" s="1"/>
      <c r="GV47" s="2"/>
      <c r="GW47" s="2"/>
      <c r="GX47" s="2"/>
      <c r="GY47" s="2"/>
      <c r="GZ47" s="2"/>
      <c r="HA47" s="61"/>
      <c r="HB47" s="13"/>
      <c r="HC47" s="6"/>
      <c r="HD47" s="38"/>
      <c r="HE47" s="1"/>
      <c r="HF47" s="1"/>
      <c r="HG47" s="2"/>
      <c r="HH47" s="2"/>
      <c r="HI47" s="2"/>
      <c r="HJ47" s="2"/>
      <c r="HK47" s="2"/>
      <c r="HL47" s="61"/>
      <c r="HM47" s="13"/>
      <c r="HN47" s="6"/>
      <c r="HO47" s="38"/>
      <c r="HP47" s="1"/>
      <c r="HQ47" s="1"/>
      <c r="HR47" s="2"/>
      <c r="HS47" s="2"/>
      <c r="HT47" s="2"/>
      <c r="HU47" s="2"/>
      <c r="HV47" s="2"/>
      <c r="HW47" s="61"/>
      <c r="HX47" s="13"/>
      <c r="HY47" s="6"/>
      <c r="HZ47" s="38"/>
      <c r="IA47" s="1"/>
      <c r="IB47" s="1"/>
      <c r="IC47" s="2"/>
      <c r="ID47" s="2"/>
      <c r="IE47" s="2"/>
      <c r="IF47" s="2"/>
      <c r="IG47" s="2"/>
      <c r="IH47" s="61"/>
      <c r="II47" s="13"/>
      <c r="IJ47" s="6"/>
      <c r="IK47" s="38"/>
      <c r="IL47" s="79"/>
      <c r="IM47"/>
      <c r="IN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</row>
    <row r="48" spans="1:323" s="4" customFormat="1" x14ac:dyDescent="0.2">
      <c r="A48" s="33">
        <v>21</v>
      </c>
      <c r="B48" s="63" t="s">
        <v>156</v>
      </c>
      <c r="C48" s="25"/>
      <c r="D48" s="64"/>
      <c r="E48" s="64" t="s">
        <v>15</v>
      </c>
      <c r="F48" s="65" t="s">
        <v>102</v>
      </c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>
        <f>IF(ISNA(VLOOKUP(E48,SortLookup!$A$1:$B$5,2,FALSE))," ",VLOOKUP(E48,SortLookup!$A$1:$B$5,2,FALSE))</f>
        <v>0</v>
      </c>
      <c r="J48" s="22" t="str">
        <f>IF(ISNA(VLOOKUP(F48,SortLookup!$A$7:$B$11,2,FALSE))," ",VLOOKUP(F48,SortLookup!$A$7:$B$11,2,FALSE))</f>
        <v xml:space="preserve"> </v>
      </c>
      <c r="K48" s="58">
        <f>L48+M48+O48</f>
        <v>294.64999999999998</v>
      </c>
      <c r="L48" s="59">
        <f>AB48+AO48+BA48+BL48+BY48+CJ48+CU47+DF47+DQ47+EB47+EM47+EX47+FI47+FT47+GE47+GP47+HA47+HL47+HW47+IH47</f>
        <v>235.65</v>
      </c>
      <c r="M48" s="36">
        <f>AD48+AQ48+BC48+BN48+CA48+CL48+CW47+DH47+DS47+ED47+EO47+EZ47+FK47+FV47+GG47+GR47+HC47+HN47+HY47+IJ47</f>
        <v>6</v>
      </c>
      <c r="N48" s="37">
        <f>O48</f>
        <v>53</v>
      </c>
      <c r="O48" s="60">
        <f>W48+AJ48+AV48+BG48+BT48+CE48+CP47+DA47+DL47+DW47+EH47+ES47+FD47+FO47+FZ47+GK47+GV47+HG47+HR47+IC47</f>
        <v>53</v>
      </c>
      <c r="P48" s="31">
        <v>25.95</v>
      </c>
      <c r="Q48" s="28"/>
      <c r="R48" s="28"/>
      <c r="S48" s="28"/>
      <c r="T48" s="28"/>
      <c r="U48" s="28"/>
      <c r="V48" s="28"/>
      <c r="W48" s="29">
        <v>5</v>
      </c>
      <c r="X48" s="29">
        <v>0</v>
      </c>
      <c r="Y48" s="29">
        <v>0</v>
      </c>
      <c r="Z48" s="29">
        <v>0</v>
      </c>
      <c r="AA48" s="30">
        <v>0</v>
      </c>
      <c r="AB48" s="27">
        <f>P48+Q48+R48+S48+T48+U48+V48</f>
        <v>25.95</v>
      </c>
      <c r="AC48" s="26">
        <f>W48</f>
        <v>5</v>
      </c>
      <c r="AD48" s="23">
        <f>(X48*3)+(Y48*10)+(Z48*5)+(AA48*20)</f>
        <v>0</v>
      </c>
      <c r="AE48" s="45">
        <f>AB48+AC48+AD48</f>
        <v>30.95</v>
      </c>
      <c r="AF48" s="31">
        <v>53.2</v>
      </c>
      <c r="AG48" s="28"/>
      <c r="AH48" s="28"/>
      <c r="AI48" s="28"/>
      <c r="AJ48" s="29">
        <v>5</v>
      </c>
      <c r="AK48" s="29">
        <v>1</v>
      </c>
      <c r="AL48" s="29">
        <v>0</v>
      </c>
      <c r="AM48" s="29">
        <v>0</v>
      </c>
      <c r="AN48" s="30">
        <v>0</v>
      </c>
      <c r="AO48" s="27">
        <f>AF48+AG48+AH48+AI48</f>
        <v>53.2</v>
      </c>
      <c r="AP48" s="26">
        <f>AJ48</f>
        <v>5</v>
      </c>
      <c r="AQ48" s="23">
        <f>(AK48*3)+(AL48*10)+(AM48*5)+(AN48*20)</f>
        <v>3</v>
      </c>
      <c r="AR48" s="45">
        <f>AO48+AP48+AQ48</f>
        <v>61.2</v>
      </c>
      <c r="AS48" s="31">
        <v>33.64</v>
      </c>
      <c r="AT48" s="28"/>
      <c r="AU48" s="28"/>
      <c r="AV48" s="29">
        <v>10</v>
      </c>
      <c r="AW48" s="29">
        <v>1</v>
      </c>
      <c r="AX48" s="29">
        <v>0</v>
      </c>
      <c r="AY48" s="29">
        <v>0</v>
      </c>
      <c r="AZ48" s="30">
        <v>0</v>
      </c>
      <c r="BA48" s="27">
        <f>AS48+AT48+AU48</f>
        <v>33.64</v>
      </c>
      <c r="BB48" s="26">
        <f>AV48</f>
        <v>10</v>
      </c>
      <c r="BC48" s="23">
        <f>(AW48*3)+(AX48*10)+(AY48*5)+(AZ48*20)</f>
        <v>3</v>
      </c>
      <c r="BD48" s="45">
        <f>BA48+BB48+BC48</f>
        <v>46.64</v>
      </c>
      <c r="BE48" s="27"/>
      <c r="BF48" s="43"/>
      <c r="BG48" s="29"/>
      <c r="BH48" s="29"/>
      <c r="BI48" s="29"/>
      <c r="BJ48" s="29"/>
      <c r="BK48" s="30"/>
      <c r="BL48" s="40">
        <f>BE48+BF48</f>
        <v>0</v>
      </c>
      <c r="BM48" s="37">
        <f>BG48/2</f>
        <v>0</v>
      </c>
      <c r="BN48" s="36">
        <f>(BH48*3)+(BI48*5)+(BJ48*5)+(BK48*20)</f>
        <v>0</v>
      </c>
      <c r="BO48" s="35">
        <f>BL48+BM48+BN48</f>
        <v>0</v>
      </c>
      <c r="BP48" s="31">
        <v>86.67</v>
      </c>
      <c r="BQ48" s="28"/>
      <c r="BR48" s="28"/>
      <c r="BS48" s="28"/>
      <c r="BT48" s="29">
        <v>32</v>
      </c>
      <c r="BU48" s="29">
        <v>0</v>
      </c>
      <c r="BV48" s="29">
        <v>0</v>
      </c>
      <c r="BW48" s="29">
        <v>0</v>
      </c>
      <c r="BX48" s="30">
        <v>0</v>
      </c>
      <c r="BY48" s="27">
        <f>BP48+BQ48+BR48+BS48</f>
        <v>86.67</v>
      </c>
      <c r="BZ48" s="26">
        <f>BT48</f>
        <v>32</v>
      </c>
      <c r="CA48" s="32">
        <f>(BU48*3)+(BV48*10)+(BW48*5)+(BX48*20)</f>
        <v>0</v>
      </c>
      <c r="CB48" s="72">
        <f>BY48+BZ48+CA48</f>
        <v>118.67</v>
      </c>
      <c r="CC48" s="31">
        <v>36.19</v>
      </c>
      <c r="CD48" s="28"/>
      <c r="CE48" s="29">
        <v>1</v>
      </c>
      <c r="CF48" s="29">
        <v>0</v>
      </c>
      <c r="CG48" s="29">
        <v>0</v>
      </c>
      <c r="CH48" s="29">
        <v>0</v>
      </c>
      <c r="CI48" s="30">
        <v>0</v>
      </c>
      <c r="CJ48" s="27">
        <f>CC48+CD48</f>
        <v>36.19</v>
      </c>
      <c r="CK48" s="26">
        <f>CE48</f>
        <v>1</v>
      </c>
      <c r="CL48" s="23">
        <f>(CF48*3)+(CG48*10)+(CH48*5)+(CI48*20)</f>
        <v>0</v>
      </c>
      <c r="CM48" s="45">
        <f>CJ48+CK48+CL48</f>
        <v>37.19</v>
      </c>
      <c r="IL48" s="79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</row>
    <row r="49" spans="1:323" s="4" customFormat="1" x14ac:dyDescent="0.2">
      <c r="A49" s="33">
        <v>22</v>
      </c>
      <c r="B49" s="82" t="s">
        <v>143</v>
      </c>
      <c r="C49" s="83"/>
      <c r="D49" s="84"/>
      <c r="E49" s="84" t="s">
        <v>15</v>
      </c>
      <c r="F49" s="85" t="s">
        <v>22</v>
      </c>
      <c r="G49" s="86" t="str">
        <f>IF(AND(OR($G$2="Y",$H$2="Y"),I49&lt;5,J49&lt;5),IF(AND(I49=#REF!,J49=#REF!),#REF!+1,1),"")</f>
        <v/>
      </c>
      <c r="H49" s="87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88">
        <f>IF(ISNA(VLOOKUP(E49,SortLookup!$A$1:$B$5,2,FALSE))," ",VLOOKUP(E49,SortLookup!$A$1:$B$5,2,FALSE))</f>
        <v>0</v>
      </c>
      <c r="J49" s="89">
        <f>IF(ISNA(VLOOKUP(F49,SortLookup!$A$7:$B$11,2,FALSE))," ",VLOOKUP(F49,SortLookup!$A$7:$B$11,2,FALSE))</f>
        <v>3</v>
      </c>
      <c r="K49" s="58">
        <f>L49+M49+O49</f>
        <v>325.64</v>
      </c>
      <c r="L49" s="59">
        <f>AB49+AO49+BA49+BL49+BY49+CJ49+CU46+DF46+DQ46+EB46+EM46+EX46+FI46+FT46+GE46+GP46+HA46+HL46+HW46+IH46</f>
        <v>273.64</v>
      </c>
      <c r="M49" s="36">
        <f>AD49+AQ49+BC49+BN49+CA49+CL49+CW46+DH46+DS46+ED46+EO46+EZ46+FK46+FV46+GG46+GR46+HC46+HN46+HY46+IJ46</f>
        <v>8</v>
      </c>
      <c r="N49" s="37">
        <f>O49</f>
        <v>44</v>
      </c>
      <c r="O49" s="60">
        <f>W49+AJ49+AV49+BG49+BT49+CE49+CP46+DA46+DL46+DW46+EH46+ES46+FD46+FO46+FZ46+GK46+GV46+HG46+HR46+IC46</f>
        <v>44</v>
      </c>
      <c r="P49" s="90">
        <v>36.42</v>
      </c>
      <c r="Q49" s="91"/>
      <c r="R49" s="91"/>
      <c r="S49" s="91"/>
      <c r="T49" s="91"/>
      <c r="U49" s="91"/>
      <c r="V49" s="91"/>
      <c r="W49" s="92">
        <v>2</v>
      </c>
      <c r="X49" s="92">
        <v>0</v>
      </c>
      <c r="Y49" s="92">
        <v>0</v>
      </c>
      <c r="Z49" s="92">
        <v>0</v>
      </c>
      <c r="AA49" s="93">
        <v>0</v>
      </c>
      <c r="AB49" s="40">
        <f>P49+Q49+R49+S49+T49+U49+V49</f>
        <v>36.42</v>
      </c>
      <c r="AC49" s="37">
        <f>W49</f>
        <v>2</v>
      </c>
      <c r="AD49" s="36">
        <f>(X49*3)+(Y49*10)+(Z49*5)+(AA49*20)</f>
        <v>0</v>
      </c>
      <c r="AE49" s="94">
        <f>AB49+AC49+AD49</f>
        <v>38.42</v>
      </c>
      <c r="AF49" s="90">
        <v>76.87</v>
      </c>
      <c r="AG49" s="91"/>
      <c r="AH49" s="91"/>
      <c r="AI49" s="91"/>
      <c r="AJ49" s="92">
        <v>8</v>
      </c>
      <c r="AK49" s="92">
        <v>1</v>
      </c>
      <c r="AL49" s="92">
        <v>0</v>
      </c>
      <c r="AM49" s="92">
        <v>1</v>
      </c>
      <c r="AN49" s="93">
        <v>0</v>
      </c>
      <c r="AO49" s="40">
        <f>AF49+AG49+AH49+AI49</f>
        <v>76.87</v>
      </c>
      <c r="AP49" s="37">
        <f>AJ49</f>
        <v>8</v>
      </c>
      <c r="AQ49" s="36">
        <f>(AK49*3)+(AL49*10)+(AM49*5)+(AN49*20)</f>
        <v>8</v>
      </c>
      <c r="AR49" s="94">
        <f>AO49+AP49+AQ49</f>
        <v>92.87</v>
      </c>
      <c r="AS49" s="90">
        <v>50.64</v>
      </c>
      <c r="AT49" s="91"/>
      <c r="AU49" s="91"/>
      <c r="AV49" s="92">
        <v>7</v>
      </c>
      <c r="AW49" s="92">
        <v>0</v>
      </c>
      <c r="AX49" s="92">
        <v>0</v>
      </c>
      <c r="AY49" s="29">
        <v>0</v>
      </c>
      <c r="AZ49" s="30">
        <v>0</v>
      </c>
      <c r="BA49" s="27">
        <f>AS49+AT49+AU49</f>
        <v>50.64</v>
      </c>
      <c r="BB49" s="26">
        <f>AV49</f>
        <v>7</v>
      </c>
      <c r="BC49" s="23">
        <f>(AW49*3)+(AX49*10)+(AY49*5)+(AZ49*20)</f>
        <v>0</v>
      </c>
      <c r="BD49" s="45">
        <f>BA49+BB49+BC49</f>
        <v>57.64</v>
      </c>
      <c r="BE49" s="27"/>
      <c r="BF49" s="43"/>
      <c r="BG49" s="29"/>
      <c r="BH49" s="29"/>
      <c r="BI49" s="29"/>
      <c r="BJ49" s="29"/>
      <c r="BK49" s="30"/>
      <c r="BL49" s="40">
        <f>BE49+BF49</f>
        <v>0</v>
      </c>
      <c r="BM49" s="37">
        <f>BG49/2</f>
        <v>0</v>
      </c>
      <c r="BN49" s="36">
        <f>(BH49*3)+(BI49*5)+(BJ49*5)+(BK49*20)</f>
        <v>0</v>
      </c>
      <c r="BO49" s="35">
        <f>BL49+BM49+BN49</f>
        <v>0</v>
      </c>
      <c r="BP49" s="31">
        <v>59.56</v>
      </c>
      <c r="BQ49" s="28"/>
      <c r="BR49" s="28"/>
      <c r="BS49" s="28"/>
      <c r="BT49" s="29">
        <v>22</v>
      </c>
      <c r="BU49" s="29">
        <v>0</v>
      </c>
      <c r="BV49" s="29">
        <v>0</v>
      </c>
      <c r="BW49" s="29">
        <v>0</v>
      </c>
      <c r="BX49" s="30">
        <v>0</v>
      </c>
      <c r="BY49" s="27">
        <f>BP49+BQ49+BR49+BS49</f>
        <v>59.56</v>
      </c>
      <c r="BZ49" s="26">
        <f>BT49</f>
        <v>22</v>
      </c>
      <c r="CA49" s="32">
        <f>(BU49*3)+(BV49*10)+(BW49*5)+(BX49*20)</f>
        <v>0</v>
      </c>
      <c r="CB49" s="72">
        <f>BY49+BZ49+CA49</f>
        <v>81.56</v>
      </c>
      <c r="CC49" s="31">
        <v>50.15</v>
      </c>
      <c r="CD49" s="28"/>
      <c r="CE49" s="29">
        <v>5</v>
      </c>
      <c r="CF49" s="29">
        <v>0</v>
      </c>
      <c r="CG49" s="29">
        <v>0</v>
      </c>
      <c r="CH49" s="29">
        <v>0</v>
      </c>
      <c r="CI49" s="30">
        <v>0</v>
      </c>
      <c r="CJ49" s="27">
        <f>CC49+CD49</f>
        <v>50.15</v>
      </c>
      <c r="CK49" s="26">
        <f>CE49</f>
        <v>5</v>
      </c>
      <c r="CL49" s="23">
        <f>(CF49*3)+(CG49*10)+(CH49*5)+(CI49*20)</f>
        <v>0</v>
      </c>
      <c r="CM49" s="45">
        <f>CJ49+CK49+CL49</f>
        <v>55.15</v>
      </c>
      <c r="IL49" s="7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</row>
    <row r="50" spans="1:323" s="4" customFormat="1" x14ac:dyDescent="0.2">
      <c r="A50" s="33">
        <v>23</v>
      </c>
      <c r="B50" s="63" t="s">
        <v>145</v>
      </c>
      <c r="C50" s="25"/>
      <c r="D50" s="64"/>
      <c r="E50" s="64" t="s">
        <v>15</v>
      </c>
      <c r="F50" s="65" t="s">
        <v>23</v>
      </c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>
        <f>IF(ISNA(VLOOKUP(E50,SortLookup!$A$1:$B$5,2,FALSE))," ",VLOOKUP(E50,SortLookup!$A$1:$B$5,2,FALSE))</f>
        <v>0</v>
      </c>
      <c r="J50" s="22">
        <f>IF(ISNA(VLOOKUP(F50,SortLookup!$A$7:$B$11,2,FALSE))," ",VLOOKUP(F50,SortLookup!$A$7:$B$11,2,FALSE))</f>
        <v>4</v>
      </c>
      <c r="K50" s="58">
        <f>L50+M50+O50</f>
        <v>337.35</v>
      </c>
      <c r="L50" s="59">
        <f>AB50+AO50+BA50+BL50+BY50+CJ50+CU44+DF44+DQ44+EB44+EM44+EX44+FI44+FT44+GE44+GP44+HA44+HL44+HW44+IH44</f>
        <v>313.35000000000002</v>
      </c>
      <c r="M50" s="36">
        <f>AD50+AQ50+BC50+BN50+CA50+CL50+CW44+DH44+DS44+ED44+EO44+EZ44+FK44+FV44+GG44+GR44+HC44+HN44+HY44+IJ44</f>
        <v>5</v>
      </c>
      <c r="N50" s="37">
        <f>O50</f>
        <v>19</v>
      </c>
      <c r="O50" s="60">
        <f>W50+AJ50+AV50+BG50+BT50+CE50+CP44+DA44+DL44+DW44+EH44+ES44+FD44+FO44+FZ44+GK44+GV44+HG44+HR44+IC44</f>
        <v>19</v>
      </c>
      <c r="P50" s="31">
        <v>87.67</v>
      </c>
      <c r="Q50" s="28"/>
      <c r="R50" s="28"/>
      <c r="S50" s="28"/>
      <c r="T50" s="28"/>
      <c r="U50" s="28"/>
      <c r="V50" s="28"/>
      <c r="W50" s="29">
        <v>13</v>
      </c>
      <c r="X50" s="29">
        <v>0</v>
      </c>
      <c r="Y50" s="29">
        <v>0</v>
      </c>
      <c r="Z50" s="29">
        <v>1</v>
      </c>
      <c r="AA50" s="30">
        <v>0</v>
      </c>
      <c r="AB50" s="27">
        <f>P50+Q50+R50+S50+T50+U50+V50</f>
        <v>87.67</v>
      </c>
      <c r="AC50" s="26">
        <f>W50</f>
        <v>13</v>
      </c>
      <c r="AD50" s="23">
        <f>(X50*3)+(Y50*10)+(Z50*5)+(AA50*20)</f>
        <v>5</v>
      </c>
      <c r="AE50" s="45">
        <f>AB50+AC50+AD50</f>
        <v>105.67</v>
      </c>
      <c r="AF50" s="31">
        <v>36.57</v>
      </c>
      <c r="AG50" s="28"/>
      <c r="AH50" s="28"/>
      <c r="AI50" s="28"/>
      <c r="AJ50" s="29">
        <v>1</v>
      </c>
      <c r="AK50" s="29">
        <v>0</v>
      </c>
      <c r="AL50" s="29">
        <v>0</v>
      </c>
      <c r="AM50" s="29">
        <v>0</v>
      </c>
      <c r="AN50" s="30">
        <v>0</v>
      </c>
      <c r="AO50" s="27">
        <f>AF50+AG50+AH50+AI50</f>
        <v>36.57</v>
      </c>
      <c r="AP50" s="26">
        <f>AJ50</f>
        <v>1</v>
      </c>
      <c r="AQ50" s="23">
        <f>(AK50*3)+(AL50*10)+(AM50*5)+(AN50*20)</f>
        <v>0</v>
      </c>
      <c r="AR50" s="45">
        <f>AO50+AP50+AQ50</f>
        <v>37.57</v>
      </c>
      <c r="AS50" s="31">
        <v>51.02</v>
      </c>
      <c r="AT50" s="28"/>
      <c r="AU50" s="28"/>
      <c r="AV50" s="29">
        <v>3</v>
      </c>
      <c r="AW50" s="29">
        <v>0</v>
      </c>
      <c r="AX50" s="29">
        <v>0</v>
      </c>
      <c r="AY50" s="29">
        <v>0</v>
      </c>
      <c r="AZ50" s="30">
        <v>0</v>
      </c>
      <c r="BA50" s="27">
        <f>AS50+AT50+AU50</f>
        <v>51.02</v>
      </c>
      <c r="BB50" s="26">
        <f>AV50</f>
        <v>3</v>
      </c>
      <c r="BC50" s="23">
        <f>(AW50*3)+(AX50*10)+(AY50*5)+(AZ50*20)</f>
        <v>0</v>
      </c>
      <c r="BD50" s="45">
        <f>BA50+BB50+BC50</f>
        <v>54.02</v>
      </c>
      <c r="BE50" s="27"/>
      <c r="BF50" s="43"/>
      <c r="BG50" s="29"/>
      <c r="BH50" s="29"/>
      <c r="BI50" s="29"/>
      <c r="BJ50" s="29"/>
      <c r="BK50" s="30"/>
      <c r="BL50" s="40">
        <f>BE50+BF50</f>
        <v>0</v>
      </c>
      <c r="BM50" s="37">
        <f>BG50/2</f>
        <v>0</v>
      </c>
      <c r="BN50" s="36">
        <f>(BH50*3)+(BI50*5)+(BJ50*5)+(BK50*20)</f>
        <v>0</v>
      </c>
      <c r="BO50" s="35">
        <f>BL50+BM50+BN50</f>
        <v>0</v>
      </c>
      <c r="BP50" s="31">
        <v>67.8</v>
      </c>
      <c r="BQ50" s="28"/>
      <c r="BR50" s="28"/>
      <c r="BS50" s="28"/>
      <c r="BT50" s="29">
        <v>1</v>
      </c>
      <c r="BU50" s="29">
        <v>0</v>
      </c>
      <c r="BV50" s="29">
        <v>0</v>
      </c>
      <c r="BW50" s="29">
        <v>0</v>
      </c>
      <c r="BX50" s="30">
        <v>0</v>
      </c>
      <c r="BY50" s="27">
        <f>BP50+BQ50+BR50+BS50</f>
        <v>67.8</v>
      </c>
      <c r="BZ50" s="26">
        <f>BT50</f>
        <v>1</v>
      </c>
      <c r="CA50" s="32">
        <f>(BU50*3)+(BV50*10)+(BW50*5)+(BX50*20)</f>
        <v>0</v>
      </c>
      <c r="CB50" s="72">
        <f>BY50+BZ50+CA50</f>
        <v>68.8</v>
      </c>
      <c r="CC50" s="31">
        <v>70.290000000000006</v>
      </c>
      <c r="CD50" s="28"/>
      <c r="CE50" s="29">
        <v>1</v>
      </c>
      <c r="CF50" s="29">
        <v>0</v>
      </c>
      <c r="CG50" s="29">
        <v>0</v>
      </c>
      <c r="CH50" s="29">
        <v>0</v>
      </c>
      <c r="CI50" s="30">
        <v>0</v>
      </c>
      <c r="CJ50" s="27">
        <f>CC50+CD50</f>
        <v>70.290000000000006</v>
      </c>
      <c r="CK50" s="26">
        <f>CE50</f>
        <v>1</v>
      </c>
      <c r="CL50" s="23">
        <f>(CF50*3)+(CG50*10)+(CH50*5)+(CI50*20)</f>
        <v>0</v>
      </c>
      <c r="CM50" s="45">
        <f>CJ50+CK50+CL50</f>
        <v>71.290000000000006</v>
      </c>
      <c r="IL50" s="79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</row>
    <row r="51" spans="1:323" s="4" customFormat="1" x14ac:dyDescent="0.2">
      <c r="A51" s="33">
        <v>24</v>
      </c>
      <c r="B51" s="63" t="s">
        <v>115</v>
      </c>
      <c r="C51" s="25"/>
      <c r="D51" s="64" t="s">
        <v>128</v>
      </c>
      <c r="E51" s="64" t="s">
        <v>15</v>
      </c>
      <c r="F51" s="65" t="s">
        <v>23</v>
      </c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>
        <f>IF(ISNA(VLOOKUP(E51,SortLookup!$A$1:$B$5,2,FALSE))," ",VLOOKUP(E51,SortLookup!$A$1:$B$5,2,FALSE))</f>
        <v>0</v>
      </c>
      <c r="J51" s="22">
        <f>IF(ISNA(VLOOKUP(F51,SortLookup!$A$7:$B$11,2,FALSE))," ",VLOOKUP(F51,SortLookup!$A$7:$B$11,2,FALSE))</f>
        <v>4</v>
      </c>
      <c r="K51" s="58">
        <f>L51+M51+O51</f>
        <v>356.21</v>
      </c>
      <c r="L51" s="59">
        <f>AB51+AO51+BA51+BL51+BY51+CJ51+CU51+DF51+DQ51+EB51+EM51+EX51+FI51+FT51+GE51+GP51+HA51+HL51+HW51+IH51</f>
        <v>281.20999999999998</v>
      </c>
      <c r="M51" s="36">
        <f>AD51+AQ51+BC51+BN51+CA51+CL51+CW51+DH51+DS51+ED51+EO51+EZ51+FK51+FV51+GG51+GR51+HC51+HN51+HY51+IJ51</f>
        <v>23</v>
      </c>
      <c r="N51" s="37">
        <f>O51</f>
        <v>52</v>
      </c>
      <c r="O51" s="60">
        <f>W51+AJ51+AV51+BG51+BT51+CE51+CP51+DA51+DL51+DW51+EH51+ES51+FD51+FO51+FZ51+GK51+GV51+HG51+HR51+IC51</f>
        <v>52</v>
      </c>
      <c r="P51" s="31">
        <v>47</v>
      </c>
      <c r="Q51" s="28"/>
      <c r="R51" s="28"/>
      <c r="S51" s="28"/>
      <c r="T51" s="28"/>
      <c r="U51" s="28"/>
      <c r="V51" s="28"/>
      <c r="W51" s="29">
        <v>1</v>
      </c>
      <c r="X51" s="29">
        <v>3</v>
      </c>
      <c r="Y51" s="29">
        <v>0</v>
      </c>
      <c r="Z51" s="29">
        <v>0</v>
      </c>
      <c r="AA51" s="30">
        <v>0</v>
      </c>
      <c r="AB51" s="27">
        <f>P51+Q51+R51+S51+T51+U51+V51</f>
        <v>47</v>
      </c>
      <c r="AC51" s="26">
        <f>W51</f>
        <v>1</v>
      </c>
      <c r="AD51" s="23">
        <f>(X51*3)+(Y51*10)+(Z51*5)+(AA51*20)</f>
        <v>9</v>
      </c>
      <c r="AE51" s="45">
        <f>AB51+AC51+AD51</f>
        <v>57</v>
      </c>
      <c r="AF51" s="31">
        <v>56.21</v>
      </c>
      <c r="AG51" s="28"/>
      <c r="AH51" s="28"/>
      <c r="AI51" s="28"/>
      <c r="AJ51" s="29">
        <v>8</v>
      </c>
      <c r="AK51" s="29">
        <v>0</v>
      </c>
      <c r="AL51" s="29">
        <v>0</v>
      </c>
      <c r="AM51" s="29">
        <v>0</v>
      </c>
      <c r="AN51" s="30">
        <v>0</v>
      </c>
      <c r="AO51" s="27">
        <f>AF51+AG51+AH51+AI51</f>
        <v>56.21</v>
      </c>
      <c r="AP51" s="26">
        <f>AJ51</f>
        <v>8</v>
      </c>
      <c r="AQ51" s="23">
        <f>(AK51*3)+(AL51*10)+(AM51*5)+(AN51*20)</f>
        <v>0</v>
      </c>
      <c r="AR51" s="45">
        <f>AO51+AP51+AQ51</f>
        <v>64.209999999999994</v>
      </c>
      <c r="AS51" s="31">
        <v>41.96</v>
      </c>
      <c r="AT51" s="28"/>
      <c r="AU51" s="28"/>
      <c r="AV51" s="29">
        <v>18</v>
      </c>
      <c r="AW51" s="29">
        <v>2</v>
      </c>
      <c r="AX51" s="29">
        <v>0</v>
      </c>
      <c r="AY51" s="29">
        <v>0</v>
      </c>
      <c r="AZ51" s="30">
        <v>0</v>
      </c>
      <c r="BA51" s="27">
        <f>AS51+AT51+AU51</f>
        <v>41.96</v>
      </c>
      <c r="BB51" s="26">
        <f>AV51</f>
        <v>18</v>
      </c>
      <c r="BC51" s="23">
        <f>(AW51*3)+(AX51*10)+(AY51*5)+(AZ51*20)</f>
        <v>6</v>
      </c>
      <c r="BD51" s="45">
        <f>BA51+BB51+BC51</f>
        <v>65.959999999999994</v>
      </c>
      <c r="BE51" s="27"/>
      <c r="BF51" s="43"/>
      <c r="BG51" s="29"/>
      <c r="BH51" s="29"/>
      <c r="BI51" s="29"/>
      <c r="BJ51" s="29"/>
      <c r="BK51" s="30"/>
      <c r="BL51" s="40">
        <f>BE51+BF51</f>
        <v>0</v>
      </c>
      <c r="BM51" s="37">
        <f>BG51/2</f>
        <v>0</v>
      </c>
      <c r="BN51" s="36">
        <f>(BH51*3)+(BI51*5)+(BJ51*5)+(BK51*20)</f>
        <v>0</v>
      </c>
      <c r="BO51" s="35">
        <f>BL51+BM51+BN51</f>
        <v>0</v>
      </c>
      <c r="BP51" s="31">
        <v>84.71</v>
      </c>
      <c r="BQ51" s="28"/>
      <c r="BR51" s="28"/>
      <c r="BS51" s="28"/>
      <c r="BT51" s="29">
        <v>23</v>
      </c>
      <c r="BU51" s="29">
        <v>1</v>
      </c>
      <c r="BV51" s="29">
        <v>0</v>
      </c>
      <c r="BW51" s="29">
        <v>1</v>
      </c>
      <c r="BX51" s="30">
        <v>0</v>
      </c>
      <c r="BY51" s="27">
        <f>BP51+BQ51+BR51+BS51</f>
        <v>84.71</v>
      </c>
      <c r="BZ51" s="26">
        <f>BT51</f>
        <v>23</v>
      </c>
      <c r="CA51" s="32">
        <f>(BU51*3)+(BV51*10)+(BW51*5)+(BX51*20)</f>
        <v>8</v>
      </c>
      <c r="CB51" s="72">
        <f>BY51+BZ51+CA51</f>
        <v>115.71</v>
      </c>
      <c r="CC51" s="31">
        <v>51.33</v>
      </c>
      <c r="CD51" s="28"/>
      <c r="CE51" s="29">
        <v>2</v>
      </c>
      <c r="CF51" s="29">
        <v>0</v>
      </c>
      <c r="CG51" s="29">
        <v>0</v>
      </c>
      <c r="CH51" s="29">
        <v>0</v>
      </c>
      <c r="CI51" s="30">
        <v>0</v>
      </c>
      <c r="CJ51" s="27">
        <f>CC51+CD51</f>
        <v>51.33</v>
      </c>
      <c r="CK51" s="26">
        <f>CE51</f>
        <v>2</v>
      </c>
      <c r="CL51" s="23">
        <f>(CF51*3)+(CG51*10)+(CH51*5)+(CI51*20)</f>
        <v>0</v>
      </c>
      <c r="CM51" s="45">
        <f>CJ51+CK51+CL51</f>
        <v>53.33</v>
      </c>
      <c r="IL51" s="79"/>
    </row>
    <row r="52" spans="1:323" s="4" customFormat="1" ht="13.5" thickBot="1" x14ac:dyDescent="0.25">
      <c r="A52" s="33">
        <v>25</v>
      </c>
      <c r="B52" s="63" t="s">
        <v>146</v>
      </c>
      <c r="C52" s="25"/>
      <c r="D52" s="64"/>
      <c r="E52" s="64" t="s">
        <v>15</v>
      </c>
      <c r="F52" s="65" t="s">
        <v>102</v>
      </c>
      <c r="G52" s="24" t="str">
        <f>IF(AND(OR($G$2="Y",$H$2="Y"),I52&lt;5,J52&lt;5),IF(AND(I52=#REF!,J52=#REF!),#REF!+1,1),"")</f>
        <v/>
      </c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4">
        <f>IF(ISNA(VLOOKUP(E52,SortLookup!$A$1:$B$5,2,FALSE))," ",VLOOKUP(E52,SortLookup!$A$1:$B$5,2,FALSE))</f>
        <v>0</v>
      </c>
      <c r="J52" s="22" t="str">
        <f>IF(ISNA(VLOOKUP(F52,SortLookup!$A$7:$B$11,2,FALSE))," ",VLOOKUP(F52,SortLookup!$A$7:$B$11,2,FALSE))</f>
        <v xml:space="preserve"> </v>
      </c>
      <c r="K52" s="58">
        <f>L52+M52+O52</f>
        <v>389.55</v>
      </c>
      <c r="L52" s="59">
        <f>AB52+AO52+BA52+BL52+BY52+CJ52+CU51+DF51+DQ51+EB51+EM51+EX51+FI51+FT51+GE51+GP51+HA51+HL51+HW51+IH51</f>
        <v>362.55</v>
      </c>
      <c r="M52" s="36">
        <f>AD52+AQ52+BC52+BN52+CA52+CL52+CW51+DH51+DS51+ED51+EO51+EZ51+FK51+FV51+GG51+GR51+HC51+HN51+HY51+IJ51</f>
        <v>6</v>
      </c>
      <c r="N52" s="37">
        <f>O52</f>
        <v>21</v>
      </c>
      <c r="O52" s="60">
        <f>W52+AJ52+AV52+BG52+BT52+CE52+CP51+DA51+DL51+DW51+EH51+ES51+FD51+FO51+FZ51+GK51+GV51+HG51+HR51+IC51</f>
        <v>21</v>
      </c>
      <c r="P52" s="31">
        <v>94.55</v>
      </c>
      <c r="Q52" s="28"/>
      <c r="R52" s="28"/>
      <c r="S52" s="28"/>
      <c r="T52" s="28"/>
      <c r="U52" s="28"/>
      <c r="V52" s="28"/>
      <c r="W52" s="29">
        <v>7</v>
      </c>
      <c r="X52" s="29">
        <v>0</v>
      </c>
      <c r="Y52" s="29">
        <v>0</v>
      </c>
      <c r="Z52" s="29">
        <v>0</v>
      </c>
      <c r="AA52" s="30">
        <v>0</v>
      </c>
      <c r="AB52" s="27">
        <f>P52+Q52+R52+S52+T52+U52+V52</f>
        <v>94.55</v>
      </c>
      <c r="AC52" s="26">
        <f>W52</f>
        <v>7</v>
      </c>
      <c r="AD52" s="23">
        <f>(X52*3)+(Y52*10)+(Z52*5)+(AA52*20)</f>
        <v>0</v>
      </c>
      <c r="AE52" s="45">
        <f>AB52+AC52+AD52</f>
        <v>101.55</v>
      </c>
      <c r="AF52" s="31">
        <v>45.14</v>
      </c>
      <c r="AG52" s="28"/>
      <c r="AH52" s="28"/>
      <c r="AI52" s="28"/>
      <c r="AJ52" s="29">
        <v>2</v>
      </c>
      <c r="AK52" s="29">
        <v>1</v>
      </c>
      <c r="AL52" s="29">
        <v>0</v>
      </c>
      <c r="AM52" s="29">
        <v>0</v>
      </c>
      <c r="AN52" s="30">
        <v>0</v>
      </c>
      <c r="AO52" s="27">
        <f>AF52+AG52+AH52+AI52</f>
        <v>45.14</v>
      </c>
      <c r="AP52" s="26">
        <f>AJ52</f>
        <v>2</v>
      </c>
      <c r="AQ52" s="23">
        <f>(AK52*3)+(AL52*10)+(AM52*5)+(AN52*20)</f>
        <v>3</v>
      </c>
      <c r="AR52" s="45">
        <f>AO52+AP52+AQ52</f>
        <v>50.14</v>
      </c>
      <c r="AS52" s="31">
        <v>63.03</v>
      </c>
      <c r="AT52" s="28"/>
      <c r="AU52" s="28"/>
      <c r="AV52" s="29">
        <v>1</v>
      </c>
      <c r="AW52" s="29">
        <v>0</v>
      </c>
      <c r="AX52" s="29">
        <v>0</v>
      </c>
      <c r="AY52" s="29">
        <v>0</v>
      </c>
      <c r="AZ52" s="30">
        <v>0</v>
      </c>
      <c r="BA52" s="27">
        <f>AS52+AT52+AU52</f>
        <v>63.03</v>
      </c>
      <c r="BB52" s="26">
        <f>AV52</f>
        <v>1</v>
      </c>
      <c r="BC52" s="23">
        <f>(AW52*3)+(AX52*10)+(AY52*5)+(AZ52*20)</f>
        <v>0</v>
      </c>
      <c r="BD52" s="45">
        <f>BA52+BB52+BC52</f>
        <v>64.03</v>
      </c>
      <c r="BE52" s="27"/>
      <c r="BF52" s="43"/>
      <c r="BG52" s="29"/>
      <c r="BH52" s="29"/>
      <c r="BI52" s="29"/>
      <c r="BJ52" s="29"/>
      <c r="BK52" s="30"/>
      <c r="BL52" s="40">
        <f>BE52+BF52</f>
        <v>0</v>
      </c>
      <c r="BM52" s="37">
        <f>BG52/2</f>
        <v>0</v>
      </c>
      <c r="BN52" s="36">
        <f>(BH52*3)+(BI52*5)+(BJ52*5)+(BK52*20)</f>
        <v>0</v>
      </c>
      <c r="BO52" s="35">
        <f>BL52+BM52+BN52</f>
        <v>0</v>
      </c>
      <c r="BP52" s="31">
        <v>93.13</v>
      </c>
      <c r="BQ52" s="28"/>
      <c r="BR52" s="28"/>
      <c r="BS52" s="28"/>
      <c r="BT52" s="29">
        <v>6</v>
      </c>
      <c r="BU52" s="29">
        <v>1</v>
      </c>
      <c r="BV52" s="29">
        <v>0</v>
      </c>
      <c r="BW52" s="29">
        <v>0</v>
      </c>
      <c r="BX52" s="30">
        <v>0</v>
      </c>
      <c r="BY52" s="27">
        <f>BP52+BQ52+BR52+BS52</f>
        <v>93.13</v>
      </c>
      <c r="BZ52" s="26">
        <f>BT52</f>
        <v>6</v>
      </c>
      <c r="CA52" s="32">
        <f>(BU52*3)+(BV52*10)+(BW52*5)+(BX52*20)</f>
        <v>3</v>
      </c>
      <c r="CB52" s="72">
        <f>BY52+BZ52+CA52</f>
        <v>102.13</v>
      </c>
      <c r="CC52" s="31">
        <v>66.7</v>
      </c>
      <c r="CD52" s="28"/>
      <c r="CE52" s="29">
        <v>5</v>
      </c>
      <c r="CF52" s="29">
        <v>0</v>
      </c>
      <c r="CG52" s="29">
        <v>0</v>
      </c>
      <c r="CH52" s="29">
        <v>0</v>
      </c>
      <c r="CI52" s="30">
        <v>0</v>
      </c>
      <c r="CJ52" s="27">
        <f>CC52+CD52</f>
        <v>66.7</v>
      </c>
      <c r="CK52" s="26">
        <f>CE52</f>
        <v>5</v>
      </c>
      <c r="CL52" s="23">
        <f>(CF52*3)+(CG52*10)+(CH52*5)+(CI52*20)</f>
        <v>0</v>
      </c>
      <c r="CM52" s="45">
        <f>CJ52+CK52+CL52</f>
        <v>71.7</v>
      </c>
      <c r="IL52" s="78"/>
      <c r="IO52"/>
      <c r="IP52"/>
      <c r="IQ52"/>
    </row>
    <row r="53" spans="1:323" s="4" customFormat="1" hidden="1" x14ac:dyDescent="0.2">
      <c r="A53" s="33"/>
      <c r="B53" s="63"/>
      <c r="C53" s="25"/>
      <c r="D53" s="64"/>
      <c r="E53" s="64"/>
      <c r="F53" s="65"/>
      <c r="G53" s="24" t="str">
        <f>IF(AND(OR($G$2="Y",$H$2="Y"),I53&lt;5,J53&lt;5),IF(AND(I53=#REF!,J53=#REF!),#REF!+1,1),"")</f>
        <v/>
      </c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4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58">
        <f t="shared" ref="K43:K73" si="0">L53+M53+O53</f>
        <v>0</v>
      </c>
      <c r="L53" s="59">
        <f>AB53+AO53+BA53+BL53+BY53+CJ53+CU52+DF52+DQ52+EB52+EM52+EX52+FI52+FT52+GE52+GP52+HA52+HL52+HW52+IH52</f>
        <v>0</v>
      </c>
      <c r="M53" s="36">
        <f>AD53+AQ53+BC53+BN53+CA53+CL53+CW52+DH52+DS52+ED52+EO52+EZ52+FK52+FV52+GG52+GR52+HC52+HN52+HY52+IJ52</f>
        <v>0</v>
      </c>
      <c r="N53" s="37">
        <f t="shared" ref="N43:N73" si="1">O53</f>
        <v>0</v>
      </c>
      <c r="O53" s="60">
        <f>W53+AJ53+AV53+BG53+BT53+CE53+CP52+DA52+DL52+DW52+EH52+ES52+FD52+FO52+FZ52+GK52+GV52+HG52+HR52+IC52</f>
        <v>0</v>
      </c>
      <c r="P53" s="31"/>
      <c r="Q53" s="28"/>
      <c r="R53" s="28"/>
      <c r="S53" s="28"/>
      <c r="T53" s="28"/>
      <c r="U53" s="28"/>
      <c r="V53" s="28"/>
      <c r="W53" s="29"/>
      <c r="X53" s="29"/>
      <c r="Y53" s="29"/>
      <c r="Z53" s="29"/>
      <c r="AA53" s="30"/>
      <c r="AB53" s="27">
        <f t="shared" ref="AB43:AB73" si="2">P53+Q53+R53+S53+T53+U53+V53</f>
        <v>0</v>
      </c>
      <c r="AC53" s="26">
        <f t="shared" ref="AC43:AC73" si="3">W53</f>
        <v>0</v>
      </c>
      <c r="AD53" s="23">
        <f t="shared" ref="AD43:AD73" si="4">(X53*3)+(Y53*10)+(Z53*5)+(AA53*20)</f>
        <v>0</v>
      </c>
      <c r="AE53" s="45">
        <f t="shared" ref="AE43:AE73" si="5">AB53+AC53+AD53</f>
        <v>0</v>
      </c>
      <c r="AF53" s="31"/>
      <c r="AG53" s="28"/>
      <c r="AH53" s="28"/>
      <c r="AI53" s="28"/>
      <c r="AJ53" s="29"/>
      <c r="AK53" s="29"/>
      <c r="AL53" s="29"/>
      <c r="AM53" s="29"/>
      <c r="AN53" s="30"/>
      <c r="AO53" s="27">
        <f t="shared" ref="AO43:AO73" si="6">AF53+AG53+AH53+AI53</f>
        <v>0</v>
      </c>
      <c r="AP53" s="26">
        <f t="shared" ref="AP43:AP73" si="7">AJ53</f>
        <v>0</v>
      </c>
      <c r="AQ53" s="23">
        <f t="shared" ref="AQ43:AQ73" si="8">(AK53*3)+(AL53*10)+(AM53*5)+(AN53*20)</f>
        <v>0</v>
      </c>
      <c r="AR53" s="45">
        <f t="shared" ref="AR43:AR73" si="9">AO53+AP53+AQ53</f>
        <v>0</v>
      </c>
      <c r="AS53" s="31"/>
      <c r="AT53" s="28"/>
      <c r="AU53" s="28"/>
      <c r="AV53" s="29"/>
      <c r="AW53" s="29"/>
      <c r="AX53" s="29"/>
      <c r="AY53" s="29"/>
      <c r="AZ53" s="30"/>
      <c r="BA53" s="27">
        <f t="shared" ref="BA43:BA73" si="10">AS53+AT53+AU53</f>
        <v>0</v>
      </c>
      <c r="BB53" s="26">
        <f t="shared" ref="BB43:BB73" si="11">AV53</f>
        <v>0</v>
      </c>
      <c r="BC53" s="23">
        <f t="shared" ref="BC43:BC73" si="12">(AW53*3)+(AX53*10)+(AY53*5)+(AZ53*20)</f>
        <v>0</v>
      </c>
      <c r="BD53" s="45">
        <f t="shared" ref="BD43:BD73" si="13">BA53+BB53+BC53</f>
        <v>0</v>
      </c>
      <c r="BE53" s="27"/>
      <c r="BF53" s="43"/>
      <c r="BG53" s="29"/>
      <c r="BH53" s="29"/>
      <c r="BI53" s="29"/>
      <c r="BJ53" s="29"/>
      <c r="BK53" s="30"/>
      <c r="BL53" s="40">
        <f t="shared" ref="BL43:BL73" si="14">BE53+BF53</f>
        <v>0</v>
      </c>
      <c r="BM53" s="37">
        <f t="shared" ref="BM43:BM73" si="15">BG53/2</f>
        <v>0</v>
      </c>
      <c r="BN53" s="36">
        <f t="shared" ref="BN43:BN73" si="16">(BH53*3)+(BI53*5)+(BJ53*5)+(BK53*20)</f>
        <v>0</v>
      </c>
      <c r="BO53" s="35">
        <f t="shared" ref="BO43:BO73" si="17">BL53+BM53+BN53</f>
        <v>0</v>
      </c>
      <c r="BP53" s="31"/>
      <c r="BQ53" s="28"/>
      <c r="BR53" s="28"/>
      <c r="BS53" s="28"/>
      <c r="BT53" s="29"/>
      <c r="BU53" s="29"/>
      <c r="BV53" s="29"/>
      <c r="BW53" s="29"/>
      <c r="BX53" s="30"/>
      <c r="BY53" s="27">
        <f t="shared" ref="BY43:BY73" si="18">BP53+BQ53+BR53+BS53</f>
        <v>0</v>
      </c>
      <c r="BZ53" s="26">
        <f t="shared" ref="BZ43:BZ73" si="19">BT53</f>
        <v>0</v>
      </c>
      <c r="CA53" s="32">
        <f t="shared" ref="CA43:CA73" si="20">(BU53*3)+(BV53*10)+(BW53*5)+(BX53*20)</f>
        <v>0</v>
      </c>
      <c r="CB53" s="72">
        <f t="shared" ref="CB43:CB73" si="21">BY53+BZ53+CA53</f>
        <v>0</v>
      </c>
      <c r="CC53" s="31"/>
      <c r="CD53" s="28"/>
      <c r="CE53" s="29"/>
      <c r="CF53" s="29"/>
      <c r="CG53" s="29"/>
      <c r="CH53" s="29"/>
      <c r="CI53" s="30">
        <v>0</v>
      </c>
      <c r="CJ53" s="27">
        <f t="shared" ref="CJ43:CJ73" si="22">CC53+CD53</f>
        <v>0</v>
      </c>
      <c r="CK53" s="26">
        <f t="shared" ref="CK43:CK73" si="23">CE53</f>
        <v>0</v>
      </c>
      <c r="CL53" s="23">
        <f t="shared" ref="CL43:CL73" si="24">(CF53*3)+(CG53*10)+(CH53*5)+(CI53*20)</f>
        <v>0</v>
      </c>
      <c r="CM53" s="45">
        <f t="shared" ref="CM43:CM73" si="25">CJ53+CK53+CL53</f>
        <v>0</v>
      </c>
      <c r="IL53" s="78"/>
      <c r="IM53"/>
      <c r="IN53"/>
      <c r="IQ53"/>
      <c r="IR53"/>
    </row>
    <row r="54" spans="1:323" s="4" customFormat="1" hidden="1" x14ac:dyDescent="0.2">
      <c r="A54" s="33"/>
      <c r="B54" s="63"/>
      <c r="C54" s="25"/>
      <c r="D54" s="64"/>
      <c r="E54" s="64"/>
      <c r="F54" s="65"/>
      <c r="G54" s="24" t="str">
        <f>IF(AND(OR($G$2="Y",$H$2="Y"),I54&lt;5,J54&lt;5),IF(AND(I54=#REF!,J54=#REF!),#REF!+1,1),"")</f>
        <v/>
      </c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4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58">
        <f t="shared" si="0"/>
        <v>0</v>
      </c>
      <c r="L54" s="59">
        <f>AB54+AO54+BA54+BL54+BY54+CJ54+CU53+DF53+DQ53+EB53+EM53+EX53+FI53+FT53+GE53+GP53+HA53+HL53+HW53+IH53</f>
        <v>0</v>
      </c>
      <c r="M54" s="36">
        <f>AD54+AQ54+BC54+BN54+CA54+CL54+CW53+DH53+DS53+ED53+EO53+EZ53+FK53+FV53+GG53+GR53+HC53+HN53+HY53+IJ53</f>
        <v>0</v>
      </c>
      <c r="N54" s="37">
        <f t="shared" si="1"/>
        <v>0</v>
      </c>
      <c r="O54" s="60">
        <f>W54+AJ54+AV54+BG54+BT54+CE54+CP53+DA53+DL53+DW53+EH53+ES53+FD53+FO53+FZ53+GK53+GV53+HG53+HR53+IC53</f>
        <v>0</v>
      </c>
      <c r="P54" s="31"/>
      <c r="Q54" s="28"/>
      <c r="R54" s="28"/>
      <c r="S54" s="28"/>
      <c r="T54" s="28"/>
      <c r="U54" s="28"/>
      <c r="V54" s="28"/>
      <c r="W54" s="29"/>
      <c r="X54" s="29"/>
      <c r="Y54" s="29"/>
      <c r="Z54" s="29"/>
      <c r="AA54" s="30"/>
      <c r="AB54" s="27">
        <f t="shared" si="2"/>
        <v>0</v>
      </c>
      <c r="AC54" s="26">
        <f t="shared" si="3"/>
        <v>0</v>
      </c>
      <c r="AD54" s="23">
        <f t="shared" si="4"/>
        <v>0</v>
      </c>
      <c r="AE54" s="45">
        <f t="shared" si="5"/>
        <v>0</v>
      </c>
      <c r="AF54" s="31"/>
      <c r="AG54" s="28"/>
      <c r="AH54" s="28"/>
      <c r="AI54" s="28"/>
      <c r="AJ54" s="29"/>
      <c r="AK54" s="29"/>
      <c r="AL54" s="29"/>
      <c r="AM54" s="29"/>
      <c r="AN54" s="30"/>
      <c r="AO54" s="27">
        <f t="shared" si="6"/>
        <v>0</v>
      </c>
      <c r="AP54" s="26">
        <f t="shared" si="7"/>
        <v>0</v>
      </c>
      <c r="AQ54" s="23">
        <f t="shared" si="8"/>
        <v>0</v>
      </c>
      <c r="AR54" s="45">
        <f t="shared" si="9"/>
        <v>0</v>
      </c>
      <c r="AS54" s="31"/>
      <c r="AT54" s="28"/>
      <c r="AU54" s="28"/>
      <c r="AV54" s="29"/>
      <c r="AW54" s="29"/>
      <c r="AX54" s="29"/>
      <c r="AY54" s="29"/>
      <c r="AZ54" s="30"/>
      <c r="BA54" s="27">
        <f t="shared" si="10"/>
        <v>0</v>
      </c>
      <c r="BB54" s="26">
        <f t="shared" si="11"/>
        <v>0</v>
      </c>
      <c r="BC54" s="23">
        <f t="shared" si="12"/>
        <v>0</v>
      </c>
      <c r="BD54" s="45">
        <f t="shared" si="13"/>
        <v>0</v>
      </c>
      <c r="BE54" s="27"/>
      <c r="BF54" s="43"/>
      <c r="BG54" s="29"/>
      <c r="BH54" s="29"/>
      <c r="BI54" s="29"/>
      <c r="BJ54" s="29"/>
      <c r="BK54" s="30"/>
      <c r="BL54" s="40">
        <f t="shared" si="14"/>
        <v>0</v>
      </c>
      <c r="BM54" s="37">
        <f t="shared" si="15"/>
        <v>0</v>
      </c>
      <c r="BN54" s="36">
        <f t="shared" si="16"/>
        <v>0</v>
      </c>
      <c r="BO54" s="35">
        <f t="shared" si="17"/>
        <v>0</v>
      </c>
      <c r="BP54" s="31"/>
      <c r="BQ54" s="28"/>
      <c r="BR54" s="28"/>
      <c r="BS54" s="28"/>
      <c r="BT54" s="29"/>
      <c r="BU54" s="29"/>
      <c r="BV54" s="29"/>
      <c r="BW54" s="29"/>
      <c r="BX54" s="30"/>
      <c r="BY54" s="27">
        <f t="shared" si="18"/>
        <v>0</v>
      </c>
      <c r="BZ54" s="26">
        <f t="shared" si="19"/>
        <v>0</v>
      </c>
      <c r="CA54" s="32">
        <f t="shared" si="20"/>
        <v>0</v>
      </c>
      <c r="CB54" s="72">
        <f t="shared" si="21"/>
        <v>0</v>
      </c>
      <c r="CC54" s="31"/>
      <c r="CD54" s="28"/>
      <c r="CE54" s="29"/>
      <c r="CF54" s="29"/>
      <c r="CG54" s="29"/>
      <c r="CH54" s="29"/>
      <c r="CI54" s="30">
        <v>0</v>
      </c>
      <c r="CJ54" s="27">
        <f t="shared" si="22"/>
        <v>0</v>
      </c>
      <c r="CK54" s="26">
        <f t="shared" si="23"/>
        <v>0</v>
      </c>
      <c r="CL54" s="23">
        <f t="shared" si="24"/>
        <v>0</v>
      </c>
      <c r="CM54" s="45">
        <f t="shared" si="25"/>
        <v>0</v>
      </c>
      <c r="IL54" s="78"/>
      <c r="IO54"/>
      <c r="IP54"/>
      <c r="IQ54"/>
    </row>
    <row r="55" spans="1:323" s="4" customFormat="1" hidden="1" x14ac:dyDescent="0.2">
      <c r="A55" s="33"/>
      <c r="B55" s="63"/>
      <c r="C55" s="25"/>
      <c r="D55" s="64"/>
      <c r="E55" s="64"/>
      <c r="F55" s="65"/>
      <c r="G55" s="24" t="str">
        <f>IF(AND(OR($G$2="Y",$H$2="Y"),I55&lt;5,J55&lt;5),IF(AND(I55=#REF!,J55=#REF!),#REF!+1,1),"")</f>
        <v/>
      </c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4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58">
        <f t="shared" si="0"/>
        <v>0</v>
      </c>
      <c r="L55" s="59">
        <f>AB55+AO55+BA55+BL55+BY55+CJ55+CU47+DF47+DQ47+EB47+EM47+EX47+FI47+FT47+GE47+GP47+HA47+HL47+HW47+IH47</f>
        <v>0</v>
      </c>
      <c r="M55" s="36">
        <f>AD55+AQ55+BC55+BN55+CA55+CL55+CW47+DH47+DS47+ED47+EO47+EZ47+FK47+FV47+GG47+GR47+HC47+HN47+HY47+IJ47</f>
        <v>0</v>
      </c>
      <c r="N55" s="37">
        <f t="shared" si="1"/>
        <v>0</v>
      </c>
      <c r="O55" s="60">
        <f>W55+AJ55+AV55+BG55+BT55+CE55+CP47+DA47+DL47+DW47+EH47+ES47+FD47+FO47+FZ47+GK47+GV47+HG47+HR47+IC47</f>
        <v>0</v>
      </c>
      <c r="P55" s="31"/>
      <c r="Q55" s="28"/>
      <c r="R55" s="28"/>
      <c r="S55" s="28"/>
      <c r="T55" s="28"/>
      <c r="U55" s="28"/>
      <c r="V55" s="28"/>
      <c r="W55" s="29"/>
      <c r="X55" s="29"/>
      <c r="Y55" s="29"/>
      <c r="Z55" s="29"/>
      <c r="AA55" s="30"/>
      <c r="AB55" s="27">
        <f t="shared" si="2"/>
        <v>0</v>
      </c>
      <c r="AC55" s="26">
        <f t="shared" si="3"/>
        <v>0</v>
      </c>
      <c r="AD55" s="23">
        <f t="shared" si="4"/>
        <v>0</v>
      </c>
      <c r="AE55" s="45">
        <f t="shared" si="5"/>
        <v>0</v>
      </c>
      <c r="AF55" s="31"/>
      <c r="AG55" s="28"/>
      <c r="AH55" s="28"/>
      <c r="AI55" s="28"/>
      <c r="AJ55" s="29"/>
      <c r="AK55" s="29"/>
      <c r="AL55" s="29"/>
      <c r="AM55" s="29"/>
      <c r="AN55" s="30"/>
      <c r="AO55" s="27">
        <f t="shared" si="6"/>
        <v>0</v>
      </c>
      <c r="AP55" s="26">
        <f t="shared" si="7"/>
        <v>0</v>
      </c>
      <c r="AQ55" s="23">
        <f t="shared" si="8"/>
        <v>0</v>
      </c>
      <c r="AR55" s="45">
        <f t="shared" si="9"/>
        <v>0</v>
      </c>
      <c r="AS55" s="31"/>
      <c r="AT55" s="28"/>
      <c r="AU55" s="28"/>
      <c r="AV55" s="29"/>
      <c r="AW55" s="29"/>
      <c r="AX55" s="29"/>
      <c r="AY55" s="29"/>
      <c r="AZ55" s="30"/>
      <c r="BA55" s="27">
        <f t="shared" si="10"/>
        <v>0</v>
      </c>
      <c r="BB55" s="26">
        <f t="shared" si="11"/>
        <v>0</v>
      </c>
      <c r="BC55" s="23">
        <f t="shared" si="12"/>
        <v>0</v>
      </c>
      <c r="BD55" s="45">
        <f t="shared" si="13"/>
        <v>0</v>
      </c>
      <c r="BE55" s="27"/>
      <c r="BF55" s="43"/>
      <c r="BG55" s="29"/>
      <c r="BH55" s="29"/>
      <c r="BI55" s="29"/>
      <c r="BJ55" s="29"/>
      <c r="BK55" s="30"/>
      <c r="BL55" s="40">
        <f t="shared" si="14"/>
        <v>0</v>
      </c>
      <c r="BM55" s="37">
        <f t="shared" si="15"/>
        <v>0</v>
      </c>
      <c r="BN55" s="36">
        <f t="shared" si="16"/>
        <v>0</v>
      </c>
      <c r="BO55" s="35">
        <f t="shared" si="17"/>
        <v>0</v>
      </c>
      <c r="BP55" s="31"/>
      <c r="BQ55" s="28"/>
      <c r="BR55" s="28"/>
      <c r="BS55" s="28"/>
      <c r="BT55" s="29"/>
      <c r="BU55" s="29"/>
      <c r="BV55" s="29"/>
      <c r="BW55" s="29"/>
      <c r="BX55" s="30"/>
      <c r="BY55" s="27">
        <f t="shared" si="18"/>
        <v>0</v>
      </c>
      <c r="BZ55" s="26">
        <f t="shared" si="19"/>
        <v>0</v>
      </c>
      <c r="CA55" s="32">
        <f t="shared" si="20"/>
        <v>0</v>
      </c>
      <c r="CB55" s="72">
        <f t="shared" si="21"/>
        <v>0</v>
      </c>
      <c r="CC55" s="31"/>
      <c r="CD55" s="28"/>
      <c r="CE55" s="29"/>
      <c r="CF55" s="29"/>
      <c r="CG55" s="29"/>
      <c r="CH55" s="29"/>
      <c r="CI55" s="30">
        <v>0</v>
      </c>
      <c r="CJ55" s="27">
        <f t="shared" si="22"/>
        <v>0</v>
      </c>
      <c r="CK55" s="26">
        <f t="shared" si="23"/>
        <v>0</v>
      </c>
      <c r="CL55" s="23">
        <f t="shared" si="24"/>
        <v>0</v>
      </c>
      <c r="CM55" s="45">
        <f t="shared" si="25"/>
        <v>0</v>
      </c>
      <c r="CN55"/>
      <c r="CO55"/>
      <c r="CP55"/>
      <c r="CQ55"/>
      <c r="CR55"/>
      <c r="CS55"/>
      <c r="CT55"/>
      <c r="CW55"/>
      <c r="CX55"/>
      <c r="CY55"/>
      <c r="CZ55"/>
      <c r="DA55"/>
      <c r="DB55"/>
      <c r="DC55"/>
      <c r="DD55"/>
      <c r="DE55"/>
      <c r="DH55"/>
      <c r="DI55"/>
      <c r="DJ55"/>
      <c r="DK55"/>
      <c r="DL55"/>
      <c r="DM55"/>
      <c r="DN55"/>
      <c r="DO55"/>
      <c r="DP55"/>
      <c r="DS55"/>
      <c r="DT55"/>
      <c r="DU55"/>
      <c r="DV55"/>
      <c r="DW55"/>
      <c r="DX55"/>
      <c r="DY55"/>
      <c r="DZ55"/>
      <c r="EA55"/>
      <c r="ED55"/>
      <c r="EE55"/>
      <c r="EF55"/>
      <c r="EG55"/>
      <c r="EH55"/>
      <c r="EI55"/>
      <c r="EJ55"/>
      <c r="EK55"/>
      <c r="EL55"/>
      <c r="EO55"/>
      <c r="EP55"/>
      <c r="EQ55"/>
      <c r="ER55"/>
      <c r="ES55"/>
      <c r="ET55"/>
      <c r="EU55"/>
      <c r="EV55"/>
      <c r="EW55"/>
      <c r="EZ55"/>
      <c r="FA55"/>
      <c r="FB55"/>
      <c r="FC55"/>
      <c r="FD55"/>
      <c r="FE55"/>
      <c r="FF55"/>
      <c r="FG55"/>
      <c r="FH55"/>
      <c r="FK55"/>
      <c r="FL55"/>
      <c r="FM55"/>
      <c r="FN55"/>
      <c r="FO55"/>
      <c r="FP55"/>
      <c r="FQ55"/>
      <c r="FR55"/>
      <c r="FS55"/>
      <c r="FV55"/>
      <c r="FW55"/>
      <c r="FX55"/>
      <c r="FY55"/>
      <c r="FZ55"/>
      <c r="GA55"/>
      <c r="GB55"/>
      <c r="GC55"/>
      <c r="GD55"/>
      <c r="GG55"/>
      <c r="GH55"/>
      <c r="GI55"/>
      <c r="GJ55"/>
      <c r="GK55"/>
      <c r="GL55"/>
      <c r="GM55"/>
      <c r="GN55"/>
      <c r="GO55"/>
      <c r="GR55"/>
      <c r="GS55"/>
      <c r="GT55"/>
      <c r="GU55"/>
      <c r="GV55"/>
      <c r="GW55"/>
      <c r="GX55"/>
      <c r="GY55"/>
      <c r="GZ55"/>
      <c r="HC55"/>
      <c r="HD55"/>
      <c r="HE55"/>
      <c r="HF55"/>
      <c r="HG55"/>
      <c r="HH55"/>
      <c r="HI55"/>
      <c r="HJ55"/>
      <c r="HK55"/>
      <c r="HN55"/>
      <c r="HO55"/>
      <c r="HP55"/>
      <c r="HQ55"/>
      <c r="HR55"/>
      <c r="HS55"/>
      <c r="HT55"/>
      <c r="HU55"/>
      <c r="HV55"/>
      <c r="HY55"/>
      <c r="HZ55"/>
      <c r="IA55"/>
      <c r="IB55"/>
      <c r="IC55"/>
      <c r="ID55"/>
      <c r="IE55"/>
      <c r="IF55"/>
      <c r="IG55"/>
      <c r="IJ55"/>
      <c r="IK55"/>
      <c r="IL55" s="78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</row>
    <row r="56" spans="1:323" s="4" customFormat="1" hidden="1" x14ac:dyDescent="0.2">
      <c r="A56" s="33"/>
      <c r="B56" s="63"/>
      <c r="C56" s="25"/>
      <c r="D56" s="64"/>
      <c r="E56" s="64"/>
      <c r="F56" s="65"/>
      <c r="G56" s="24" t="str">
        <f>IF(AND(OR($G$2="Y",$H$2="Y"),I56&lt;5,J56&lt;5),IF(AND(I56=#REF!,J56=#REF!),#REF!+1,1),"")</f>
        <v/>
      </c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4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58">
        <f t="shared" si="0"/>
        <v>0</v>
      </c>
      <c r="L56" s="59">
        <f>AB56+AO56+BA56+BL56+BY56+CJ56+CU49+DF49+DQ49+EB49+EM49+EX49+FI49+FT49+GE49+GP49+HA49+HL49+HW49+IH49</f>
        <v>0</v>
      </c>
      <c r="M56" s="36">
        <f>AD56+AQ56+BC56+BN56+CA56+CL56+CW49+DH49+DS49+ED49+EO49+EZ49+FK49+FV49+GG49+GR49+HC49+HN49+HY49+IJ49</f>
        <v>0</v>
      </c>
      <c r="N56" s="37">
        <f t="shared" si="1"/>
        <v>0</v>
      </c>
      <c r="O56" s="60">
        <f>W56+AJ56+AV56+BG56+BT56+CE56+CP49+DA49+DL49+DW49+EH49+ES49+FD49+FO49+FZ49+GK49+GV49+HG49+HR49+IC49</f>
        <v>0</v>
      </c>
      <c r="P56" s="31"/>
      <c r="Q56" s="28"/>
      <c r="R56" s="28"/>
      <c r="S56" s="28"/>
      <c r="T56" s="28"/>
      <c r="U56" s="28"/>
      <c r="V56" s="28"/>
      <c r="W56" s="29"/>
      <c r="X56" s="29"/>
      <c r="Y56" s="29"/>
      <c r="Z56" s="29"/>
      <c r="AA56" s="30"/>
      <c r="AB56" s="27">
        <f t="shared" si="2"/>
        <v>0</v>
      </c>
      <c r="AC56" s="26">
        <f t="shared" si="3"/>
        <v>0</v>
      </c>
      <c r="AD56" s="23">
        <f t="shared" si="4"/>
        <v>0</v>
      </c>
      <c r="AE56" s="45">
        <f t="shared" si="5"/>
        <v>0</v>
      </c>
      <c r="AF56" s="31"/>
      <c r="AG56" s="28"/>
      <c r="AH56" s="28"/>
      <c r="AI56" s="28"/>
      <c r="AJ56" s="29"/>
      <c r="AK56" s="29"/>
      <c r="AL56" s="29"/>
      <c r="AM56" s="29"/>
      <c r="AN56" s="30"/>
      <c r="AO56" s="27">
        <f t="shared" si="6"/>
        <v>0</v>
      </c>
      <c r="AP56" s="26">
        <f t="shared" si="7"/>
        <v>0</v>
      </c>
      <c r="AQ56" s="23">
        <f t="shared" si="8"/>
        <v>0</v>
      </c>
      <c r="AR56" s="45">
        <f t="shared" si="9"/>
        <v>0</v>
      </c>
      <c r="AS56" s="31"/>
      <c r="AT56" s="28"/>
      <c r="AU56" s="28"/>
      <c r="AV56" s="29"/>
      <c r="AW56" s="29"/>
      <c r="AX56" s="29"/>
      <c r="AY56" s="29"/>
      <c r="AZ56" s="30"/>
      <c r="BA56" s="27">
        <f t="shared" si="10"/>
        <v>0</v>
      </c>
      <c r="BB56" s="26">
        <f t="shared" si="11"/>
        <v>0</v>
      </c>
      <c r="BC56" s="23">
        <f t="shared" si="12"/>
        <v>0</v>
      </c>
      <c r="BD56" s="45">
        <f t="shared" si="13"/>
        <v>0</v>
      </c>
      <c r="BE56" s="27"/>
      <c r="BF56" s="43"/>
      <c r="BG56" s="29"/>
      <c r="BH56" s="29"/>
      <c r="BI56" s="29"/>
      <c r="BJ56" s="29"/>
      <c r="BK56" s="30"/>
      <c r="BL56" s="40">
        <f t="shared" si="14"/>
        <v>0</v>
      </c>
      <c r="BM56" s="37">
        <f t="shared" si="15"/>
        <v>0</v>
      </c>
      <c r="BN56" s="36">
        <f t="shared" si="16"/>
        <v>0</v>
      </c>
      <c r="BO56" s="35">
        <f t="shared" si="17"/>
        <v>0</v>
      </c>
      <c r="BP56" s="31"/>
      <c r="BQ56" s="28"/>
      <c r="BR56" s="28"/>
      <c r="BS56" s="28"/>
      <c r="BT56" s="29"/>
      <c r="BU56" s="29"/>
      <c r="BV56" s="29"/>
      <c r="BW56" s="29"/>
      <c r="BX56" s="30"/>
      <c r="BY56" s="27">
        <f t="shared" si="18"/>
        <v>0</v>
      </c>
      <c r="BZ56" s="26">
        <f t="shared" si="19"/>
        <v>0</v>
      </c>
      <c r="CA56" s="32">
        <f t="shared" si="20"/>
        <v>0</v>
      </c>
      <c r="CB56" s="72">
        <f t="shared" si="21"/>
        <v>0</v>
      </c>
      <c r="CC56" s="31"/>
      <c r="CD56" s="28"/>
      <c r="CE56" s="29"/>
      <c r="CF56" s="29"/>
      <c r="CG56" s="29"/>
      <c r="CH56" s="29"/>
      <c r="CI56" s="30">
        <v>0</v>
      </c>
      <c r="CJ56" s="27">
        <f t="shared" si="22"/>
        <v>0</v>
      </c>
      <c r="CK56" s="26">
        <f t="shared" si="23"/>
        <v>0</v>
      </c>
      <c r="CL56" s="23">
        <f t="shared" si="24"/>
        <v>0</v>
      </c>
      <c r="CM56" s="45">
        <f t="shared" si="25"/>
        <v>0</v>
      </c>
      <c r="CN56"/>
      <c r="CO56"/>
      <c r="CP56"/>
      <c r="CQ56"/>
      <c r="CR56"/>
      <c r="CS56"/>
      <c r="CT56"/>
      <c r="CW56"/>
      <c r="CX56"/>
      <c r="CY56"/>
      <c r="CZ56"/>
      <c r="DA56"/>
      <c r="DB56"/>
      <c r="DC56"/>
      <c r="DD56"/>
      <c r="DE56"/>
      <c r="DH56"/>
      <c r="DI56"/>
      <c r="DJ56"/>
      <c r="DK56"/>
      <c r="DL56"/>
      <c r="DM56"/>
      <c r="DN56"/>
      <c r="DO56"/>
      <c r="DP56"/>
      <c r="DS56"/>
      <c r="DT56"/>
      <c r="DU56"/>
      <c r="DV56"/>
      <c r="DW56"/>
      <c r="DX56"/>
      <c r="DY56"/>
      <c r="DZ56"/>
      <c r="EA56"/>
      <c r="ED56"/>
      <c r="EE56"/>
      <c r="EF56"/>
      <c r="EG56"/>
      <c r="EH56"/>
      <c r="EI56"/>
      <c r="EJ56"/>
      <c r="EK56"/>
      <c r="EL56"/>
      <c r="EO56"/>
      <c r="EP56"/>
      <c r="EQ56"/>
      <c r="ER56"/>
      <c r="ES56"/>
      <c r="ET56"/>
      <c r="EU56"/>
      <c r="EV56"/>
      <c r="EW56"/>
      <c r="EZ56"/>
      <c r="FA56"/>
      <c r="FB56"/>
      <c r="FC56"/>
      <c r="FD56"/>
      <c r="FE56"/>
      <c r="FF56"/>
      <c r="FG56"/>
      <c r="FH56"/>
      <c r="FK56"/>
      <c r="FL56"/>
      <c r="FM56"/>
      <c r="FN56"/>
      <c r="FO56"/>
      <c r="FP56"/>
      <c r="FQ56"/>
      <c r="FR56"/>
      <c r="FS56"/>
      <c r="FV56"/>
      <c r="FW56"/>
      <c r="FX56"/>
      <c r="FY56"/>
      <c r="FZ56"/>
      <c r="GA56"/>
      <c r="GB56"/>
      <c r="GC56"/>
      <c r="GD56"/>
      <c r="GG56"/>
      <c r="GH56"/>
      <c r="GI56"/>
      <c r="GJ56"/>
      <c r="GK56"/>
      <c r="GL56"/>
      <c r="GM56"/>
      <c r="GN56"/>
      <c r="GO56"/>
      <c r="GR56"/>
      <c r="GS56"/>
      <c r="GT56"/>
      <c r="GU56"/>
      <c r="GV56"/>
      <c r="GW56"/>
      <c r="GX56"/>
      <c r="GY56"/>
      <c r="GZ56"/>
      <c r="HC56"/>
      <c r="HD56"/>
      <c r="HE56"/>
      <c r="HF56"/>
      <c r="HG56"/>
      <c r="HH56"/>
      <c r="HI56"/>
      <c r="HJ56"/>
      <c r="HK56"/>
      <c r="HN56"/>
      <c r="HO56"/>
      <c r="HP56"/>
      <c r="HQ56"/>
      <c r="HR56"/>
      <c r="HS56"/>
      <c r="HT56"/>
      <c r="HU56"/>
      <c r="HV56"/>
      <c r="HY56"/>
      <c r="HZ56"/>
      <c r="IA56"/>
      <c r="IB56"/>
      <c r="IC56"/>
      <c r="ID56"/>
      <c r="IE56"/>
      <c r="IF56"/>
      <c r="IG56"/>
      <c r="IJ56"/>
      <c r="IK56"/>
      <c r="IL56" s="78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</row>
    <row r="57" spans="1:323" s="4" customFormat="1" hidden="1" x14ac:dyDescent="0.2">
      <c r="A57" s="33"/>
      <c r="B57" s="63"/>
      <c r="C57" s="25"/>
      <c r="D57" s="64"/>
      <c r="E57" s="64"/>
      <c r="F57" s="65"/>
      <c r="G57" s="24" t="str">
        <f>IF(AND(OR($G$2="Y",$H$2="Y"),I57&lt;5,J57&lt;5),IF(AND(I57=#REF!,J57=#REF!),#REF!+1,1),"")</f>
        <v/>
      </c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4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58">
        <f t="shared" si="0"/>
        <v>0</v>
      </c>
      <c r="L57" s="59">
        <f>AB57+AO57+BA57+BL57+BY57+CJ57+CU57+DF57+DQ57+EB57+EM57+EX57+FI57+FT57+GE57+GP57+HA57+HL57+HW57+IH57</f>
        <v>0</v>
      </c>
      <c r="M57" s="36">
        <f>AD57+AQ57+BC57+BN57+CA57+CL57+CW57+DH57+DS57+ED57+EO57+EZ57+FK57+FV57+GG57+GR57+HC57+HN57+HY57+IJ57</f>
        <v>0</v>
      </c>
      <c r="N57" s="37">
        <f t="shared" si="1"/>
        <v>0</v>
      </c>
      <c r="O57" s="60">
        <f>W57+AJ57+AV57+BG57+BT57+CE57+CP57+DA57+DL57+DW57+EH57+ES57+FD57+FO57+FZ57+GK57+GV57+HG57+HR57+IC57</f>
        <v>0</v>
      </c>
      <c r="P57" s="31"/>
      <c r="Q57" s="28"/>
      <c r="R57" s="28"/>
      <c r="S57" s="28"/>
      <c r="T57" s="28"/>
      <c r="U57" s="28"/>
      <c r="V57" s="28"/>
      <c r="W57" s="29"/>
      <c r="X57" s="29"/>
      <c r="Y57" s="29"/>
      <c r="Z57" s="29"/>
      <c r="AA57" s="30"/>
      <c r="AB57" s="27">
        <f t="shared" si="2"/>
        <v>0</v>
      </c>
      <c r="AC57" s="26">
        <f t="shared" si="3"/>
        <v>0</v>
      </c>
      <c r="AD57" s="23">
        <f t="shared" si="4"/>
        <v>0</v>
      </c>
      <c r="AE57" s="45">
        <f t="shared" si="5"/>
        <v>0</v>
      </c>
      <c r="AF57" s="31"/>
      <c r="AG57" s="28"/>
      <c r="AH57" s="28"/>
      <c r="AI57" s="28"/>
      <c r="AJ57" s="29"/>
      <c r="AK57" s="29"/>
      <c r="AL57" s="29"/>
      <c r="AM57" s="29"/>
      <c r="AN57" s="30"/>
      <c r="AO57" s="27">
        <f t="shared" si="6"/>
        <v>0</v>
      </c>
      <c r="AP57" s="26">
        <f t="shared" si="7"/>
        <v>0</v>
      </c>
      <c r="AQ57" s="23">
        <f t="shared" si="8"/>
        <v>0</v>
      </c>
      <c r="AR57" s="45">
        <f t="shared" si="9"/>
        <v>0</v>
      </c>
      <c r="AS57" s="31"/>
      <c r="AT57" s="28"/>
      <c r="AU57" s="28"/>
      <c r="AV57" s="29"/>
      <c r="AW57" s="29"/>
      <c r="AX57" s="29"/>
      <c r="AY57" s="101"/>
      <c r="AZ57" s="102"/>
      <c r="BA57" s="103">
        <f t="shared" si="10"/>
        <v>0</v>
      </c>
      <c r="BB57" s="104">
        <f t="shared" si="11"/>
        <v>0</v>
      </c>
      <c r="BC57" s="105">
        <f t="shared" si="12"/>
        <v>0</v>
      </c>
      <c r="BD57" s="106">
        <f t="shared" si="13"/>
        <v>0</v>
      </c>
      <c r="BE57" s="103"/>
      <c r="BF57" s="107"/>
      <c r="BG57" s="101"/>
      <c r="BH57" s="101"/>
      <c r="BI57" s="101"/>
      <c r="BJ57" s="101"/>
      <c r="BK57" s="102"/>
      <c r="BL57" s="108">
        <f t="shared" si="14"/>
        <v>0</v>
      </c>
      <c r="BM57" s="109">
        <f t="shared" si="15"/>
        <v>0</v>
      </c>
      <c r="BN57" s="110">
        <f t="shared" si="16"/>
        <v>0</v>
      </c>
      <c r="BO57" s="111">
        <f t="shared" si="17"/>
        <v>0</v>
      </c>
      <c r="BP57" s="112"/>
      <c r="BQ57" s="113"/>
      <c r="BR57" s="113"/>
      <c r="BS57" s="113"/>
      <c r="BT57" s="101"/>
      <c r="BU57" s="101"/>
      <c r="BV57" s="101"/>
      <c r="BW57" s="101"/>
      <c r="BX57" s="102"/>
      <c r="BY57" s="103">
        <f t="shared" si="18"/>
        <v>0</v>
      </c>
      <c r="BZ57" s="104">
        <f t="shared" si="19"/>
        <v>0</v>
      </c>
      <c r="CA57" s="114">
        <f t="shared" si="20"/>
        <v>0</v>
      </c>
      <c r="CB57" s="115">
        <f t="shared" si="21"/>
        <v>0</v>
      </c>
      <c r="CC57" s="112"/>
      <c r="CD57" s="113"/>
      <c r="CE57" s="101"/>
      <c r="CF57" s="101"/>
      <c r="CG57" s="101"/>
      <c r="CH57" s="101"/>
      <c r="CI57" s="102">
        <v>0</v>
      </c>
      <c r="CJ57" s="103">
        <f t="shared" si="22"/>
        <v>0</v>
      </c>
      <c r="CK57" s="104">
        <f t="shared" si="23"/>
        <v>0</v>
      </c>
      <c r="CL57" s="105">
        <f t="shared" si="24"/>
        <v>0</v>
      </c>
      <c r="CM57" s="106">
        <f t="shared" si="25"/>
        <v>0</v>
      </c>
      <c r="CN57"/>
      <c r="CO57"/>
      <c r="CP57"/>
      <c r="CQ57"/>
      <c r="CR57"/>
      <c r="CS57"/>
      <c r="CT57"/>
      <c r="CW57"/>
      <c r="CZ57"/>
      <c r="DA57"/>
      <c r="DB57"/>
      <c r="DC57"/>
      <c r="DD57"/>
      <c r="DE57"/>
      <c r="DH57"/>
      <c r="DK57"/>
      <c r="DL57"/>
      <c r="DM57"/>
      <c r="DN57"/>
      <c r="DO57"/>
      <c r="DP57"/>
      <c r="DS57"/>
      <c r="DV57"/>
      <c r="DW57"/>
      <c r="DX57"/>
      <c r="DY57"/>
      <c r="DZ57"/>
      <c r="EA57"/>
      <c r="ED57"/>
      <c r="EG57"/>
      <c r="EH57"/>
      <c r="EI57"/>
      <c r="EJ57"/>
      <c r="EK57"/>
      <c r="EL57"/>
      <c r="EO57"/>
      <c r="ER57"/>
      <c r="ES57"/>
      <c r="ET57"/>
      <c r="EU57"/>
      <c r="EV57"/>
      <c r="EW57"/>
      <c r="EZ57"/>
      <c r="FC57"/>
      <c r="FD57"/>
      <c r="FE57"/>
      <c r="FF57"/>
      <c r="FG57"/>
      <c r="FH57"/>
      <c r="FK57"/>
      <c r="FN57"/>
      <c r="FO57"/>
      <c r="FP57"/>
      <c r="FQ57"/>
      <c r="FR57"/>
      <c r="FS57"/>
      <c r="FV57"/>
      <c r="FY57"/>
      <c r="FZ57"/>
      <c r="GA57"/>
      <c r="GB57"/>
      <c r="GC57"/>
      <c r="GD57"/>
      <c r="GG57"/>
      <c r="GJ57"/>
      <c r="GK57"/>
      <c r="GL57"/>
      <c r="GM57"/>
      <c r="GN57"/>
      <c r="GO57"/>
      <c r="GR57"/>
      <c r="GU57"/>
      <c r="GV57"/>
      <c r="GW57"/>
      <c r="GX57"/>
      <c r="GY57"/>
      <c r="GZ57"/>
      <c r="HC57"/>
      <c r="HF57"/>
      <c r="HG57"/>
      <c r="HH57"/>
      <c r="HI57"/>
      <c r="HJ57"/>
      <c r="HK57"/>
      <c r="HN57"/>
      <c r="HQ57"/>
      <c r="HR57"/>
      <c r="HS57"/>
      <c r="HT57"/>
      <c r="HU57"/>
      <c r="HV57"/>
      <c r="HY57"/>
      <c r="IB57"/>
      <c r="IC57"/>
      <c r="ID57"/>
      <c r="IE57"/>
      <c r="IF57"/>
      <c r="IG57"/>
      <c r="IJ57"/>
      <c r="IK57"/>
      <c r="IL57" s="78"/>
    </row>
    <row r="58" spans="1:323" s="4" customFormat="1" hidden="1" x14ac:dyDescent="0.2">
      <c r="A58" s="33"/>
      <c r="B58" s="123"/>
      <c r="C58" s="124"/>
      <c r="D58" s="125"/>
      <c r="E58" s="125"/>
      <c r="F58" s="126"/>
      <c r="G58" s="127" t="str">
        <f>IF(AND(OR($G$2="Y",$H$2="Y"),I58&lt;5,J58&lt;5),IF(AND(I58=#REF!,J58=#REF!),#REF!+1,1),"")</f>
        <v/>
      </c>
      <c r="H58" s="128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29" t="str">
        <f>IF(ISNA(VLOOKUP(E58,SortLookup!$A$1:$B$5,2,FALSE))," ",VLOOKUP(E58,SortLookup!$A$1:$B$5,2,FALSE))</f>
        <v xml:space="preserve"> </v>
      </c>
      <c r="J58" s="130" t="str">
        <f>IF(ISNA(VLOOKUP(F58,SortLookup!$A$7:$B$11,2,FALSE))," ",VLOOKUP(F58,SortLookup!$A$7:$B$11,2,FALSE))</f>
        <v xml:space="preserve"> </v>
      </c>
      <c r="K58" s="131">
        <f t="shared" si="0"/>
        <v>0</v>
      </c>
      <c r="L58" s="132">
        <f>AB58+AO58+BA58+BL58+BY58+CJ58+CU58+DF58+DQ58+EB58+EM58+EX58+FI58+FT58+GE58+GP58+HA58+HL58+HW58+IH58</f>
        <v>0</v>
      </c>
      <c r="M58" s="105">
        <f>AD58+AQ58+BC58+BN58+CA58+CL58+CW58+DH58+DS58+ED58+EO58+EZ58+FK58+FV58+GG58+GR58+HC58+HN58+HY58+IJ58</f>
        <v>0</v>
      </c>
      <c r="N58" s="104">
        <f t="shared" si="1"/>
        <v>0</v>
      </c>
      <c r="O58" s="133">
        <f>W58+AJ58+AV58+BG58+BT58+CE58+CP58+DA58+DL58+DW58+EH58+ES58+FD58+FO58+FZ58+GK58+GV58+HG58+HR58+IC58</f>
        <v>0</v>
      </c>
      <c r="P58" s="112"/>
      <c r="Q58" s="113"/>
      <c r="R58" s="113"/>
      <c r="S58" s="113"/>
      <c r="T58" s="113"/>
      <c r="U58" s="113"/>
      <c r="V58" s="113"/>
      <c r="W58" s="101"/>
      <c r="X58" s="101"/>
      <c r="Y58" s="101"/>
      <c r="Z58" s="101"/>
      <c r="AA58" s="102"/>
      <c r="AB58" s="103">
        <f t="shared" si="2"/>
        <v>0</v>
      </c>
      <c r="AC58" s="104">
        <f t="shared" si="3"/>
        <v>0</v>
      </c>
      <c r="AD58" s="105">
        <f t="shared" si="4"/>
        <v>0</v>
      </c>
      <c r="AE58" s="106">
        <f t="shared" si="5"/>
        <v>0</v>
      </c>
      <c r="AF58" s="112"/>
      <c r="AG58" s="113"/>
      <c r="AH58" s="113"/>
      <c r="AI58" s="113"/>
      <c r="AJ58" s="101"/>
      <c r="AK58" s="101"/>
      <c r="AL58" s="101"/>
      <c r="AM58" s="101"/>
      <c r="AN58" s="102"/>
      <c r="AO58" s="103">
        <f t="shared" si="6"/>
        <v>0</v>
      </c>
      <c r="AP58" s="104">
        <f t="shared" si="7"/>
        <v>0</v>
      </c>
      <c r="AQ58" s="105">
        <f t="shared" si="8"/>
        <v>0</v>
      </c>
      <c r="AR58" s="106">
        <f t="shared" si="9"/>
        <v>0</v>
      </c>
      <c r="AS58" s="112"/>
      <c r="AT58" s="113"/>
      <c r="AU58" s="113"/>
      <c r="AV58" s="101"/>
      <c r="AW58" s="101"/>
      <c r="AX58" s="101"/>
      <c r="AY58" s="101"/>
      <c r="AZ58" s="102"/>
      <c r="BA58" s="103">
        <f t="shared" si="10"/>
        <v>0</v>
      </c>
      <c r="BB58" s="104">
        <f t="shared" si="11"/>
        <v>0</v>
      </c>
      <c r="BC58" s="105">
        <f t="shared" si="12"/>
        <v>0</v>
      </c>
      <c r="BD58" s="106">
        <f t="shared" si="13"/>
        <v>0</v>
      </c>
      <c r="BE58" s="103"/>
      <c r="BF58" s="107"/>
      <c r="BG58" s="101"/>
      <c r="BH58" s="101"/>
      <c r="BI58" s="101"/>
      <c r="BJ58" s="101"/>
      <c r="BK58" s="102"/>
      <c r="BL58" s="108">
        <f t="shared" si="14"/>
        <v>0</v>
      </c>
      <c r="BM58" s="109">
        <f t="shared" si="15"/>
        <v>0</v>
      </c>
      <c r="BN58" s="110">
        <f t="shared" si="16"/>
        <v>0</v>
      </c>
      <c r="BO58" s="111">
        <f t="shared" si="17"/>
        <v>0</v>
      </c>
      <c r="BP58" s="112"/>
      <c r="BQ58" s="113"/>
      <c r="BR58" s="113"/>
      <c r="BS58" s="113"/>
      <c r="BT58" s="101"/>
      <c r="BU58" s="101"/>
      <c r="BV58" s="101"/>
      <c r="BW58" s="101"/>
      <c r="BX58" s="102"/>
      <c r="BY58" s="103">
        <f t="shared" si="18"/>
        <v>0</v>
      </c>
      <c r="BZ58" s="104">
        <f t="shared" si="19"/>
        <v>0</v>
      </c>
      <c r="CA58" s="114">
        <f t="shared" si="20"/>
        <v>0</v>
      </c>
      <c r="CB58" s="115">
        <f t="shared" si="21"/>
        <v>0</v>
      </c>
      <c r="CC58" s="112"/>
      <c r="CD58" s="113"/>
      <c r="CE58" s="101"/>
      <c r="CF58" s="101"/>
      <c r="CG58" s="101"/>
      <c r="CH58" s="101"/>
      <c r="CI58" s="102">
        <v>0</v>
      </c>
      <c r="CJ58" s="103">
        <f t="shared" si="22"/>
        <v>0</v>
      </c>
      <c r="CK58" s="104">
        <f t="shared" si="23"/>
        <v>0</v>
      </c>
      <c r="CL58" s="105">
        <f t="shared" si="24"/>
        <v>0</v>
      </c>
      <c r="CM58" s="106">
        <f t="shared" si="25"/>
        <v>0</v>
      </c>
      <c r="IL58" s="78"/>
    </row>
    <row r="59" spans="1:323" s="4" customFormat="1" hidden="1" x14ac:dyDescent="0.2">
      <c r="A59" s="33"/>
      <c r="B59" s="123"/>
      <c r="C59" s="124"/>
      <c r="D59" s="125"/>
      <c r="E59" s="125"/>
      <c r="F59" s="126"/>
      <c r="G59" s="127" t="str">
        <f>IF(AND(OR($G$2="Y",$H$2="Y"),I59&lt;5,J59&lt;5),IF(AND(I59=#REF!,J59=#REF!),#REF!+1,1),"")</f>
        <v/>
      </c>
      <c r="H59" s="128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29" t="str">
        <f>IF(ISNA(VLOOKUP(E59,SortLookup!$A$1:$B$5,2,FALSE))," ",VLOOKUP(E59,SortLookup!$A$1:$B$5,2,FALSE))</f>
        <v xml:space="preserve"> </v>
      </c>
      <c r="J59" s="130" t="str">
        <f>IF(ISNA(VLOOKUP(F59,SortLookup!$A$7:$B$11,2,FALSE))," ",VLOOKUP(F59,SortLookup!$A$7:$B$11,2,FALSE))</f>
        <v xml:space="preserve"> </v>
      </c>
      <c r="K59" s="131">
        <f t="shared" si="0"/>
        <v>0</v>
      </c>
      <c r="L59" s="132">
        <f>AB59+AO59+BA59+BL59+BY59+CJ59+CU53+DF53+DQ53+EB53+EM53+EX53+FI53+FT53+GE53+GP53+HA53+HL53+HW53+IH53</f>
        <v>0</v>
      </c>
      <c r="M59" s="105">
        <f>AD59+AQ59+BC59+BN59+CA59+CL59+CW53+DH53+DS53+ED53+EO53+EZ53+FK53+FV53+GG53+GR53+HC53+HN53+HY53+IJ53</f>
        <v>0</v>
      </c>
      <c r="N59" s="104">
        <f t="shared" si="1"/>
        <v>0</v>
      </c>
      <c r="O59" s="133">
        <f>W59+AJ59+AV59+BG59+BT59+CE59+CP53+DA53+DL53+DW53+EH53+ES53+FD53+FO53+FZ53+GK53+GV53+HG53+HR53+IC53</f>
        <v>0</v>
      </c>
      <c r="P59" s="112"/>
      <c r="Q59" s="113"/>
      <c r="R59" s="113"/>
      <c r="S59" s="113"/>
      <c r="T59" s="113"/>
      <c r="U59" s="113"/>
      <c r="V59" s="113"/>
      <c r="W59" s="101"/>
      <c r="X59" s="101"/>
      <c r="Y59" s="101"/>
      <c r="Z59" s="101"/>
      <c r="AA59" s="102"/>
      <c r="AB59" s="103">
        <f t="shared" si="2"/>
        <v>0</v>
      </c>
      <c r="AC59" s="104">
        <f t="shared" si="3"/>
        <v>0</v>
      </c>
      <c r="AD59" s="105">
        <f t="shared" si="4"/>
        <v>0</v>
      </c>
      <c r="AE59" s="106">
        <f t="shared" si="5"/>
        <v>0</v>
      </c>
      <c r="AF59" s="112"/>
      <c r="AG59" s="113"/>
      <c r="AH59" s="113"/>
      <c r="AI59" s="113"/>
      <c r="AJ59" s="101"/>
      <c r="AK59" s="101"/>
      <c r="AL59" s="101"/>
      <c r="AM59" s="101"/>
      <c r="AN59" s="102"/>
      <c r="AO59" s="103">
        <f t="shared" si="6"/>
        <v>0</v>
      </c>
      <c r="AP59" s="104">
        <f t="shared" si="7"/>
        <v>0</v>
      </c>
      <c r="AQ59" s="105">
        <f t="shared" si="8"/>
        <v>0</v>
      </c>
      <c r="AR59" s="106">
        <f t="shared" si="9"/>
        <v>0</v>
      </c>
      <c r="AS59" s="112"/>
      <c r="AT59" s="113"/>
      <c r="AU59" s="113"/>
      <c r="AV59" s="101"/>
      <c r="AW59" s="101"/>
      <c r="AX59" s="101"/>
      <c r="AY59" s="101"/>
      <c r="AZ59" s="102"/>
      <c r="BA59" s="103">
        <f t="shared" si="10"/>
        <v>0</v>
      </c>
      <c r="BB59" s="104">
        <f t="shared" si="11"/>
        <v>0</v>
      </c>
      <c r="BC59" s="105">
        <f t="shared" si="12"/>
        <v>0</v>
      </c>
      <c r="BD59" s="106">
        <f t="shared" si="13"/>
        <v>0</v>
      </c>
      <c r="BE59" s="103"/>
      <c r="BF59" s="107"/>
      <c r="BG59" s="101"/>
      <c r="BH59" s="101"/>
      <c r="BI59" s="101"/>
      <c r="BJ59" s="101"/>
      <c r="BK59" s="102"/>
      <c r="BL59" s="108">
        <f t="shared" si="14"/>
        <v>0</v>
      </c>
      <c r="BM59" s="109">
        <f t="shared" si="15"/>
        <v>0</v>
      </c>
      <c r="BN59" s="110">
        <f t="shared" si="16"/>
        <v>0</v>
      </c>
      <c r="BO59" s="111">
        <f t="shared" si="17"/>
        <v>0</v>
      </c>
      <c r="BP59" s="112"/>
      <c r="BQ59" s="113"/>
      <c r="BR59" s="113"/>
      <c r="BS59" s="113"/>
      <c r="BT59" s="101"/>
      <c r="BU59" s="101"/>
      <c r="BV59" s="101"/>
      <c r="BW59" s="101"/>
      <c r="BX59" s="102"/>
      <c r="BY59" s="103">
        <f t="shared" si="18"/>
        <v>0</v>
      </c>
      <c r="BZ59" s="104">
        <f t="shared" si="19"/>
        <v>0</v>
      </c>
      <c r="CA59" s="114">
        <f t="shared" si="20"/>
        <v>0</v>
      </c>
      <c r="CB59" s="115">
        <f t="shared" si="21"/>
        <v>0</v>
      </c>
      <c r="CC59" s="112"/>
      <c r="CD59" s="113"/>
      <c r="CE59" s="101"/>
      <c r="CF59" s="101"/>
      <c r="CG59" s="101"/>
      <c r="CH59" s="101"/>
      <c r="CI59" s="102">
        <v>0</v>
      </c>
      <c r="CJ59" s="103">
        <f t="shared" si="22"/>
        <v>0</v>
      </c>
      <c r="CK59" s="104">
        <f t="shared" si="23"/>
        <v>0</v>
      </c>
      <c r="CL59" s="105">
        <f t="shared" si="24"/>
        <v>0</v>
      </c>
      <c r="CM59" s="106">
        <f t="shared" si="25"/>
        <v>0</v>
      </c>
      <c r="IL59" s="78"/>
    </row>
    <row r="60" spans="1:323" s="4" customFormat="1" hidden="1" x14ac:dyDescent="0.2">
      <c r="A60" s="33"/>
      <c r="B60" s="123"/>
      <c r="C60" s="124"/>
      <c r="D60" s="64"/>
      <c r="E60" s="125"/>
      <c r="F60" s="126"/>
      <c r="G60" s="127" t="str">
        <f>IF(AND(OR($G$2="Y",$H$2="Y"),I60&lt;5,J60&lt;5),IF(AND(I60=#REF!,J60=#REF!),#REF!+1,1),"")</f>
        <v/>
      </c>
      <c r="H60" s="128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129" t="str">
        <f>IF(ISNA(VLOOKUP(E60,SortLookup!$A$1:$B$5,2,FALSE))," ",VLOOKUP(E60,SortLookup!$A$1:$B$5,2,FALSE))</f>
        <v xml:space="preserve"> </v>
      </c>
      <c r="J60" s="130" t="str">
        <f>IF(ISNA(VLOOKUP(F60,SortLookup!$A$7:$B$11,2,FALSE))," ",VLOOKUP(F60,SortLookup!$A$7:$B$11,2,FALSE))</f>
        <v xml:space="preserve"> </v>
      </c>
      <c r="K60" s="131">
        <f t="shared" si="0"/>
        <v>0</v>
      </c>
      <c r="L60" s="132">
        <f>AB60+AO60+BA60+BL60+BY60+CJ60+CU59+DF59+DQ59+EB59+EM59+EX59+FI59+FT59+GE59+GP59+HA59+HL59+HW59+IH59</f>
        <v>0</v>
      </c>
      <c r="M60" s="105">
        <f>AD60+AQ60+BC60+BN60+CA60+CL60+CW59+DH59+DS59+ED59+EO59+EZ59+FK59+FV59+GG59+GR59+HC59+HN59+HY59+IJ59</f>
        <v>0</v>
      </c>
      <c r="N60" s="104">
        <f t="shared" si="1"/>
        <v>0</v>
      </c>
      <c r="O60" s="133">
        <f>W60+AJ60+AV60+BG60+BT60+CE60+CP59+DA59+DL59+DW59+EH59+ES59+FD59+FO59+FZ59+GK59+GV59+HG59+HR59+IC59</f>
        <v>0</v>
      </c>
      <c r="P60" s="112"/>
      <c r="Q60" s="113"/>
      <c r="R60" s="113"/>
      <c r="S60" s="113"/>
      <c r="T60" s="113"/>
      <c r="U60" s="113"/>
      <c r="V60" s="113"/>
      <c r="W60" s="101"/>
      <c r="X60" s="101"/>
      <c r="Y60" s="101"/>
      <c r="Z60" s="101"/>
      <c r="AA60" s="102"/>
      <c r="AB60" s="103">
        <f t="shared" si="2"/>
        <v>0</v>
      </c>
      <c r="AC60" s="104">
        <f t="shared" si="3"/>
        <v>0</v>
      </c>
      <c r="AD60" s="105">
        <f t="shared" si="4"/>
        <v>0</v>
      </c>
      <c r="AE60" s="106">
        <f t="shared" si="5"/>
        <v>0</v>
      </c>
      <c r="AF60" s="112"/>
      <c r="AG60" s="113"/>
      <c r="AH60" s="113"/>
      <c r="AI60" s="113"/>
      <c r="AJ60" s="101"/>
      <c r="AK60" s="101"/>
      <c r="AL60" s="101"/>
      <c r="AM60" s="101"/>
      <c r="AN60" s="102"/>
      <c r="AO60" s="103">
        <f t="shared" si="6"/>
        <v>0</v>
      </c>
      <c r="AP60" s="104">
        <f t="shared" si="7"/>
        <v>0</v>
      </c>
      <c r="AQ60" s="105">
        <f t="shared" si="8"/>
        <v>0</v>
      </c>
      <c r="AR60" s="106">
        <f t="shared" si="9"/>
        <v>0</v>
      </c>
      <c r="AS60" s="112"/>
      <c r="AT60" s="113"/>
      <c r="AU60" s="113"/>
      <c r="AV60" s="101"/>
      <c r="AW60" s="101"/>
      <c r="AX60" s="101"/>
      <c r="AY60" s="101"/>
      <c r="AZ60" s="102"/>
      <c r="BA60" s="103">
        <f t="shared" si="10"/>
        <v>0</v>
      </c>
      <c r="BB60" s="104">
        <f t="shared" si="11"/>
        <v>0</v>
      </c>
      <c r="BC60" s="105">
        <f t="shared" si="12"/>
        <v>0</v>
      </c>
      <c r="BD60" s="106">
        <f t="shared" si="13"/>
        <v>0</v>
      </c>
      <c r="BE60" s="103"/>
      <c r="BF60" s="107"/>
      <c r="BG60" s="101"/>
      <c r="BH60" s="101"/>
      <c r="BI60" s="101"/>
      <c r="BJ60" s="101"/>
      <c r="BK60" s="102"/>
      <c r="BL60" s="108">
        <f t="shared" si="14"/>
        <v>0</v>
      </c>
      <c r="BM60" s="109">
        <f t="shared" si="15"/>
        <v>0</v>
      </c>
      <c r="BN60" s="110">
        <f t="shared" si="16"/>
        <v>0</v>
      </c>
      <c r="BO60" s="111">
        <f t="shared" si="17"/>
        <v>0</v>
      </c>
      <c r="BP60" s="112"/>
      <c r="BQ60" s="113"/>
      <c r="BR60" s="113"/>
      <c r="BS60" s="113"/>
      <c r="BT60" s="101"/>
      <c r="BU60" s="101"/>
      <c r="BV60" s="101"/>
      <c r="BW60" s="101"/>
      <c r="BX60" s="102"/>
      <c r="BY60" s="103">
        <f t="shared" si="18"/>
        <v>0</v>
      </c>
      <c r="BZ60" s="104">
        <f t="shared" si="19"/>
        <v>0</v>
      </c>
      <c r="CA60" s="114">
        <f t="shared" si="20"/>
        <v>0</v>
      </c>
      <c r="CB60" s="115">
        <f t="shared" si="21"/>
        <v>0</v>
      </c>
      <c r="CC60" s="112"/>
      <c r="CD60" s="113"/>
      <c r="CE60" s="101"/>
      <c r="CF60" s="101"/>
      <c r="CG60" s="101"/>
      <c r="CH60" s="101"/>
      <c r="CI60" s="102">
        <v>0</v>
      </c>
      <c r="CJ60" s="103">
        <f t="shared" si="22"/>
        <v>0</v>
      </c>
      <c r="CK60" s="104">
        <f t="shared" si="23"/>
        <v>0</v>
      </c>
      <c r="CL60" s="105">
        <f t="shared" si="24"/>
        <v>0</v>
      </c>
      <c r="CM60" s="106">
        <f t="shared" si="25"/>
        <v>0</v>
      </c>
      <c r="IL60" s="78"/>
      <c r="IM60"/>
      <c r="IN60"/>
      <c r="IO60"/>
      <c r="IP60"/>
    </row>
    <row r="61" spans="1:323" s="4" customFormat="1" hidden="1" x14ac:dyDescent="0.2">
      <c r="A61" s="33"/>
      <c r="B61" s="123"/>
      <c r="C61" s="124"/>
      <c r="D61" s="141"/>
      <c r="E61" s="64"/>
      <c r="F61" s="142"/>
      <c r="G61" s="127" t="str">
        <f>IF(AND(OR($G$2="Y",$H$2="Y"),I61&lt;5,J61&lt;5),IF(AND(I61=#REF!,J61=#REF!),#REF!+1,1),"")</f>
        <v/>
      </c>
      <c r="H61" s="128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129" t="str">
        <f>IF(ISNA(VLOOKUP(E61,SortLookup!$A$1:$B$5,2,FALSE))," ",VLOOKUP(E61,SortLookup!$A$1:$B$5,2,FALSE))</f>
        <v xml:space="preserve"> </v>
      </c>
      <c r="J61" s="130" t="str">
        <f>IF(ISNA(VLOOKUP(F61,SortLookup!$A$7:$B$11,2,FALSE))," ",VLOOKUP(F61,SortLookup!$A$7:$B$11,2,FALSE))</f>
        <v xml:space="preserve"> </v>
      </c>
      <c r="K61" s="131">
        <f t="shared" si="0"/>
        <v>0</v>
      </c>
      <c r="L61" s="132">
        <f>AB61+AO61+BA61+BL61+BY61+CJ61+CU54+DF54+DQ54+EB54+EM54+EX54+FI54+FT54+GE54+GP54+HA54+HL54+HW54+IH54</f>
        <v>0</v>
      </c>
      <c r="M61" s="105">
        <f>AD61+AQ61+BC61+BN61+CA61+CL61+CW54+DH54+DS54+ED54+EO54+EZ54+FK54+FV54+GG54+GR54+HC54+HN54+HY54+IJ54</f>
        <v>0</v>
      </c>
      <c r="N61" s="104">
        <f t="shared" si="1"/>
        <v>0</v>
      </c>
      <c r="O61" s="133">
        <f>W61+AJ61+AV61+BG61+BT61+CE61+CP54+DA54+DL54+DW54+EH54+ES54+FD54+FO54+FZ54+GK54+GV54+HG54+HR54+IC54</f>
        <v>0</v>
      </c>
      <c r="P61" s="112"/>
      <c r="Q61" s="113"/>
      <c r="R61" s="113"/>
      <c r="S61" s="113"/>
      <c r="T61" s="113"/>
      <c r="U61" s="113"/>
      <c r="V61" s="113"/>
      <c r="W61" s="101"/>
      <c r="X61" s="101"/>
      <c r="Y61" s="101"/>
      <c r="Z61" s="101"/>
      <c r="AA61" s="102"/>
      <c r="AB61" s="103">
        <f t="shared" si="2"/>
        <v>0</v>
      </c>
      <c r="AC61" s="104">
        <f t="shared" si="3"/>
        <v>0</v>
      </c>
      <c r="AD61" s="105">
        <f t="shared" si="4"/>
        <v>0</v>
      </c>
      <c r="AE61" s="106">
        <f t="shared" si="5"/>
        <v>0</v>
      </c>
      <c r="AF61" s="112"/>
      <c r="AG61" s="113"/>
      <c r="AH61" s="113"/>
      <c r="AI61" s="113"/>
      <c r="AJ61" s="101"/>
      <c r="AK61" s="101"/>
      <c r="AL61" s="101"/>
      <c r="AM61" s="101"/>
      <c r="AN61" s="102"/>
      <c r="AO61" s="103">
        <f t="shared" si="6"/>
        <v>0</v>
      </c>
      <c r="AP61" s="104">
        <f t="shared" si="7"/>
        <v>0</v>
      </c>
      <c r="AQ61" s="105">
        <f t="shared" si="8"/>
        <v>0</v>
      </c>
      <c r="AR61" s="106">
        <f t="shared" si="9"/>
        <v>0</v>
      </c>
      <c r="AS61" s="112"/>
      <c r="AT61" s="113"/>
      <c r="AU61" s="113"/>
      <c r="AV61" s="101"/>
      <c r="AW61" s="101"/>
      <c r="AX61" s="101"/>
      <c r="AY61" s="101"/>
      <c r="AZ61" s="102"/>
      <c r="BA61" s="103">
        <f t="shared" si="10"/>
        <v>0</v>
      </c>
      <c r="BB61" s="104">
        <f t="shared" si="11"/>
        <v>0</v>
      </c>
      <c r="BC61" s="105">
        <f t="shared" si="12"/>
        <v>0</v>
      </c>
      <c r="BD61" s="106">
        <f t="shared" si="13"/>
        <v>0</v>
      </c>
      <c r="BE61" s="103"/>
      <c r="BF61" s="107"/>
      <c r="BG61" s="101"/>
      <c r="BH61" s="101"/>
      <c r="BI61" s="101"/>
      <c r="BJ61" s="101"/>
      <c r="BK61" s="102"/>
      <c r="BL61" s="108">
        <f t="shared" si="14"/>
        <v>0</v>
      </c>
      <c r="BM61" s="109">
        <f t="shared" si="15"/>
        <v>0</v>
      </c>
      <c r="BN61" s="110">
        <f t="shared" si="16"/>
        <v>0</v>
      </c>
      <c r="BO61" s="111">
        <f t="shared" si="17"/>
        <v>0</v>
      </c>
      <c r="BP61" s="112"/>
      <c r="BQ61" s="113"/>
      <c r="BR61" s="113"/>
      <c r="BS61" s="113"/>
      <c r="BT61" s="101"/>
      <c r="BU61" s="101"/>
      <c r="BV61" s="101"/>
      <c r="BW61" s="101"/>
      <c r="BX61" s="102"/>
      <c r="BY61" s="103">
        <f t="shared" si="18"/>
        <v>0</v>
      </c>
      <c r="BZ61" s="104">
        <f t="shared" si="19"/>
        <v>0</v>
      </c>
      <c r="CA61" s="114">
        <f t="shared" si="20"/>
        <v>0</v>
      </c>
      <c r="CB61" s="115">
        <f t="shared" si="21"/>
        <v>0</v>
      </c>
      <c r="CC61" s="112"/>
      <c r="CD61" s="113"/>
      <c r="CE61" s="101"/>
      <c r="CF61" s="101"/>
      <c r="CG61" s="101"/>
      <c r="CH61" s="101"/>
      <c r="CI61" s="102"/>
      <c r="CJ61" s="103">
        <f t="shared" si="22"/>
        <v>0</v>
      </c>
      <c r="CK61" s="104">
        <f t="shared" si="23"/>
        <v>0</v>
      </c>
      <c r="CL61" s="105">
        <f t="shared" si="24"/>
        <v>0</v>
      </c>
      <c r="CM61" s="106">
        <f t="shared" si="25"/>
        <v>0</v>
      </c>
      <c r="IL61" s="78"/>
    </row>
    <row r="62" spans="1:323" s="4" customFormat="1" hidden="1" x14ac:dyDescent="0.2">
      <c r="A62" s="33"/>
      <c r="B62" s="123"/>
      <c r="C62" s="124"/>
      <c r="D62" s="141"/>
      <c r="E62" s="64"/>
      <c r="F62" s="142"/>
      <c r="G62" s="127" t="str">
        <f>IF(AND(OR($G$2="Y",$H$2="Y"),I62&lt;5,J62&lt;5),IF(AND(I62=#REF!,J62=#REF!),#REF!+1,1),"")</f>
        <v/>
      </c>
      <c r="H62" s="128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129" t="str">
        <f>IF(ISNA(VLOOKUP(E62,SortLookup!$A$1:$B$5,2,FALSE))," ",VLOOKUP(E62,SortLookup!$A$1:$B$5,2,FALSE))</f>
        <v xml:space="preserve"> </v>
      </c>
      <c r="J62" s="130" t="str">
        <f>IF(ISNA(VLOOKUP(F62,SortLookup!$A$7:$B$11,2,FALSE))," ",VLOOKUP(F62,SortLookup!$A$7:$B$11,2,FALSE))</f>
        <v xml:space="preserve"> </v>
      </c>
      <c r="K62" s="131">
        <f t="shared" si="0"/>
        <v>0</v>
      </c>
      <c r="L62" s="132">
        <f>AB62+AO62+BA62+BL62+BY62+CJ62+CU55+DF55+DQ55+EB55+EM55+EX55+FI55+FT55+GE55+GP55+HA55+HL55+HW55+IH55</f>
        <v>0</v>
      </c>
      <c r="M62" s="105">
        <f>AD62+AQ62+BC62+BN62+CA62+CL62+CW55+DH55+DS55+ED55+EO55+EZ55+FK55+FV55+GG55+GR55+HC55+HN55+HY55+IJ55</f>
        <v>0</v>
      </c>
      <c r="N62" s="104">
        <f t="shared" si="1"/>
        <v>0</v>
      </c>
      <c r="O62" s="133">
        <f>W62+AJ62+AV62+BG62+BT62+CE62+CP55+DA55+DL55+DW55+EH55+ES55+FD55+FO55+FZ55+GK55+GV55+HG55+HR55+IC55</f>
        <v>0</v>
      </c>
      <c r="P62" s="112"/>
      <c r="Q62" s="113"/>
      <c r="R62" s="113"/>
      <c r="S62" s="113"/>
      <c r="T62" s="113"/>
      <c r="U62" s="113"/>
      <c r="V62" s="113"/>
      <c r="W62" s="101"/>
      <c r="X62" s="101"/>
      <c r="Y62" s="101"/>
      <c r="Z62" s="101"/>
      <c r="AA62" s="102"/>
      <c r="AB62" s="103">
        <f t="shared" si="2"/>
        <v>0</v>
      </c>
      <c r="AC62" s="104">
        <f t="shared" si="3"/>
        <v>0</v>
      </c>
      <c r="AD62" s="105">
        <f t="shared" si="4"/>
        <v>0</v>
      </c>
      <c r="AE62" s="106">
        <f t="shared" si="5"/>
        <v>0</v>
      </c>
      <c r="AF62" s="112"/>
      <c r="AG62" s="113"/>
      <c r="AH62" s="113"/>
      <c r="AI62" s="113"/>
      <c r="AJ62" s="101"/>
      <c r="AK62" s="101"/>
      <c r="AL62" s="101"/>
      <c r="AM62" s="101"/>
      <c r="AN62" s="102"/>
      <c r="AO62" s="103">
        <f t="shared" si="6"/>
        <v>0</v>
      </c>
      <c r="AP62" s="104">
        <f t="shared" si="7"/>
        <v>0</v>
      </c>
      <c r="AQ62" s="105">
        <f t="shared" si="8"/>
        <v>0</v>
      </c>
      <c r="AR62" s="106">
        <f t="shared" si="9"/>
        <v>0</v>
      </c>
      <c r="AS62" s="112"/>
      <c r="AT62" s="113"/>
      <c r="AU62" s="113"/>
      <c r="AV62" s="101"/>
      <c r="AW62" s="101"/>
      <c r="AX62" s="101"/>
      <c r="AY62" s="101"/>
      <c r="AZ62" s="102"/>
      <c r="BA62" s="103">
        <f t="shared" si="10"/>
        <v>0</v>
      </c>
      <c r="BB62" s="104">
        <f t="shared" si="11"/>
        <v>0</v>
      </c>
      <c r="BC62" s="105">
        <f t="shared" si="12"/>
        <v>0</v>
      </c>
      <c r="BD62" s="106">
        <f t="shared" si="13"/>
        <v>0</v>
      </c>
      <c r="BE62" s="103"/>
      <c r="BF62" s="107"/>
      <c r="BG62" s="101"/>
      <c r="BH62" s="101"/>
      <c r="BI62" s="101"/>
      <c r="BJ62" s="101"/>
      <c r="BK62" s="102"/>
      <c r="BL62" s="108">
        <f t="shared" si="14"/>
        <v>0</v>
      </c>
      <c r="BM62" s="109">
        <f t="shared" si="15"/>
        <v>0</v>
      </c>
      <c r="BN62" s="110">
        <f t="shared" si="16"/>
        <v>0</v>
      </c>
      <c r="BO62" s="111">
        <f t="shared" si="17"/>
        <v>0</v>
      </c>
      <c r="BP62" s="112"/>
      <c r="BQ62" s="113"/>
      <c r="BR62" s="113"/>
      <c r="BS62" s="113"/>
      <c r="BT62" s="101"/>
      <c r="BU62" s="101"/>
      <c r="BV62" s="101"/>
      <c r="BW62" s="101"/>
      <c r="BX62" s="102"/>
      <c r="BY62" s="103">
        <f t="shared" si="18"/>
        <v>0</v>
      </c>
      <c r="BZ62" s="104">
        <f t="shared" si="19"/>
        <v>0</v>
      </c>
      <c r="CA62" s="114">
        <f t="shared" si="20"/>
        <v>0</v>
      </c>
      <c r="CB62" s="115">
        <f t="shared" si="21"/>
        <v>0</v>
      </c>
      <c r="CC62" s="112"/>
      <c r="CD62" s="113"/>
      <c r="CE62" s="101"/>
      <c r="CF62" s="101"/>
      <c r="CG62" s="101"/>
      <c r="CH62" s="101"/>
      <c r="CI62" s="102"/>
      <c r="CJ62" s="103">
        <f t="shared" si="22"/>
        <v>0</v>
      </c>
      <c r="CK62" s="104">
        <f t="shared" si="23"/>
        <v>0</v>
      </c>
      <c r="CL62" s="105">
        <f t="shared" si="24"/>
        <v>0</v>
      </c>
      <c r="CM62" s="106">
        <f t="shared" si="25"/>
        <v>0</v>
      </c>
      <c r="CN62" s="1"/>
      <c r="CO62" s="1"/>
      <c r="CP62" s="2"/>
      <c r="CQ62" s="2"/>
      <c r="CR62" s="2"/>
      <c r="CS62" s="2"/>
      <c r="CT62" s="2"/>
      <c r="CU62" s="61"/>
      <c r="CV62" s="13"/>
      <c r="CW62" s="6"/>
      <c r="CX62" s="38"/>
      <c r="CY62" s="1"/>
      <c r="CZ62" s="1"/>
      <c r="DA62" s="2"/>
      <c r="DB62" s="2"/>
      <c r="DC62" s="2"/>
      <c r="DD62" s="2"/>
      <c r="DE62" s="2"/>
      <c r="DF62" s="61"/>
      <c r="DG62" s="13"/>
      <c r="DH62" s="6"/>
      <c r="DI62" s="38"/>
      <c r="DJ62" s="1"/>
      <c r="DK62" s="1"/>
      <c r="DL62" s="2"/>
      <c r="DM62" s="2"/>
      <c r="DN62" s="2"/>
      <c r="DO62" s="2"/>
      <c r="DP62" s="2"/>
      <c r="DQ62" s="61"/>
      <c r="DR62" s="13"/>
      <c r="DS62" s="6"/>
      <c r="DT62" s="38"/>
      <c r="DU62" s="1"/>
      <c r="DV62" s="1"/>
      <c r="DW62" s="2"/>
      <c r="DX62" s="2"/>
      <c r="DY62" s="2"/>
      <c r="DZ62" s="2"/>
      <c r="EA62" s="2"/>
      <c r="EB62" s="61"/>
      <c r="EC62" s="13"/>
      <c r="ED62" s="6"/>
      <c r="EE62" s="38"/>
      <c r="EF62" s="1"/>
      <c r="EG62" s="1"/>
      <c r="EH62" s="2"/>
      <c r="EI62" s="2"/>
      <c r="EJ62" s="2"/>
      <c r="EK62" s="2"/>
      <c r="EL62" s="2"/>
      <c r="EM62" s="61"/>
      <c r="EN62" s="13"/>
      <c r="EO62" s="6"/>
      <c r="EP62" s="38"/>
      <c r="EQ62" s="1"/>
      <c r="ER62" s="1"/>
      <c r="ES62" s="2"/>
      <c r="ET62" s="2"/>
      <c r="EU62" s="2"/>
      <c r="EV62" s="2"/>
      <c r="EW62" s="2"/>
      <c r="EX62" s="61"/>
      <c r="EY62" s="13"/>
      <c r="EZ62" s="6"/>
      <c r="FA62" s="38"/>
      <c r="FB62" s="1"/>
      <c r="FC62" s="1"/>
      <c r="FD62" s="2"/>
      <c r="FE62" s="2"/>
      <c r="FF62" s="2"/>
      <c r="FG62" s="2"/>
      <c r="FH62" s="2"/>
      <c r="FI62" s="61"/>
      <c r="FJ62" s="13"/>
      <c r="FK62" s="6"/>
      <c r="FL62" s="38"/>
      <c r="FM62" s="1"/>
      <c r="FN62" s="1"/>
      <c r="FO62" s="2"/>
      <c r="FP62" s="2"/>
      <c r="FQ62" s="2"/>
      <c r="FR62" s="2"/>
      <c r="FS62" s="2"/>
      <c r="FT62" s="61"/>
      <c r="FU62" s="13"/>
      <c r="FV62" s="6"/>
      <c r="FW62" s="38"/>
      <c r="FX62" s="1"/>
      <c r="FY62" s="1"/>
      <c r="FZ62" s="2"/>
      <c r="GA62" s="2"/>
      <c r="GB62" s="2"/>
      <c r="GC62" s="2"/>
      <c r="GD62" s="2"/>
      <c r="GE62" s="61"/>
      <c r="GF62" s="13"/>
      <c r="GG62" s="6"/>
      <c r="GH62" s="38"/>
      <c r="GI62" s="1"/>
      <c r="GJ62" s="1"/>
      <c r="GK62" s="2"/>
      <c r="GL62" s="2"/>
      <c r="GM62" s="2"/>
      <c r="GN62" s="2"/>
      <c r="GO62" s="2"/>
      <c r="GP62" s="61"/>
      <c r="GQ62" s="13"/>
      <c r="GR62" s="6"/>
      <c r="GS62" s="38"/>
      <c r="GT62" s="1"/>
      <c r="GU62" s="1"/>
      <c r="GV62" s="2"/>
      <c r="GW62" s="2"/>
      <c r="GX62" s="2"/>
      <c r="GY62" s="2"/>
      <c r="GZ62" s="2"/>
      <c r="HA62" s="61"/>
      <c r="HB62" s="13"/>
      <c r="HC62" s="6"/>
      <c r="HD62" s="38"/>
      <c r="HE62" s="1"/>
      <c r="HF62" s="1"/>
      <c r="HG62" s="2"/>
      <c r="HH62" s="2"/>
      <c r="HI62" s="2"/>
      <c r="HJ62" s="2"/>
      <c r="HK62" s="2"/>
      <c r="HL62" s="61"/>
      <c r="HM62" s="13"/>
      <c r="HN62" s="6"/>
      <c r="HO62" s="38"/>
      <c r="HP62" s="1"/>
      <c r="HQ62" s="1"/>
      <c r="HR62" s="2"/>
      <c r="HS62" s="2"/>
      <c r="HT62" s="2"/>
      <c r="HU62" s="2"/>
      <c r="HV62" s="2"/>
      <c r="HW62" s="61"/>
      <c r="HX62" s="13"/>
      <c r="HY62" s="6"/>
      <c r="HZ62" s="38"/>
      <c r="IA62" s="1"/>
      <c r="IB62" s="1"/>
      <c r="IC62" s="2"/>
      <c r="ID62" s="2"/>
      <c r="IE62" s="2"/>
      <c r="IF62" s="2"/>
      <c r="IG62" s="2"/>
      <c r="IH62" s="61"/>
      <c r="II62" s="13"/>
      <c r="IJ62" s="6"/>
      <c r="IK62" s="38"/>
      <c r="IL62" s="78"/>
      <c r="IM62"/>
      <c r="IN62"/>
      <c r="IO62"/>
      <c r="IP62"/>
      <c r="IQ62"/>
    </row>
    <row r="63" spans="1:323" s="4" customFormat="1" hidden="1" x14ac:dyDescent="0.2">
      <c r="A63" s="33"/>
      <c r="B63" s="63"/>
      <c r="C63" s="124"/>
      <c r="D63" s="125"/>
      <c r="E63" s="143"/>
      <c r="F63" s="126"/>
      <c r="G63" s="127" t="str">
        <f>IF(AND(OR($G$2="Y",$H$2="Y"),I63&lt;5,J63&lt;5),IF(AND(I63=#REF!,J63=#REF!),#REF!+1,1),"")</f>
        <v/>
      </c>
      <c r="H63" s="128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129" t="str">
        <f>IF(ISNA(VLOOKUP(E63,SortLookup!$A$1:$B$5,2,FALSE))," ",VLOOKUP(E63,SortLookup!$A$1:$B$5,2,FALSE))</f>
        <v xml:space="preserve"> </v>
      </c>
      <c r="J63" s="130" t="str">
        <f>IF(ISNA(VLOOKUP(F63,SortLookup!$A$7:$B$11,2,FALSE))," ",VLOOKUP(F63,SortLookup!$A$7:$B$11,2,FALSE))</f>
        <v xml:space="preserve"> </v>
      </c>
      <c r="K63" s="131">
        <f t="shared" si="0"/>
        <v>0</v>
      </c>
      <c r="L63" s="132">
        <f>AB63+AO63+BA63+BL63+BY63+CJ63+CU57+DF57+DQ57+EB57+EM57+EX57+FI57+FT57+GE57+GP57+HA57+HL57+HW57+IH57</f>
        <v>0</v>
      </c>
      <c r="M63" s="105">
        <f>AD63+AQ63+BC63+BN63+CA63+CL63+CW57+DH57+DS57+ED57+EO57+EZ57+FK57+FV57+GG57+GR57+HC57+HN57+HY57+IJ57</f>
        <v>0</v>
      </c>
      <c r="N63" s="104">
        <f t="shared" si="1"/>
        <v>0</v>
      </c>
      <c r="O63" s="133">
        <f>W63+AJ63+AV63+BG63+BT63+CE63+CP57+DA57+DL57+DW57+EH57+ES57+FD57+FO57+FZ57+GK57+GV57+HG57+HR57+IC57</f>
        <v>0</v>
      </c>
      <c r="P63" s="112"/>
      <c r="Q63" s="113"/>
      <c r="R63" s="113"/>
      <c r="S63" s="113"/>
      <c r="T63" s="113"/>
      <c r="U63" s="113"/>
      <c r="V63" s="113"/>
      <c r="W63" s="101"/>
      <c r="X63" s="101"/>
      <c r="Y63" s="101"/>
      <c r="Z63" s="101"/>
      <c r="AA63" s="102"/>
      <c r="AB63" s="103">
        <f t="shared" si="2"/>
        <v>0</v>
      </c>
      <c r="AC63" s="104">
        <f t="shared" si="3"/>
        <v>0</v>
      </c>
      <c r="AD63" s="105">
        <f t="shared" si="4"/>
        <v>0</v>
      </c>
      <c r="AE63" s="106">
        <f t="shared" si="5"/>
        <v>0</v>
      </c>
      <c r="AF63" s="112"/>
      <c r="AG63" s="113"/>
      <c r="AH63" s="113"/>
      <c r="AI63" s="113"/>
      <c r="AJ63" s="101"/>
      <c r="AK63" s="101"/>
      <c r="AL63" s="101"/>
      <c r="AM63" s="101"/>
      <c r="AN63" s="102"/>
      <c r="AO63" s="103">
        <f t="shared" si="6"/>
        <v>0</v>
      </c>
      <c r="AP63" s="104">
        <f t="shared" si="7"/>
        <v>0</v>
      </c>
      <c r="AQ63" s="105">
        <f t="shared" si="8"/>
        <v>0</v>
      </c>
      <c r="AR63" s="106">
        <f t="shared" si="9"/>
        <v>0</v>
      </c>
      <c r="AS63" s="112"/>
      <c r="AT63" s="113"/>
      <c r="AU63" s="113"/>
      <c r="AV63" s="101"/>
      <c r="AW63" s="101"/>
      <c r="AX63" s="101"/>
      <c r="AY63" s="101"/>
      <c r="AZ63" s="102"/>
      <c r="BA63" s="103">
        <f t="shared" si="10"/>
        <v>0</v>
      </c>
      <c r="BB63" s="104">
        <f t="shared" si="11"/>
        <v>0</v>
      </c>
      <c r="BC63" s="105">
        <f t="shared" si="12"/>
        <v>0</v>
      </c>
      <c r="BD63" s="106">
        <f t="shared" si="13"/>
        <v>0</v>
      </c>
      <c r="BE63" s="103"/>
      <c r="BF63" s="107"/>
      <c r="BG63" s="101"/>
      <c r="BH63" s="101"/>
      <c r="BI63" s="101"/>
      <c r="BJ63" s="101"/>
      <c r="BK63" s="102"/>
      <c r="BL63" s="108">
        <f t="shared" si="14"/>
        <v>0</v>
      </c>
      <c r="BM63" s="109">
        <f t="shared" si="15"/>
        <v>0</v>
      </c>
      <c r="BN63" s="110">
        <f t="shared" si="16"/>
        <v>0</v>
      </c>
      <c r="BO63" s="111">
        <f t="shared" si="17"/>
        <v>0</v>
      </c>
      <c r="BP63" s="112"/>
      <c r="BQ63" s="113"/>
      <c r="BR63" s="113"/>
      <c r="BS63" s="113"/>
      <c r="BT63" s="101"/>
      <c r="BU63" s="101"/>
      <c r="BV63" s="101"/>
      <c r="BW63" s="101"/>
      <c r="BX63" s="102"/>
      <c r="BY63" s="103">
        <f t="shared" si="18"/>
        <v>0</v>
      </c>
      <c r="BZ63" s="104">
        <f t="shared" si="19"/>
        <v>0</v>
      </c>
      <c r="CA63" s="114">
        <f t="shared" si="20"/>
        <v>0</v>
      </c>
      <c r="CB63" s="115">
        <f t="shared" si="21"/>
        <v>0</v>
      </c>
      <c r="CC63" s="112"/>
      <c r="CD63" s="113"/>
      <c r="CE63" s="101"/>
      <c r="CF63" s="101"/>
      <c r="CG63" s="101"/>
      <c r="CH63" s="101"/>
      <c r="CI63" s="102"/>
      <c r="CJ63" s="103">
        <f t="shared" si="22"/>
        <v>0</v>
      </c>
      <c r="CK63" s="104">
        <f t="shared" si="23"/>
        <v>0</v>
      </c>
      <c r="CL63" s="105">
        <f t="shared" si="24"/>
        <v>0</v>
      </c>
      <c r="CM63" s="106">
        <f t="shared" si="25"/>
        <v>0</v>
      </c>
      <c r="CN63"/>
      <c r="CO63"/>
      <c r="CP63"/>
      <c r="CQ63"/>
      <c r="CR63"/>
      <c r="CS63"/>
      <c r="CT63"/>
      <c r="CW63"/>
      <c r="CZ63"/>
      <c r="DA63"/>
      <c r="DB63"/>
      <c r="DC63"/>
      <c r="DD63"/>
      <c r="DE63"/>
      <c r="DH63"/>
      <c r="DK63"/>
      <c r="DL63"/>
      <c r="DM63"/>
      <c r="DN63"/>
      <c r="DO63"/>
      <c r="DP63"/>
      <c r="DS63"/>
      <c r="DV63"/>
      <c r="DW63"/>
      <c r="DX63"/>
      <c r="DY63"/>
      <c r="DZ63"/>
      <c r="EA63"/>
      <c r="ED63"/>
      <c r="EG63"/>
      <c r="EH63"/>
      <c r="EI63"/>
      <c r="EJ63"/>
      <c r="EK63"/>
      <c r="EL63"/>
      <c r="EO63"/>
      <c r="ER63"/>
      <c r="ES63"/>
      <c r="ET63"/>
      <c r="EU63"/>
      <c r="EV63"/>
      <c r="EW63"/>
      <c r="EZ63"/>
      <c r="FC63"/>
      <c r="FD63"/>
      <c r="FE63"/>
      <c r="FF63"/>
      <c r="FG63"/>
      <c r="FH63"/>
      <c r="FK63"/>
      <c r="FN63"/>
      <c r="FO63"/>
      <c r="FP63"/>
      <c r="FQ63"/>
      <c r="FR63"/>
      <c r="FS63"/>
      <c r="FV63"/>
      <c r="FY63"/>
      <c r="FZ63"/>
      <c r="GA63"/>
      <c r="GB63"/>
      <c r="GC63"/>
      <c r="GD63"/>
      <c r="GG63"/>
      <c r="GJ63"/>
      <c r="GK63"/>
      <c r="GL63"/>
      <c r="GM63"/>
      <c r="GN63"/>
      <c r="GO63"/>
      <c r="GR63"/>
      <c r="GU63"/>
      <c r="GV63"/>
      <c r="GW63"/>
      <c r="GX63"/>
      <c r="GY63"/>
      <c r="GZ63"/>
      <c r="HC63"/>
      <c r="HF63"/>
      <c r="HG63"/>
      <c r="HH63"/>
      <c r="HI63"/>
      <c r="HJ63"/>
      <c r="HK63"/>
      <c r="HN63"/>
      <c r="HQ63"/>
      <c r="HR63"/>
      <c r="HS63"/>
      <c r="HT63"/>
      <c r="HU63"/>
      <c r="HV63"/>
      <c r="HY63"/>
      <c r="IB63"/>
      <c r="IC63"/>
      <c r="ID63"/>
      <c r="IE63"/>
      <c r="IF63"/>
      <c r="IG63"/>
      <c r="IJ63"/>
      <c r="IK63"/>
      <c r="IL63" s="78"/>
    </row>
    <row r="64" spans="1:323" s="4" customFormat="1" hidden="1" x14ac:dyDescent="0.2">
      <c r="A64" s="33"/>
      <c r="B64" s="63"/>
      <c r="C64" s="124"/>
      <c r="D64" s="125"/>
      <c r="E64" s="125"/>
      <c r="F64" s="64"/>
      <c r="G64" s="127" t="str">
        <f>IF(AND(OR($G$2="Y",$H$2="Y"),I64&lt;5,J64&lt;5),IF(AND(I64=#REF!,J64=#REF!),#REF!+1,1),"")</f>
        <v/>
      </c>
      <c r="H64" s="128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129" t="str">
        <f>IF(ISNA(VLOOKUP(E64,SortLookup!$A$1:$B$5,2,FALSE))," ",VLOOKUP(E64,SortLookup!$A$1:$B$5,2,FALSE))</f>
        <v xml:space="preserve"> </v>
      </c>
      <c r="J64" s="130" t="str">
        <f>IF(ISNA(VLOOKUP(F64,SortLookup!$A$7:$B$11,2,FALSE))," ",VLOOKUP(F64,SortLookup!$A$7:$B$11,2,FALSE))</f>
        <v xml:space="preserve"> </v>
      </c>
      <c r="K64" s="131">
        <f t="shared" si="0"/>
        <v>0</v>
      </c>
      <c r="L64" s="132">
        <f>AB64+AO64+BA64+BL64+BY64+CJ64+CU58+DF58+DQ58+EB58+EM58+EX58+FI58+FT58+GE58+GP58+HA58+HL58+HW58+IH58</f>
        <v>0</v>
      </c>
      <c r="M64" s="105">
        <f>AD64+AQ64+BC64+BN64+CA64+CL64+CW58+DH58+DS58+ED58+EO58+EZ58+FK58+FV58+GG58+GR58+HC58+HN58+HY58+IJ58</f>
        <v>0</v>
      </c>
      <c r="N64" s="104">
        <f t="shared" si="1"/>
        <v>0</v>
      </c>
      <c r="O64" s="133">
        <f>W64+AJ64+AV64+BG64+BT64+CE64+CP58+DA58+DL58+DW58+EH58+ES58+FD58+FO58+FZ58+GK58+GV58+HG58+HR58+IC58</f>
        <v>0</v>
      </c>
      <c r="P64" s="112"/>
      <c r="Q64" s="113"/>
      <c r="R64" s="113"/>
      <c r="S64" s="113"/>
      <c r="T64" s="113"/>
      <c r="U64" s="113"/>
      <c r="V64" s="113"/>
      <c r="W64" s="101"/>
      <c r="X64" s="101"/>
      <c r="Y64" s="101"/>
      <c r="Z64" s="101"/>
      <c r="AA64" s="102"/>
      <c r="AB64" s="103">
        <f t="shared" si="2"/>
        <v>0</v>
      </c>
      <c r="AC64" s="104">
        <f t="shared" si="3"/>
        <v>0</v>
      </c>
      <c r="AD64" s="105">
        <f t="shared" si="4"/>
        <v>0</v>
      </c>
      <c r="AE64" s="106">
        <f t="shared" si="5"/>
        <v>0</v>
      </c>
      <c r="AF64" s="112"/>
      <c r="AG64" s="113"/>
      <c r="AH64" s="113"/>
      <c r="AI64" s="113"/>
      <c r="AJ64" s="101"/>
      <c r="AK64" s="101"/>
      <c r="AL64" s="101"/>
      <c r="AM64" s="101"/>
      <c r="AN64" s="102"/>
      <c r="AO64" s="103">
        <f t="shared" si="6"/>
        <v>0</v>
      </c>
      <c r="AP64" s="104">
        <f t="shared" si="7"/>
        <v>0</v>
      </c>
      <c r="AQ64" s="105">
        <f t="shared" si="8"/>
        <v>0</v>
      </c>
      <c r="AR64" s="106">
        <f t="shared" si="9"/>
        <v>0</v>
      </c>
      <c r="AS64" s="112"/>
      <c r="AT64" s="113"/>
      <c r="AU64" s="113"/>
      <c r="AV64" s="101"/>
      <c r="AW64" s="101"/>
      <c r="AX64" s="101"/>
      <c r="AY64" s="101"/>
      <c r="AZ64" s="102"/>
      <c r="BA64" s="103">
        <f t="shared" si="10"/>
        <v>0</v>
      </c>
      <c r="BB64" s="104">
        <f t="shared" si="11"/>
        <v>0</v>
      </c>
      <c r="BC64" s="105">
        <f t="shared" si="12"/>
        <v>0</v>
      </c>
      <c r="BD64" s="106">
        <f t="shared" si="13"/>
        <v>0</v>
      </c>
      <c r="BE64" s="103"/>
      <c r="BF64" s="107"/>
      <c r="BG64" s="101"/>
      <c r="BH64" s="101"/>
      <c r="BI64" s="101"/>
      <c r="BJ64" s="101"/>
      <c r="BK64" s="102"/>
      <c r="BL64" s="108">
        <f t="shared" si="14"/>
        <v>0</v>
      </c>
      <c r="BM64" s="109">
        <f t="shared" si="15"/>
        <v>0</v>
      </c>
      <c r="BN64" s="110">
        <f t="shared" si="16"/>
        <v>0</v>
      </c>
      <c r="BO64" s="111">
        <f t="shared" si="17"/>
        <v>0</v>
      </c>
      <c r="BP64" s="112"/>
      <c r="BQ64" s="113"/>
      <c r="BR64" s="113"/>
      <c r="BS64" s="113"/>
      <c r="BT64" s="101"/>
      <c r="BU64" s="101"/>
      <c r="BV64" s="101"/>
      <c r="BW64" s="101"/>
      <c r="BX64" s="102"/>
      <c r="BY64" s="103">
        <f t="shared" si="18"/>
        <v>0</v>
      </c>
      <c r="BZ64" s="104">
        <f t="shared" si="19"/>
        <v>0</v>
      </c>
      <c r="CA64" s="114">
        <f t="shared" si="20"/>
        <v>0</v>
      </c>
      <c r="CB64" s="115">
        <f t="shared" si="21"/>
        <v>0</v>
      </c>
      <c r="CC64" s="112"/>
      <c r="CD64" s="113"/>
      <c r="CE64" s="101"/>
      <c r="CF64" s="101"/>
      <c r="CG64" s="101"/>
      <c r="CH64" s="101"/>
      <c r="CI64" s="102"/>
      <c r="CJ64" s="103">
        <f t="shared" si="22"/>
        <v>0</v>
      </c>
      <c r="CK64" s="104">
        <f t="shared" si="23"/>
        <v>0</v>
      </c>
      <c r="CL64" s="105">
        <f t="shared" si="24"/>
        <v>0</v>
      </c>
      <c r="CM64" s="106">
        <f t="shared" si="25"/>
        <v>0</v>
      </c>
      <c r="IL64" s="78"/>
    </row>
    <row r="65" spans="1:323" s="4" customFormat="1" hidden="1" x14ac:dyDescent="0.2">
      <c r="A65" s="33"/>
      <c r="B65" s="123"/>
      <c r="C65" s="124"/>
      <c r="D65" s="125"/>
      <c r="E65" s="125"/>
      <c r="F65" s="126"/>
      <c r="G65" s="127" t="str">
        <f>IF(AND(OR($G$2="Y",$H$2="Y"),I65&lt;5,J65&lt;5),IF(AND(I65=#REF!,J65=#REF!),#REF!+1,1),"")</f>
        <v/>
      </c>
      <c r="H65" s="128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129" t="str">
        <f>IF(ISNA(VLOOKUP(E65,SortLookup!$A$1:$B$5,2,FALSE))," ",VLOOKUP(E65,SortLookup!$A$1:$B$5,2,FALSE))</f>
        <v xml:space="preserve"> </v>
      </c>
      <c r="J65" s="130" t="str">
        <f>IF(ISNA(VLOOKUP(F65,SortLookup!$A$7:$B$11,2,FALSE))," ",VLOOKUP(F65,SortLookup!$A$7:$B$11,2,FALSE))</f>
        <v xml:space="preserve"> </v>
      </c>
      <c r="K65" s="151">
        <f t="shared" si="0"/>
        <v>0</v>
      </c>
      <c r="L65" s="132">
        <f>AB65+AO65+BA65+BL65+BY65+CJ65+CU58+DF58+DQ58+EB58+EM58+EX58+FI58+FT58+GE58+GP58+HA58+HL58+HW58+IH58</f>
        <v>0</v>
      </c>
      <c r="M65" s="105">
        <f>AD65+AQ65+BC65+BN65+CA65+CL65+CW58+DH58+DS58+ED58+EO58+EZ58+FK58+FV58+GG58+GR58+HC58+HN58+HY58+IJ58</f>
        <v>0</v>
      </c>
      <c r="N65" s="104">
        <f t="shared" si="1"/>
        <v>0</v>
      </c>
      <c r="O65" s="133">
        <f>W65+AJ65+AV65+BG65+BT65+CE65+CP58+DA58+DL58+DW58+EH58+ES58+FD58+FO58+FZ58+GK58+GV58+HG58+HR58+IC58</f>
        <v>0</v>
      </c>
      <c r="P65" s="112"/>
      <c r="Q65" s="113"/>
      <c r="R65" s="113"/>
      <c r="S65" s="113"/>
      <c r="T65" s="113"/>
      <c r="U65" s="113"/>
      <c r="V65" s="113"/>
      <c r="W65" s="101"/>
      <c r="X65" s="101"/>
      <c r="Y65" s="101"/>
      <c r="Z65" s="101"/>
      <c r="AA65" s="102"/>
      <c r="AB65" s="103">
        <f t="shared" si="2"/>
        <v>0</v>
      </c>
      <c r="AC65" s="104">
        <f t="shared" si="3"/>
        <v>0</v>
      </c>
      <c r="AD65" s="105">
        <f t="shared" si="4"/>
        <v>0</v>
      </c>
      <c r="AE65" s="106">
        <f t="shared" si="5"/>
        <v>0</v>
      </c>
      <c r="AF65" s="112"/>
      <c r="AG65" s="113"/>
      <c r="AH65" s="113"/>
      <c r="AI65" s="113"/>
      <c r="AJ65" s="101"/>
      <c r="AK65" s="101"/>
      <c r="AL65" s="101"/>
      <c r="AM65" s="101"/>
      <c r="AN65" s="102"/>
      <c r="AO65" s="103">
        <f t="shared" si="6"/>
        <v>0</v>
      </c>
      <c r="AP65" s="104">
        <f t="shared" si="7"/>
        <v>0</v>
      </c>
      <c r="AQ65" s="105">
        <f t="shared" si="8"/>
        <v>0</v>
      </c>
      <c r="AR65" s="106">
        <f t="shared" si="9"/>
        <v>0</v>
      </c>
      <c r="AS65" s="112"/>
      <c r="AT65" s="113"/>
      <c r="AU65" s="113"/>
      <c r="AV65" s="101"/>
      <c r="AW65" s="101"/>
      <c r="AX65" s="101"/>
      <c r="AY65" s="101"/>
      <c r="AZ65" s="102"/>
      <c r="BA65" s="103">
        <f t="shared" si="10"/>
        <v>0</v>
      </c>
      <c r="BB65" s="104">
        <f t="shared" si="11"/>
        <v>0</v>
      </c>
      <c r="BC65" s="105">
        <f t="shared" si="12"/>
        <v>0</v>
      </c>
      <c r="BD65" s="106">
        <f t="shared" si="13"/>
        <v>0</v>
      </c>
      <c r="BE65" s="103"/>
      <c r="BF65" s="107"/>
      <c r="BG65" s="101"/>
      <c r="BH65" s="101"/>
      <c r="BI65" s="101"/>
      <c r="BJ65" s="101"/>
      <c r="BK65" s="102"/>
      <c r="BL65" s="108">
        <f t="shared" si="14"/>
        <v>0</v>
      </c>
      <c r="BM65" s="109">
        <f t="shared" si="15"/>
        <v>0</v>
      </c>
      <c r="BN65" s="110">
        <f t="shared" si="16"/>
        <v>0</v>
      </c>
      <c r="BO65" s="111">
        <f t="shared" si="17"/>
        <v>0</v>
      </c>
      <c r="BP65" s="112"/>
      <c r="BQ65" s="113"/>
      <c r="BR65" s="113"/>
      <c r="BS65" s="113"/>
      <c r="BT65" s="101"/>
      <c r="BU65" s="101"/>
      <c r="BV65" s="101"/>
      <c r="BW65" s="101"/>
      <c r="BX65" s="102"/>
      <c r="BY65" s="103">
        <f t="shared" si="18"/>
        <v>0</v>
      </c>
      <c r="BZ65" s="104">
        <f t="shared" si="19"/>
        <v>0</v>
      </c>
      <c r="CA65" s="114">
        <f t="shared" si="20"/>
        <v>0</v>
      </c>
      <c r="CB65" s="146">
        <f t="shared" si="21"/>
        <v>0</v>
      </c>
      <c r="CC65" s="148"/>
      <c r="CD65" s="113"/>
      <c r="CE65" s="101"/>
      <c r="CF65" s="101"/>
      <c r="CG65" s="101"/>
      <c r="CH65" s="101"/>
      <c r="CI65" s="102"/>
      <c r="CJ65" s="103">
        <f t="shared" si="22"/>
        <v>0</v>
      </c>
      <c r="CK65" s="104">
        <f t="shared" si="23"/>
        <v>0</v>
      </c>
      <c r="CL65" s="105">
        <f t="shared" si="24"/>
        <v>0</v>
      </c>
      <c r="CM65" s="106">
        <f t="shared" si="25"/>
        <v>0</v>
      </c>
      <c r="CN65"/>
      <c r="CO65"/>
      <c r="CP65"/>
      <c r="CQ65"/>
      <c r="CR65"/>
      <c r="CS65"/>
      <c r="CT65"/>
      <c r="CW65"/>
      <c r="CZ65"/>
      <c r="DA65"/>
      <c r="DB65"/>
      <c r="DC65"/>
      <c r="DD65"/>
      <c r="DE65"/>
      <c r="DH65"/>
      <c r="DK65"/>
      <c r="DL65"/>
      <c r="DM65"/>
      <c r="DN65"/>
      <c r="DO65"/>
      <c r="DP65"/>
      <c r="DS65"/>
      <c r="DV65"/>
      <c r="DW65"/>
      <c r="DX65"/>
      <c r="DY65"/>
      <c r="DZ65"/>
      <c r="EA65"/>
      <c r="ED65"/>
      <c r="EG65"/>
      <c r="EH65"/>
      <c r="EI65"/>
      <c r="EJ65"/>
      <c r="EK65"/>
      <c r="EL65"/>
      <c r="EO65"/>
      <c r="ER65"/>
      <c r="ES65"/>
      <c r="ET65"/>
      <c r="EU65"/>
      <c r="EV65"/>
      <c r="EW65"/>
      <c r="EZ65"/>
      <c r="FC65"/>
      <c r="FD65"/>
      <c r="FE65"/>
      <c r="FF65"/>
      <c r="FG65"/>
      <c r="FH65"/>
      <c r="FK65"/>
      <c r="FN65"/>
      <c r="FO65"/>
      <c r="FP65"/>
      <c r="FQ65"/>
      <c r="FR65"/>
      <c r="FS65"/>
      <c r="FV65"/>
      <c r="FY65"/>
      <c r="FZ65"/>
      <c r="GA65"/>
      <c r="GB65"/>
      <c r="GC65"/>
      <c r="GD65"/>
      <c r="GG65"/>
      <c r="GJ65"/>
      <c r="GK65"/>
      <c r="GL65"/>
      <c r="GM65"/>
      <c r="GN65"/>
      <c r="GO65"/>
      <c r="GR65"/>
      <c r="GU65"/>
      <c r="GV65"/>
      <c r="GW65"/>
      <c r="GX65"/>
      <c r="GY65"/>
      <c r="GZ65"/>
      <c r="HC65"/>
      <c r="HF65"/>
      <c r="HG65"/>
      <c r="HH65"/>
      <c r="HI65"/>
      <c r="HJ65"/>
      <c r="HK65"/>
      <c r="HN65"/>
      <c r="HQ65"/>
      <c r="HR65"/>
      <c r="HS65"/>
      <c r="HT65"/>
      <c r="HU65"/>
      <c r="HV65"/>
      <c r="HY65"/>
      <c r="IB65"/>
      <c r="IC65"/>
      <c r="ID65"/>
      <c r="IE65"/>
      <c r="IF65"/>
      <c r="IG65"/>
      <c r="IJ65"/>
      <c r="IK65"/>
      <c r="IL65" s="78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</row>
    <row r="66" spans="1:323" s="4" customFormat="1" ht="13.5" hidden="1" thickBot="1" x14ac:dyDescent="0.25">
      <c r="A66" s="33"/>
      <c r="B66" s="63"/>
      <c r="C66" s="25"/>
      <c r="D66" s="95"/>
      <c r="E66" s="64"/>
      <c r="F66" s="64"/>
      <c r="G66" s="21" t="str">
        <f>IF(AND(OR($G$2="Y",$H$2="Y"),I66&lt;5,J66&lt;5),IF(AND(I66=#REF!,J66=#REF!),#REF!+1,1),"")</f>
        <v/>
      </c>
      <c r="H66" s="21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4" t="str">
        <f>IF(ISNA(VLOOKUP(E66,SortLookup!$A$1:$B$5,2,FALSE))," ",VLOOKUP(E66,SortLookup!$A$1:$B$5,2,FALSE))</f>
        <v xml:space="preserve"> </v>
      </c>
      <c r="J66" s="22" t="str">
        <f>IF(ISNA(VLOOKUP(F66,SortLookup!$A$7:$B$11,2,FALSE))," ",VLOOKUP(F66,SortLookup!$A$7:$B$11,2,FALSE))</f>
        <v xml:space="preserve"> </v>
      </c>
      <c r="K66" s="152">
        <f t="shared" si="0"/>
        <v>0</v>
      </c>
      <c r="L66" s="120">
        <f>AB66+AO66+BA66+BL66+BY66+CJ66+CU60+DF60+DQ60+EB60+EM60+EX60+FI60+FT60+GE60+GP60+HA60+HL60+HW60+IH60</f>
        <v>0</v>
      </c>
      <c r="M66" s="23">
        <f>AD66+AQ66+BC66+BN66+CA66+CL66+CW60+DH60+DS60+ED60+EO60+EZ60+FK60+FV60+GG60+GR60+HC60+HN60+HY60+IJ60</f>
        <v>0</v>
      </c>
      <c r="N66" s="26">
        <f t="shared" si="1"/>
        <v>0</v>
      </c>
      <c r="O66" s="150">
        <f>W66+AJ66+AV66+BG66+BT66+CE66+CP60+DA60+DL60+DW60+EH60+ES60+FD60+FO60+FZ60+GK60+GV60+HG60+HR60+IC60</f>
        <v>0</v>
      </c>
      <c r="P66" s="31"/>
      <c r="Q66" s="28"/>
      <c r="R66" s="28"/>
      <c r="S66" s="28"/>
      <c r="T66" s="28"/>
      <c r="U66" s="28"/>
      <c r="V66" s="28"/>
      <c r="W66" s="29"/>
      <c r="X66" s="29"/>
      <c r="Y66" s="29"/>
      <c r="Z66" s="29"/>
      <c r="AA66" s="30"/>
      <c r="AB66" s="27">
        <f t="shared" si="2"/>
        <v>0</v>
      </c>
      <c r="AC66" s="26">
        <f t="shared" si="3"/>
        <v>0</v>
      </c>
      <c r="AD66" s="23">
        <f t="shared" si="4"/>
        <v>0</v>
      </c>
      <c r="AE66" s="45">
        <f t="shared" si="5"/>
        <v>0</v>
      </c>
      <c r="AF66" s="31"/>
      <c r="AG66" s="28"/>
      <c r="AH66" s="28"/>
      <c r="AI66" s="28"/>
      <c r="AJ66" s="29"/>
      <c r="AK66" s="29"/>
      <c r="AL66" s="29"/>
      <c r="AM66" s="29"/>
      <c r="AN66" s="30"/>
      <c r="AO66" s="27">
        <f t="shared" si="6"/>
        <v>0</v>
      </c>
      <c r="AP66" s="26">
        <f t="shared" si="7"/>
        <v>0</v>
      </c>
      <c r="AQ66" s="23">
        <f t="shared" si="8"/>
        <v>0</v>
      </c>
      <c r="AR66" s="45">
        <f t="shared" si="9"/>
        <v>0</v>
      </c>
      <c r="AS66" s="31"/>
      <c r="AT66" s="28"/>
      <c r="AU66" s="28"/>
      <c r="AV66" s="29"/>
      <c r="AW66" s="29"/>
      <c r="AX66" s="29"/>
      <c r="AY66" s="29"/>
      <c r="AZ66" s="30"/>
      <c r="BA66" s="27">
        <f t="shared" si="10"/>
        <v>0</v>
      </c>
      <c r="BB66" s="26">
        <f t="shared" si="11"/>
        <v>0</v>
      </c>
      <c r="BC66" s="23">
        <f t="shared" si="12"/>
        <v>0</v>
      </c>
      <c r="BD66" s="45">
        <f t="shared" si="13"/>
        <v>0</v>
      </c>
      <c r="BE66" s="27"/>
      <c r="BF66" s="43"/>
      <c r="BG66" s="29"/>
      <c r="BH66" s="29"/>
      <c r="BI66" s="29"/>
      <c r="BJ66" s="29"/>
      <c r="BK66" s="29"/>
      <c r="BL66" s="120">
        <f t="shared" si="14"/>
        <v>0</v>
      </c>
      <c r="BM66" s="26">
        <f t="shared" si="15"/>
        <v>0</v>
      </c>
      <c r="BN66" s="23">
        <f t="shared" si="16"/>
        <v>0</v>
      </c>
      <c r="BO66" s="145">
        <f t="shared" si="17"/>
        <v>0</v>
      </c>
      <c r="BP66" s="28"/>
      <c r="BQ66" s="28"/>
      <c r="BR66" s="28"/>
      <c r="BS66" s="28"/>
      <c r="BT66" s="29"/>
      <c r="BU66" s="29"/>
      <c r="BV66" s="29"/>
      <c r="BW66" s="29"/>
      <c r="BX66" s="29"/>
      <c r="BY66" s="120">
        <f t="shared" si="18"/>
        <v>0</v>
      </c>
      <c r="BZ66" s="26">
        <f t="shared" si="19"/>
        <v>0</v>
      </c>
      <c r="CA66" s="23">
        <f t="shared" si="20"/>
        <v>0</v>
      </c>
      <c r="CB66" s="147">
        <f t="shared" si="21"/>
        <v>0</v>
      </c>
      <c r="CC66" s="149"/>
      <c r="CD66" s="28"/>
      <c r="CE66" s="29"/>
      <c r="CF66" s="29"/>
      <c r="CG66" s="29"/>
      <c r="CH66" s="29"/>
      <c r="CI66" s="30"/>
      <c r="CJ66" s="27">
        <f t="shared" si="22"/>
        <v>0</v>
      </c>
      <c r="CK66" s="104">
        <f t="shared" si="23"/>
        <v>0</v>
      </c>
      <c r="CL66" s="23">
        <f t="shared" si="24"/>
        <v>0</v>
      </c>
      <c r="CM66" s="145">
        <f t="shared" si="25"/>
        <v>0</v>
      </c>
      <c r="CN66" s="139"/>
      <c r="CO66" s="139"/>
      <c r="CP66" s="140"/>
      <c r="CQ66" s="140"/>
      <c r="CR66" s="140"/>
      <c r="CS66" s="140"/>
      <c r="CT66" s="140"/>
      <c r="CU66" s="136"/>
      <c r="CV66" s="138"/>
      <c r="CW66" s="137"/>
      <c r="CX66" s="135"/>
      <c r="CY66" s="139"/>
      <c r="CZ66" s="139"/>
      <c r="DA66" s="140"/>
      <c r="DB66" s="140"/>
      <c r="DC66" s="140"/>
      <c r="DD66" s="140"/>
      <c r="DE66" s="140"/>
      <c r="DF66" s="136"/>
      <c r="DG66" s="138"/>
      <c r="DH66" s="137"/>
      <c r="DI66" s="135"/>
      <c r="DJ66" s="139"/>
      <c r="DK66" s="139"/>
      <c r="DL66" s="140"/>
      <c r="DM66" s="140"/>
      <c r="DN66" s="140"/>
      <c r="DO66" s="140"/>
      <c r="DP66" s="140"/>
      <c r="DQ66" s="136"/>
      <c r="DR66" s="138"/>
      <c r="DS66" s="137"/>
      <c r="DT66" s="135"/>
      <c r="DU66" s="139"/>
      <c r="DV66" s="139"/>
      <c r="DW66" s="140"/>
      <c r="DX66" s="140"/>
      <c r="DY66" s="140"/>
      <c r="DZ66" s="140"/>
      <c r="EA66" s="140"/>
      <c r="EB66" s="136"/>
      <c r="EC66" s="138"/>
      <c r="ED66" s="137"/>
      <c r="EE66" s="135"/>
      <c r="EF66" s="139"/>
      <c r="EG66" s="139"/>
      <c r="EH66" s="140"/>
      <c r="EI66" s="140"/>
      <c r="EJ66" s="140"/>
      <c r="EK66" s="140"/>
      <c r="EL66" s="140"/>
      <c r="EM66" s="136"/>
      <c r="EN66" s="138"/>
      <c r="EO66" s="137"/>
      <c r="EP66" s="135"/>
      <c r="EQ66" s="139"/>
      <c r="ER66" s="139"/>
      <c r="ES66" s="140"/>
      <c r="ET66" s="140"/>
      <c r="EU66" s="140"/>
      <c r="EV66" s="140"/>
      <c r="EW66" s="140"/>
      <c r="EX66" s="136"/>
      <c r="EY66" s="138"/>
      <c r="EZ66" s="137"/>
      <c r="FA66" s="135"/>
      <c r="FB66" s="139"/>
      <c r="FC66" s="139"/>
      <c r="FD66" s="140"/>
      <c r="FE66" s="140"/>
      <c r="FF66" s="140"/>
      <c r="FG66" s="140"/>
      <c r="FH66" s="140"/>
      <c r="FI66" s="136"/>
      <c r="FJ66" s="138"/>
      <c r="FK66" s="137"/>
      <c r="FL66" s="135"/>
      <c r="FM66" s="139"/>
      <c r="FN66" s="139"/>
      <c r="FO66" s="140"/>
      <c r="FP66" s="140"/>
      <c r="FQ66" s="140"/>
      <c r="FR66" s="140"/>
      <c r="FS66" s="140"/>
      <c r="FT66" s="136"/>
      <c r="FU66" s="138"/>
      <c r="FV66" s="137"/>
      <c r="FW66" s="135"/>
      <c r="FX66" s="139"/>
      <c r="FY66" s="139"/>
      <c r="FZ66" s="140"/>
      <c r="GA66" s="140"/>
      <c r="GB66" s="140"/>
      <c r="GC66" s="140"/>
      <c r="GD66" s="140"/>
      <c r="GE66" s="136"/>
      <c r="GF66" s="138"/>
      <c r="GG66" s="137"/>
      <c r="GH66" s="135"/>
      <c r="GI66" s="139"/>
      <c r="GJ66" s="139"/>
      <c r="GK66" s="140"/>
      <c r="GL66" s="140"/>
      <c r="GM66" s="140"/>
      <c r="GN66" s="140"/>
      <c r="GO66" s="140"/>
      <c r="GP66" s="136"/>
      <c r="GQ66" s="138"/>
      <c r="GR66" s="137"/>
      <c r="GS66" s="135"/>
      <c r="GT66" s="139"/>
      <c r="GU66" s="139"/>
      <c r="GV66" s="140"/>
      <c r="GW66" s="140"/>
      <c r="GX66" s="140"/>
      <c r="GY66" s="140"/>
      <c r="GZ66" s="140"/>
      <c r="HA66" s="136"/>
      <c r="HB66" s="138"/>
      <c r="HC66" s="137"/>
      <c r="HD66" s="135"/>
      <c r="HE66" s="139"/>
      <c r="HF66" s="139"/>
      <c r="HG66" s="140"/>
      <c r="HH66" s="140"/>
      <c r="HI66" s="140"/>
      <c r="HJ66" s="140"/>
      <c r="HK66" s="140"/>
      <c r="HL66" s="136"/>
      <c r="HM66" s="138"/>
      <c r="HN66" s="137"/>
      <c r="HO66" s="135"/>
      <c r="HP66" s="139"/>
      <c r="HQ66" s="139"/>
      <c r="HR66" s="140"/>
      <c r="HS66" s="140"/>
      <c r="HT66" s="140"/>
      <c r="HU66" s="140"/>
      <c r="HV66" s="140"/>
      <c r="HW66" s="136"/>
      <c r="HX66" s="138"/>
      <c r="HY66" s="137"/>
      <c r="HZ66" s="135"/>
      <c r="IA66" s="139"/>
      <c r="IB66" s="139"/>
      <c r="IC66" s="140"/>
      <c r="ID66" s="140"/>
      <c r="IE66" s="140"/>
      <c r="IF66" s="140"/>
      <c r="IG66" s="140"/>
      <c r="IH66" s="136"/>
      <c r="II66" s="138"/>
      <c r="IJ66" s="137"/>
      <c r="IK66" s="135"/>
      <c r="IL66" s="78"/>
      <c r="IM66"/>
      <c r="IN66"/>
      <c r="IO66"/>
      <c r="IP66"/>
      <c r="IQ66"/>
    </row>
    <row r="67" spans="1:323" hidden="1" x14ac:dyDescent="0.2">
      <c r="A67" s="33"/>
      <c r="B67" s="63"/>
      <c r="C67" s="25"/>
      <c r="D67" s="84"/>
      <c r="E67" s="64"/>
      <c r="F67" s="64"/>
      <c r="G67" s="21" t="str">
        <f>IF(AND(OR($G$2="Y",$H$2="Y"),I67&lt;5,J67&lt;5),IF(AND(I67=#REF!,J67=#REF!),#REF!+1,1),"")</f>
        <v/>
      </c>
      <c r="H67" s="21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4" t="str">
        <f>IF(ISNA(VLOOKUP(E67,SortLookup!$A$1:$B$5,2,FALSE))," ",VLOOKUP(E67,SortLookup!$A$1:$B$5,2,FALSE))</f>
        <v xml:space="preserve"> </v>
      </c>
      <c r="J67" s="22" t="str">
        <f>IF(ISNA(VLOOKUP(F67,SortLookup!$A$7:$B$11,2,FALSE))," ",VLOOKUP(F67,SortLookup!$A$7:$B$11,2,FALSE))</f>
        <v xml:space="preserve"> </v>
      </c>
      <c r="K67" s="152">
        <f t="shared" si="0"/>
        <v>0</v>
      </c>
      <c r="L67" s="120">
        <f>AB67+AO67+BA67+BL67+BY67+CJ67+CU67+DF67+DQ67+EB67+EM67+EX67+FI67+FT67+GE67+GP67+HA67+HL67+HW67+IH67</f>
        <v>0</v>
      </c>
      <c r="M67" s="23">
        <f>AD67+AQ67+BC67+BN67+CA67+CL67+CW67+DH67+DS67+ED67+EO67+EZ67+FK67+FV67+GG67+GR67+HC67+HN67+HY67+IJ67</f>
        <v>0</v>
      </c>
      <c r="N67" s="26">
        <f t="shared" si="1"/>
        <v>0</v>
      </c>
      <c r="O67" s="150">
        <f>W67+AJ67+AV67+BG67+BT67+CE67+CP67+DA67+DL67+DW67+EH67+ES67+FD67+FO67+FZ67+GK67+GV67+HG67+HR67+IC67</f>
        <v>0</v>
      </c>
      <c r="P67" s="31"/>
      <c r="Q67" s="28"/>
      <c r="R67" s="28"/>
      <c r="S67" s="28"/>
      <c r="T67" s="28"/>
      <c r="U67" s="28"/>
      <c r="V67" s="28"/>
      <c r="W67" s="29"/>
      <c r="X67" s="29"/>
      <c r="Y67" s="29"/>
      <c r="Z67" s="29"/>
      <c r="AA67" s="30"/>
      <c r="AB67" s="27">
        <f t="shared" si="2"/>
        <v>0</v>
      </c>
      <c r="AC67" s="26">
        <f t="shared" si="3"/>
        <v>0</v>
      </c>
      <c r="AD67" s="23">
        <f t="shared" si="4"/>
        <v>0</v>
      </c>
      <c r="AE67" s="45">
        <f t="shared" si="5"/>
        <v>0</v>
      </c>
      <c r="AF67" s="31"/>
      <c r="AG67" s="28"/>
      <c r="AH67" s="28"/>
      <c r="AI67" s="28"/>
      <c r="AJ67" s="29"/>
      <c r="AK67" s="29"/>
      <c r="AL67" s="29"/>
      <c r="AM67" s="29"/>
      <c r="AN67" s="30"/>
      <c r="AO67" s="27">
        <f t="shared" si="6"/>
        <v>0</v>
      </c>
      <c r="AP67" s="26">
        <f t="shared" si="7"/>
        <v>0</v>
      </c>
      <c r="AQ67" s="23">
        <f t="shared" si="8"/>
        <v>0</v>
      </c>
      <c r="AR67" s="45">
        <f t="shared" si="9"/>
        <v>0</v>
      </c>
      <c r="AS67" s="31"/>
      <c r="AT67" s="28"/>
      <c r="AU67" s="28"/>
      <c r="AV67" s="29"/>
      <c r="AW67" s="29"/>
      <c r="AX67" s="29"/>
      <c r="AY67" s="29"/>
      <c r="AZ67" s="30"/>
      <c r="BA67" s="27">
        <f t="shared" si="10"/>
        <v>0</v>
      </c>
      <c r="BB67" s="26">
        <f t="shared" si="11"/>
        <v>0</v>
      </c>
      <c r="BC67" s="23">
        <f t="shared" si="12"/>
        <v>0</v>
      </c>
      <c r="BD67" s="45">
        <f t="shared" si="13"/>
        <v>0</v>
      </c>
      <c r="BE67" s="27"/>
      <c r="BF67" s="43"/>
      <c r="BG67" s="29"/>
      <c r="BH67" s="29"/>
      <c r="BI67" s="29"/>
      <c r="BJ67" s="29"/>
      <c r="BK67" s="29"/>
      <c r="BL67" s="120">
        <f t="shared" si="14"/>
        <v>0</v>
      </c>
      <c r="BM67" s="26">
        <f t="shared" si="15"/>
        <v>0</v>
      </c>
      <c r="BN67" s="23">
        <f t="shared" si="16"/>
        <v>0</v>
      </c>
      <c r="BO67" s="145">
        <f t="shared" si="17"/>
        <v>0</v>
      </c>
      <c r="BP67" s="28"/>
      <c r="BQ67" s="28"/>
      <c r="BR67" s="28"/>
      <c r="BS67" s="28"/>
      <c r="BT67" s="29"/>
      <c r="BU67" s="29"/>
      <c r="BV67" s="29"/>
      <c r="BW67" s="29"/>
      <c r="BX67" s="29"/>
      <c r="BY67" s="120">
        <f t="shared" si="18"/>
        <v>0</v>
      </c>
      <c r="BZ67" s="26">
        <f t="shared" si="19"/>
        <v>0</v>
      </c>
      <c r="CA67" s="23">
        <f t="shared" si="20"/>
        <v>0</v>
      </c>
      <c r="CB67" s="147">
        <f t="shared" si="21"/>
        <v>0</v>
      </c>
      <c r="CC67" s="149"/>
      <c r="CD67" s="28"/>
      <c r="CE67" s="29"/>
      <c r="CF67" s="29"/>
      <c r="CG67" s="29"/>
      <c r="CH67" s="29"/>
      <c r="CI67" s="30">
        <v>0</v>
      </c>
      <c r="CJ67" s="27">
        <f t="shared" si="22"/>
        <v>0</v>
      </c>
      <c r="CK67" s="26">
        <f t="shared" si="23"/>
        <v>0</v>
      </c>
      <c r="CL67" s="23">
        <f t="shared" si="24"/>
        <v>0</v>
      </c>
      <c r="CM67" s="145">
        <f t="shared" si="25"/>
        <v>0</v>
      </c>
      <c r="CN67" s="4"/>
      <c r="CO67" s="4"/>
      <c r="CP67" s="4"/>
      <c r="CQ67" s="4"/>
      <c r="CR67" s="4"/>
      <c r="CS67" s="4"/>
      <c r="CT67" s="4"/>
      <c r="CW67" s="4"/>
      <c r="CX67" s="4"/>
      <c r="CY67" s="4"/>
      <c r="CZ67" s="4"/>
      <c r="DA67" s="4"/>
      <c r="DB67" s="4"/>
      <c r="DC67" s="4"/>
      <c r="DD67" s="4"/>
      <c r="DE67" s="4"/>
      <c r="DH67" s="4"/>
      <c r="DI67" s="4"/>
      <c r="DJ67" s="4"/>
      <c r="DK67" s="4"/>
      <c r="DL67" s="4"/>
      <c r="DM67" s="4"/>
      <c r="DN67" s="4"/>
      <c r="DO67" s="4"/>
      <c r="DP67" s="4"/>
      <c r="DS67" s="4"/>
      <c r="DT67" s="4"/>
      <c r="DU67" s="4"/>
      <c r="DV67" s="4"/>
      <c r="DW67" s="4"/>
      <c r="DX67" s="4"/>
      <c r="DY67" s="4"/>
      <c r="DZ67" s="4"/>
      <c r="EA67" s="4"/>
      <c r="ED67" s="4"/>
      <c r="EE67" s="4"/>
      <c r="EF67" s="4"/>
      <c r="EG67" s="4"/>
      <c r="EH67" s="4"/>
      <c r="EI67" s="4"/>
      <c r="EJ67" s="4"/>
      <c r="EK67" s="4"/>
      <c r="EL67" s="4"/>
      <c r="EO67" s="4"/>
      <c r="EP67" s="4"/>
      <c r="EQ67" s="4"/>
      <c r="ER67" s="4"/>
      <c r="ES67" s="4"/>
      <c r="ET67" s="4"/>
      <c r="EU67" s="4"/>
      <c r="EV67" s="4"/>
      <c r="EW67" s="4"/>
      <c r="EZ67" s="4"/>
      <c r="FA67" s="4"/>
      <c r="FB67" s="4"/>
      <c r="FC67" s="4"/>
      <c r="FD67" s="4"/>
      <c r="FE67" s="4"/>
      <c r="FF67" s="4"/>
      <c r="FG67" s="4"/>
      <c r="FH67" s="4"/>
      <c r="FK67" s="4"/>
      <c r="FL67" s="4"/>
      <c r="FM67" s="4"/>
      <c r="FN67" s="4"/>
      <c r="FO67" s="4"/>
      <c r="FP67" s="4"/>
      <c r="FQ67" s="4"/>
      <c r="FR67" s="4"/>
      <c r="FS67" s="4"/>
      <c r="FV67" s="4"/>
      <c r="FW67" s="4"/>
      <c r="FX67" s="4"/>
      <c r="FY67" s="4"/>
      <c r="FZ67" s="4"/>
      <c r="GA67" s="4"/>
      <c r="GB67" s="4"/>
      <c r="GC67" s="4"/>
      <c r="GD67" s="4"/>
      <c r="GG67" s="4"/>
      <c r="GH67" s="4"/>
      <c r="GI67" s="4"/>
      <c r="GJ67" s="4"/>
      <c r="GK67" s="4"/>
      <c r="GL67" s="4"/>
      <c r="GM67" s="4"/>
      <c r="GN67" s="4"/>
      <c r="GO67" s="4"/>
      <c r="GR67" s="4"/>
      <c r="GS67" s="4"/>
      <c r="GT67" s="4"/>
      <c r="GU67" s="4"/>
      <c r="GV67" s="4"/>
      <c r="GW67" s="4"/>
      <c r="GX67" s="4"/>
      <c r="GY67" s="4"/>
      <c r="GZ67" s="4"/>
      <c r="HC67" s="4"/>
      <c r="HD67" s="4"/>
      <c r="HE67" s="4"/>
      <c r="HF67" s="4"/>
      <c r="HG67" s="4"/>
      <c r="HH67" s="4"/>
      <c r="HI67" s="4"/>
      <c r="HJ67" s="4"/>
      <c r="HK67" s="4"/>
      <c r="HN67" s="4"/>
      <c r="HO67" s="4"/>
      <c r="HP67" s="4"/>
      <c r="HQ67" s="4"/>
      <c r="HR67" s="4"/>
      <c r="HS67" s="4"/>
      <c r="HT67" s="4"/>
      <c r="HU67" s="4"/>
      <c r="HV67" s="4"/>
      <c r="HY67" s="4"/>
      <c r="HZ67" s="4"/>
      <c r="IA67" s="4"/>
      <c r="IB67" s="4"/>
      <c r="IC67" s="4"/>
      <c r="ID67" s="4"/>
      <c r="IE67" s="4"/>
      <c r="IF67" s="4"/>
      <c r="IG67" s="4"/>
      <c r="IJ67" s="4"/>
      <c r="IK67" s="4"/>
      <c r="IL67" s="78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</row>
    <row r="68" spans="1:323" hidden="1" x14ac:dyDescent="0.2">
      <c r="A68" s="33"/>
      <c r="B68" s="63"/>
      <c r="C68" s="25"/>
      <c r="D68" s="64"/>
      <c r="E68" s="64"/>
      <c r="F68" s="64"/>
      <c r="G68" s="21" t="str">
        <f>IF(AND(OR($G$2="Y",$H$2="Y"),I68&lt;5,J68&lt;5),IF(AND(I68=#REF!,J68=#REF!),#REF!+1,1),"")</f>
        <v/>
      </c>
      <c r="H68" s="21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4" t="str">
        <f>IF(ISNA(VLOOKUP(E68,SortLookup!$A$1:$B$5,2,FALSE))," ",VLOOKUP(E68,SortLookup!$A$1:$B$5,2,FALSE))</f>
        <v xml:space="preserve"> </v>
      </c>
      <c r="J68" s="22" t="str">
        <f>IF(ISNA(VLOOKUP(F68,SortLookup!$A$7:$B$11,2,FALSE))," ",VLOOKUP(F68,SortLookup!$A$7:$B$11,2,FALSE))</f>
        <v xml:space="preserve"> </v>
      </c>
      <c r="K68" s="152">
        <f t="shared" si="0"/>
        <v>0</v>
      </c>
      <c r="L68" s="120">
        <f>AB68+AO68+BA68+BL68+BY68+CJ68+CU66+DF66+DQ66+EB66+EM66+EX66+FI66+FT66+GE66+GP66+HA66+HL66+HW66+IH66</f>
        <v>0</v>
      </c>
      <c r="M68" s="23">
        <f>AD68+AQ68+BC68+BN68+CA68+CL68+CW66+DH66+DS66+ED66+EO66+EZ66+FK66+FV66+GG66+GR66+HC66+HN66+HY66+IJ66</f>
        <v>0</v>
      </c>
      <c r="N68" s="26">
        <f t="shared" si="1"/>
        <v>0</v>
      </c>
      <c r="O68" s="150">
        <f>W68+AJ68+AV68+BG68+BT68+CE68+CP66+DA66+DL66+DW66+EH66+ES66+FD66+FO66+FZ66+GK66+GV66+HG66+HR66+IC66</f>
        <v>0</v>
      </c>
      <c r="P68" s="31"/>
      <c r="Q68" s="28"/>
      <c r="R68" s="28"/>
      <c r="S68" s="28"/>
      <c r="T68" s="28"/>
      <c r="U68" s="28"/>
      <c r="V68" s="28"/>
      <c r="W68" s="29"/>
      <c r="X68" s="29"/>
      <c r="Y68" s="29"/>
      <c r="Z68" s="29"/>
      <c r="AA68" s="30"/>
      <c r="AB68" s="27">
        <f t="shared" si="2"/>
        <v>0</v>
      </c>
      <c r="AC68" s="26">
        <f t="shared" si="3"/>
        <v>0</v>
      </c>
      <c r="AD68" s="23">
        <f t="shared" si="4"/>
        <v>0</v>
      </c>
      <c r="AE68" s="45">
        <f t="shared" si="5"/>
        <v>0</v>
      </c>
      <c r="AF68" s="31"/>
      <c r="AG68" s="28"/>
      <c r="AH68" s="28"/>
      <c r="AI68" s="28"/>
      <c r="AJ68" s="29"/>
      <c r="AK68" s="29"/>
      <c r="AL68" s="29"/>
      <c r="AM68" s="29"/>
      <c r="AN68" s="30"/>
      <c r="AO68" s="27">
        <f t="shared" si="6"/>
        <v>0</v>
      </c>
      <c r="AP68" s="26">
        <f t="shared" si="7"/>
        <v>0</v>
      </c>
      <c r="AQ68" s="23">
        <f t="shared" si="8"/>
        <v>0</v>
      </c>
      <c r="AR68" s="45">
        <f t="shared" si="9"/>
        <v>0</v>
      </c>
      <c r="AS68" s="31"/>
      <c r="AT68" s="28"/>
      <c r="AU68" s="28"/>
      <c r="AV68" s="29"/>
      <c r="AW68" s="29"/>
      <c r="AX68" s="29"/>
      <c r="AY68" s="29"/>
      <c r="AZ68" s="30"/>
      <c r="BA68" s="27">
        <f t="shared" si="10"/>
        <v>0</v>
      </c>
      <c r="BB68" s="26">
        <f t="shared" si="11"/>
        <v>0</v>
      </c>
      <c r="BC68" s="23">
        <f t="shared" si="12"/>
        <v>0</v>
      </c>
      <c r="BD68" s="45">
        <f t="shared" si="13"/>
        <v>0</v>
      </c>
      <c r="BE68" s="27"/>
      <c r="BF68" s="43"/>
      <c r="BG68" s="29"/>
      <c r="BH68" s="29"/>
      <c r="BI68" s="29"/>
      <c r="BJ68" s="29"/>
      <c r="BK68" s="29"/>
      <c r="BL68" s="120">
        <f t="shared" si="14"/>
        <v>0</v>
      </c>
      <c r="BM68" s="26">
        <f t="shared" si="15"/>
        <v>0</v>
      </c>
      <c r="BN68" s="23">
        <f t="shared" si="16"/>
        <v>0</v>
      </c>
      <c r="BO68" s="145">
        <f t="shared" si="17"/>
        <v>0</v>
      </c>
      <c r="BP68" s="28"/>
      <c r="BQ68" s="28"/>
      <c r="BR68" s="28"/>
      <c r="BS68" s="28"/>
      <c r="BT68" s="29"/>
      <c r="BU68" s="29"/>
      <c r="BV68" s="29"/>
      <c r="BW68" s="29"/>
      <c r="BX68" s="29"/>
      <c r="BY68" s="120">
        <f t="shared" si="18"/>
        <v>0</v>
      </c>
      <c r="BZ68" s="26">
        <f t="shared" si="19"/>
        <v>0</v>
      </c>
      <c r="CA68" s="23">
        <f t="shared" si="20"/>
        <v>0</v>
      </c>
      <c r="CB68" s="147">
        <f t="shared" si="21"/>
        <v>0</v>
      </c>
      <c r="CC68" s="149"/>
      <c r="CD68" s="28"/>
      <c r="CE68" s="29"/>
      <c r="CF68" s="29"/>
      <c r="CG68" s="29"/>
      <c r="CH68" s="29"/>
      <c r="CI68" s="30">
        <v>0</v>
      </c>
      <c r="CJ68" s="27">
        <f t="shared" si="22"/>
        <v>0</v>
      </c>
      <c r="CK68" s="26">
        <f t="shared" si="23"/>
        <v>0</v>
      </c>
      <c r="CL68" s="23">
        <f t="shared" si="24"/>
        <v>0</v>
      </c>
      <c r="CM68" s="145">
        <f t="shared" si="25"/>
        <v>0</v>
      </c>
      <c r="CX68" s="4"/>
      <c r="CY68" s="4"/>
      <c r="DI68" s="4"/>
      <c r="DJ68" s="4"/>
      <c r="DT68" s="4"/>
      <c r="DU68" s="4"/>
      <c r="EE68" s="4"/>
      <c r="EF68" s="4"/>
      <c r="EP68" s="4"/>
      <c r="EQ68" s="4"/>
      <c r="FA68" s="4"/>
      <c r="FB68" s="4"/>
      <c r="FL68" s="4"/>
      <c r="FM68" s="4"/>
      <c r="FW68" s="4"/>
      <c r="FX68" s="4"/>
      <c r="GH68" s="4"/>
      <c r="GI68" s="4"/>
      <c r="GS68" s="4"/>
      <c r="GT68" s="4"/>
      <c r="HD68" s="4"/>
      <c r="HE68" s="4"/>
      <c r="HO68" s="4"/>
      <c r="HP68" s="4"/>
      <c r="HZ68" s="4"/>
      <c r="IA68" s="4"/>
      <c r="IL68" s="78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</row>
    <row r="69" spans="1:323" hidden="1" x14ac:dyDescent="0.2">
      <c r="A69" s="33"/>
      <c r="B69" s="63"/>
      <c r="C69" s="25"/>
      <c r="D69" s="64"/>
      <c r="E69" s="64"/>
      <c r="F69" s="64"/>
      <c r="G69" s="21" t="str">
        <f>IF(AND(OR($G$2="Y",$H$2="Y"),I69&lt;5,J69&lt;5),IF(AND(I69=#REF!,J69=#REF!),#REF!+1,1),"")</f>
        <v/>
      </c>
      <c r="H69" s="21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4" t="str">
        <f>IF(ISNA(VLOOKUP(E69,SortLookup!$A$1:$B$5,2,FALSE))," ",VLOOKUP(E69,SortLookup!$A$1:$B$5,2,FALSE))</f>
        <v xml:space="preserve"> </v>
      </c>
      <c r="J69" s="22" t="str">
        <f>IF(ISNA(VLOOKUP(F69,SortLookup!$A$7:$B$11,2,FALSE))," ",VLOOKUP(F69,SortLookup!$A$7:$B$11,2,FALSE))</f>
        <v xml:space="preserve"> </v>
      </c>
      <c r="K69" s="152">
        <f t="shared" si="0"/>
        <v>0</v>
      </c>
      <c r="L69" s="120">
        <f>AB69+AO69+BA69+BL69+BY69+CJ69+CU62+DF62+DQ62+EB62+EM62+EX62+FI62+FT62+GE62+GP62+HA62+HL62+HW62+IH62</f>
        <v>0</v>
      </c>
      <c r="M69" s="23">
        <f>AD69+AQ69+BC69+BN69+CA69+CL69+CW62+DH62+DS62+ED62+EO62+EZ62+FK62+FV62+GG62+GR62+HC62+HN62+HY62+IJ62</f>
        <v>0</v>
      </c>
      <c r="N69" s="26">
        <f t="shared" si="1"/>
        <v>0</v>
      </c>
      <c r="O69" s="150">
        <f>W69+AJ69+AV69+BG69+BT69+CE69+CP62+DA62+DL62+DW62+EH62+ES62+FD62+FO62+FZ62+GK62+GV62+HG62+HR62+IC62</f>
        <v>0</v>
      </c>
      <c r="P69" s="31"/>
      <c r="Q69" s="28"/>
      <c r="R69" s="28"/>
      <c r="S69" s="28"/>
      <c r="T69" s="28"/>
      <c r="U69" s="28"/>
      <c r="V69" s="28"/>
      <c r="W69" s="29"/>
      <c r="X69" s="29"/>
      <c r="Y69" s="29"/>
      <c r="Z69" s="29"/>
      <c r="AA69" s="30"/>
      <c r="AB69" s="27">
        <f t="shared" si="2"/>
        <v>0</v>
      </c>
      <c r="AC69" s="26">
        <f t="shared" si="3"/>
        <v>0</v>
      </c>
      <c r="AD69" s="23">
        <f t="shared" si="4"/>
        <v>0</v>
      </c>
      <c r="AE69" s="45">
        <f t="shared" si="5"/>
        <v>0</v>
      </c>
      <c r="AF69" s="31"/>
      <c r="AG69" s="28"/>
      <c r="AH69" s="28"/>
      <c r="AI69" s="28"/>
      <c r="AJ69" s="29"/>
      <c r="AK69" s="29"/>
      <c r="AL69" s="29"/>
      <c r="AM69" s="29"/>
      <c r="AN69" s="30"/>
      <c r="AO69" s="27">
        <f t="shared" si="6"/>
        <v>0</v>
      </c>
      <c r="AP69" s="26">
        <f t="shared" si="7"/>
        <v>0</v>
      </c>
      <c r="AQ69" s="23">
        <f t="shared" si="8"/>
        <v>0</v>
      </c>
      <c r="AR69" s="45">
        <f t="shared" si="9"/>
        <v>0</v>
      </c>
      <c r="AS69" s="31"/>
      <c r="AT69" s="28"/>
      <c r="AU69" s="28"/>
      <c r="AV69" s="29"/>
      <c r="AW69" s="29"/>
      <c r="AX69" s="29"/>
      <c r="AY69" s="29"/>
      <c r="AZ69" s="30"/>
      <c r="BA69" s="27">
        <f t="shared" si="10"/>
        <v>0</v>
      </c>
      <c r="BB69" s="26">
        <f t="shared" si="11"/>
        <v>0</v>
      </c>
      <c r="BC69" s="23">
        <f t="shared" si="12"/>
        <v>0</v>
      </c>
      <c r="BD69" s="45">
        <f t="shared" si="13"/>
        <v>0</v>
      </c>
      <c r="BE69" s="27"/>
      <c r="BF69" s="43"/>
      <c r="BG69" s="29"/>
      <c r="BH69" s="29"/>
      <c r="BI69" s="29"/>
      <c r="BJ69" s="29"/>
      <c r="BK69" s="29"/>
      <c r="BL69" s="120">
        <f t="shared" si="14"/>
        <v>0</v>
      </c>
      <c r="BM69" s="26">
        <f t="shared" si="15"/>
        <v>0</v>
      </c>
      <c r="BN69" s="23">
        <f t="shared" si="16"/>
        <v>0</v>
      </c>
      <c r="BO69" s="145">
        <f t="shared" si="17"/>
        <v>0</v>
      </c>
      <c r="BP69" s="28"/>
      <c r="BQ69" s="28"/>
      <c r="BR69" s="28"/>
      <c r="BS69" s="28"/>
      <c r="BT69" s="29"/>
      <c r="BU69" s="29"/>
      <c r="BV69" s="29"/>
      <c r="BW69" s="29"/>
      <c r="BX69" s="29"/>
      <c r="BY69" s="120">
        <f t="shared" si="18"/>
        <v>0</v>
      </c>
      <c r="BZ69" s="26">
        <f t="shared" si="19"/>
        <v>0</v>
      </c>
      <c r="CA69" s="23">
        <f t="shared" si="20"/>
        <v>0</v>
      </c>
      <c r="CB69" s="147">
        <f t="shared" si="21"/>
        <v>0</v>
      </c>
      <c r="CC69" s="149"/>
      <c r="CD69" s="28"/>
      <c r="CE69" s="29"/>
      <c r="CF69" s="29"/>
      <c r="CG69" s="29"/>
      <c r="CH69" s="29"/>
      <c r="CI69" s="30">
        <v>0</v>
      </c>
      <c r="CJ69" s="27">
        <f t="shared" si="22"/>
        <v>0</v>
      </c>
      <c r="CK69" s="26">
        <f t="shared" si="23"/>
        <v>0</v>
      </c>
      <c r="CL69" s="23">
        <f t="shared" si="24"/>
        <v>0</v>
      </c>
      <c r="CM69" s="145">
        <f t="shared" si="25"/>
        <v>0</v>
      </c>
      <c r="IL69" s="78"/>
    </row>
    <row r="70" spans="1:323" hidden="1" x14ac:dyDescent="0.2">
      <c r="A70" s="33"/>
      <c r="B70" s="63"/>
      <c r="C70" s="25"/>
      <c r="D70" s="64"/>
      <c r="E70" s="64"/>
      <c r="F70" s="64"/>
      <c r="G70" s="21" t="str">
        <f>IF(AND(OR($G$2="Y",$H$2="Y"),I70&lt;5,J70&lt;5),IF(AND(I70=#REF!,J70=#REF!),#REF!+1,1),"")</f>
        <v/>
      </c>
      <c r="H70" s="21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4" t="str">
        <f>IF(ISNA(VLOOKUP(E70,SortLookup!$A$1:$B$5,2,FALSE))," ",VLOOKUP(E70,SortLookup!$A$1:$B$5,2,FALSE))</f>
        <v xml:space="preserve"> </v>
      </c>
      <c r="J70" s="22" t="str">
        <f>IF(ISNA(VLOOKUP(F70,SortLookup!$A$7:$B$11,2,FALSE))," ",VLOOKUP(F70,SortLookup!$A$7:$B$11,2,FALSE))</f>
        <v xml:space="preserve"> </v>
      </c>
      <c r="K70" s="152">
        <f t="shared" si="0"/>
        <v>0</v>
      </c>
      <c r="L70" s="120">
        <f>AB70+AO70+BA70+BL70+BY70+CJ70+CU63+DF63+DQ63+EB63+EM63+EX63+FI63+FT63+GE63+GP63+HA63+HL63+HW63+IH63</f>
        <v>0</v>
      </c>
      <c r="M70" s="23">
        <f>AD70+AQ70+BC70+BN70+CA70+CL70+CW63+DH63+DS63+ED63+EO63+EZ63+FK63+FV63+GG63+GR63+HC63+HN63+HY63+IJ63</f>
        <v>0</v>
      </c>
      <c r="N70" s="26">
        <f t="shared" si="1"/>
        <v>0</v>
      </c>
      <c r="O70" s="150">
        <f>W70+AJ70+AV70+BG70+BT70+CE70+CP63+DA63+DL63+DW63+EH63+ES63+FD63+FO63+FZ63+GK63+GV63+HG63+HR63+IC63</f>
        <v>0</v>
      </c>
      <c r="P70" s="31"/>
      <c r="Q70" s="28"/>
      <c r="R70" s="28"/>
      <c r="S70" s="28"/>
      <c r="T70" s="28"/>
      <c r="U70" s="28"/>
      <c r="V70" s="28"/>
      <c r="W70" s="29"/>
      <c r="X70" s="29"/>
      <c r="Y70" s="29"/>
      <c r="Z70" s="29"/>
      <c r="AA70" s="30"/>
      <c r="AB70" s="27">
        <f t="shared" si="2"/>
        <v>0</v>
      </c>
      <c r="AC70" s="26">
        <f t="shared" si="3"/>
        <v>0</v>
      </c>
      <c r="AD70" s="23">
        <f t="shared" si="4"/>
        <v>0</v>
      </c>
      <c r="AE70" s="45">
        <f t="shared" si="5"/>
        <v>0</v>
      </c>
      <c r="AF70" s="31"/>
      <c r="AG70" s="28"/>
      <c r="AH70" s="28"/>
      <c r="AI70" s="28"/>
      <c r="AJ70" s="29"/>
      <c r="AK70" s="29"/>
      <c r="AL70" s="29"/>
      <c r="AM70" s="29"/>
      <c r="AN70" s="30"/>
      <c r="AO70" s="27">
        <f t="shared" si="6"/>
        <v>0</v>
      </c>
      <c r="AP70" s="26">
        <f t="shared" si="7"/>
        <v>0</v>
      </c>
      <c r="AQ70" s="23">
        <f t="shared" si="8"/>
        <v>0</v>
      </c>
      <c r="AR70" s="45">
        <f t="shared" si="9"/>
        <v>0</v>
      </c>
      <c r="AS70" s="31"/>
      <c r="AT70" s="28"/>
      <c r="AU70" s="28"/>
      <c r="AV70" s="29"/>
      <c r="AW70" s="29"/>
      <c r="AX70" s="29"/>
      <c r="AY70" s="29"/>
      <c r="AZ70" s="30"/>
      <c r="BA70" s="27">
        <f t="shared" si="10"/>
        <v>0</v>
      </c>
      <c r="BB70" s="26">
        <f t="shared" si="11"/>
        <v>0</v>
      </c>
      <c r="BC70" s="23">
        <f t="shared" si="12"/>
        <v>0</v>
      </c>
      <c r="BD70" s="45">
        <f t="shared" si="13"/>
        <v>0</v>
      </c>
      <c r="BE70" s="27"/>
      <c r="BF70" s="43"/>
      <c r="BG70" s="29"/>
      <c r="BH70" s="29"/>
      <c r="BI70" s="29"/>
      <c r="BJ70" s="29"/>
      <c r="BK70" s="29"/>
      <c r="BL70" s="120">
        <f t="shared" si="14"/>
        <v>0</v>
      </c>
      <c r="BM70" s="26">
        <f t="shared" si="15"/>
        <v>0</v>
      </c>
      <c r="BN70" s="23">
        <f t="shared" si="16"/>
        <v>0</v>
      </c>
      <c r="BO70" s="145">
        <f t="shared" si="17"/>
        <v>0</v>
      </c>
      <c r="BP70" s="28"/>
      <c r="BQ70" s="28"/>
      <c r="BR70" s="28"/>
      <c r="BS70" s="28"/>
      <c r="BT70" s="29"/>
      <c r="BU70" s="29"/>
      <c r="BV70" s="29"/>
      <c r="BW70" s="29"/>
      <c r="BX70" s="29"/>
      <c r="BY70" s="120">
        <f t="shared" si="18"/>
        <v>0</v>
      </c>
      <c r="BZ70" s="26">
        <f t="shared" si="19"/>
        <v>0</v>
      </c>
      <c r="CA70" s="23">
        <f t="shared" si="20"/>
        <v>0</v>
      </c>
      <c r="CB70" s="147">
        <f t="shared" si="21"/>
        <v>0</v>
      </c>
      <c r="CC70" s="149"/>
      <c r="CD70" s="28"/>
      <c r="CE70" s="29"/>
      <c r="CF70" s="29"/>
      <c r="CG70" s="29"/>
      <c r="CH70" s="29"/>
      <c r="CI70" s="30">
        <v>0</v>
      </c>
      <c r="CJ70" s="27">
        <f t="shared" si="22"/>
        <v>0</v>
      </c>
      <c r="CK70" s="26">
        <f t="shared" si="23"/>
        <v>0</v>
      </c>
      <c r="CL70" s="23">
        <f t="shared" si="24"/>
        <v>0</v>
      </c>
      <c r="CM70" s="145">
        <f t="shared" si="25"/>
        <v>0</v>
      </c>
      <c r="IL70" s="78"/>
    </row>
    <row r="71" spans="1:323" hidden="1" x14ac:dyDescent="0.2">
      <c r="A71" s="33"/>
      <c r="B71" s="63"/>
      <c r="C71" s="25"/>
      <c r="D71" s="64"/>
      <c r="E71" s="64"/>
      <c r="F71" s="64"/>
      <c r="G71" s="21" t="str">
        <f>IF(AND(OR($G$2="Y",$H$2="Y"),I71&lt;5,J71&lt;5),IF(AND(I71=#REF!,J71=#REF!),#REF!+1,1),"")</f>
        <v/>
      </c>
      <c r="H71" s="21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4" t="str">
        <f>IF(ISNA(VLOOKUP(E71,SortLookup!$A$1:$B$5,2,FALSE))," ",VLOOKUP(E71,SortLookup!$A$1:$B$5,2,FALSE))</f>
        <v xml:space="preserve"> </v>
      </c>
      <c r="J71" s="22" t="str">
        <f>IF(ISNA(VLOOKUP(F71,SortLookup!$A$7:$B$11,2,FALSE))," ",VLOOKUP(F71,SortLookup!$A$7:$B$11,2,FALSE))</f>
        <v xml:space="preserve"> </v>
      </c>
      <c r="K71" s="152">
        <f t="shared" si="0"/>
        <v>0</v>
      </c>
      <c r="L71" s="120">
        <f>AB71+AO71+BA71+BL71+BY71+CJ71+CU69+DF69+DQ69+EB69+EM69+EX69+FI69+FT69+GE69+GP69+HA69+HL69+HW69+IH69</f>
        <v>0</v>
      </c>
      <c r="M71" s="23">
        <f>AD71+AQ71+BC71+BN71+CA71+CL71+CW69+DH69+DS69+ED69+EO69+EZ69+FK69+FV69+GG69+GR69+HC69+HN69+HY69+IJ69</f>
        <v>0</v>
      </c>
      <c r="N71" s="26">
        <f t="shared" si="1"/>
        <v>0</v>
      </c>
      <c r="O71" s="150">
        <f>W71+AJ71+AV71+BG71+BT71+CE71+CP69+DA69+DL69+DW69+EH69+ES69+FD69+FO69+FZ69+GK69+GV69+HG69+HR69+IC69</f>
        <v>0</v>
      </c>
      <c r="P71" s="31"/>
      <c r="Q71" s="28"/>
      <c r="R71" s="28"/>
      <c r="S71" s="28"/>
      <c r="T71" s="28"/>
      <c r="U71" s="28"/>
      <c r="V71" s="28"/>
      <c r="W71" s="29"/>
      <c r="X71" s="29"/>
      <c r="Y71" s="29"/>
      <c r="Z71" s="29"/>
      <c r="AA71" s="30"/>
      <c r="AB71" s="27">
        <f t="shared" si="2"/>
        <v>0</v>
      </c>
      <c r="AC71" s="26">
        <f t="shared" si="3"/>
        <v>0</v>
      </c>
      <c r="AD71" s="23">
        <f t="shared" si="4"/>
        <v>0</v>
      </c>
      <c r="AE71" s="45">
        <f t="shared" si="5"/>
        <v>0</v>
      </c>
      <c r="AF71" s="31"/>
      <c r="AG71" s="28"/>
      <c r="AH71" s="28"/>
      <c r="AI71" s="28"/>
      <c r="AJ71" s="29"/>
      <c r="AK71" s="29"/>
      <c r="AL71" s="29"/>
      <c r="AM71" s="29"/>
      <c r="AN71" s="30"/>
      <c r="AO71" s="27">
        <f t="shared" si="6"/>
        <v>0</v>
      </c>
      <c r="AP71" s="26">
        <f t="shared" si="7"/>
        <v>0</v>
      </c>
      <c r="AQ71" s="23">
        <f t="shared" si="8"/>
        <v>0</v>
      </c>
      <c r="AR71" s="45">
        <f t="shared" si="9"/>
        <v>0</v>
      </c>
      <c r="AS71" s="31"/>
      <c r="AT71" s="28"/>
      <c r="AU71" s="28"/>
      <c r="AV71" s="29"/>
      <c r="AW71" s="29"/>
      <c r="AX71" s="29"/>
      <c r="AY71" s="29"/>
      <c r="AZ71" s="30"/>
      <c r="BA71" s="27">
        <f t="shared" si="10"/>
        <v>0</v>
      </c>
      <c r="BB71" s="26">
        <f t="shared" si="11"/>
        <v>0</v>
      </c>
      <c r="BC71" s="23">
        <f t="shared" si="12"/>
        <v>0</v>
      </c>
      <c r="BD71" s="45">
        <f t="shared" si="13"/>
        <v>0</v>
      </c>
      <c r="BE71" s="27"/>
      <c r="BF71" s="43"/>
      <c r="BG71" s="29"/>
      <c r="BH71" s="29"/>
      <c r="BI71" s="29"/>
      <c r="BJ71" s="29"/>
      <c r="BK71" s="29"/>
      <c r="BL71" s="120">
        <f t="shared" si="14"/>
        <v>0</v>
      </c>
      <c r="BM71" s="26">
        <f t="shared" si="15"/>
        <v>0</v>
      </c>
      <c r="BN71" s="23">
        <f t="shared" si="16"/>
        <v>0</v>
      </c>
      <c r="BO71" s="145">
        <f t="shared" si="17"/>
        <v>0</v>
      </c>
      <c r="BP71" s="28"/>
      <c r="BQ71" s="28"/>
      <c r="BR71" s="28"/>
      <c r="BS71" s="28"/>
      <c r="BT71" s="29"/>
      <c r="BU71" s="29"/>
      <c r="BV71" s="29"/>
      <c r="BW71" s="29"/>
      <c r="BX71" s="29"/>
      <c r="BY71" s="120">
        <f t="shared" si="18"/>
        <v>0</v>
      </c>
      <c r="BZ71" s="26">
        <f t="shared" si="19"/>
        <v>0</v>
      </c>
      <c r="CA71" s="23">
        <f t="shared" si="20"/>
        <v>0</v>
      </c>
      <c r="CB71" s="147">
        <f t="shared" si="21"/>
        <v>0</v>
      </c>
      <c r="CC71" s="149"/>
      <c r="CD71" s="28"/>
      <c r="CE71" s="29"/>
      <c r="CF71" s="29"/>
      <c r="CG71" s="29"/>
      <c r="CH71" s="29"/>
      <c r="CI71" s="30">
        <v>0</v>
      </c>
      <c r="CJ71" s="27">
        <f t="shared" si="22"/>
        <v>0</v>
      </c>
      <c r="CK71" s="26">
        <f t="shared" si="23"/>
        <v>0</v>
      </c>
      <c r="CL71" s="23">
        <f t="shared" si="24"/>
        <v>0</v>
      </c>
      <c r="CM71" s="145">
        <f t="shared" si="25"/>
        <v>0</v>
      </c>
      <c r="CN71" s="4"/>
      <c r="CO71" s="4"/>
      <c r="CP71" s="4"/>
      <c r="CQ71" s="4"/>
      <c r="CR71" s="4"/>
      <c r="CS71" s="4"/>
      <c r="CT71" s="4"/>
      <c r="CW71" s="4"/>
      <c r="CX71" s="4"/>
      <c r="CY71" s="4"/>
      <c r="CZ71" s="4"/>
      <c r="DA71" s="4"/>
      <c r="DB71" s="4"/>
      <c r="DC71" s="4"/>
      <c r="DD71" s="4"/>
      <c r="DE71" s="4"/>
      <c r="DH71" s="4"/>
      <c r="DI71" s="4"/>
      <c r="DJ71" s="4"/>
      <c r="DK71" s="4"/>
      <c r="DL71" s="4"/>
      <c r="DM71" s="4"/>
      <c r="DN71" s="4"/>
      <c r="DO71" s="4"/>
      <c r="DP71" s="4"/>
      <c r="DS71" s="4"/>
      <c r="DT71" s="4"/>
      <c r="DU71" s="4"/>
      <c r="DV71" s="4"/>
      <c r="DW71" s="4"/>
      <c r="DX71" s="4"/>
      <c r="DY71" s="4"/>
      <c r="DZ71" s="4"/>
      <c r="EA71" s="4"/>
      <c r="ED71" s="4"/>
      <c r="EE71" s="4"/>
      <c r="EF71" s="4"/>
      <c r="EG71" s="4"/>
      <c r="EH71" s="4"/>
      <c r="EI71" s="4"/>
      <c r="EJ71" s="4"/>
      <c r="EK71" s="4"/>
      <c r="EL71" s="4"/>
      <c r="EO71" s="4"/>
      <c r="EP71" s="4"/>
      <c r="EQ71" s="4"/>
      <c r="ER71" s="4"/>
      <c r="ES71" s="4"/>
      <c r="ET71" s="4"/>
      <c r="EU71" s="4"/>
      <c r="EV71" s="4"/>
      <c r="EW71" s="4"/>
      <c r="EZ71" s="4"/>
      <c r="FA71" s="4"/>
      <c r="FB71" s="4"/>
      <c r="FC71" s="4"/>
      <c r="FD71" s="4"/>
      <c r="FE71" s="4"/>
      <c r="FF71" s="4"/>
      <c r="FG71" s="4"/>
      <c r="FH71" s="4"/>
      <c r="FK71" s="4"/>
      <c r="FL71" s="4"/>
      <c r="FM71" s="4"/>
      <c r="FN71" s="4"/>
      <c r="FO71" s="4"/>
      <c r="FP71" s="4"/>
      <c r="FQ71" s="4"/>
      <c r="FR71" s="4"/>
      <c r="FS71" s="4"/>
      <c r="FV71" s="4"/>
      <c r="FW71" s="4"/>
      <c r="FX71" s="4"/>
      <c r="FY71" s="4"/>
      <c r="FZ71" s="4"/>
      <c r="GA71" s="4"/>
      <c r="GB71" s="4"/>
      <c r="GC71" s="4"/>
      <c r="GD71" s="4"/>
      <c r="GG71" s="4"/>
      <c r="GH71" s="4"/>
      <c r="GI71" s="4"/>
      <c r="GJ71" s="4"/>
      <c r="GK71" s="4"/>
      <c r="GL71" s="4"/>
      <c r="GM71" s="4"/>
      <c r="GN71" s="4"/>
      <c r="GO71" s="4"/>
      <c r="GR71" s="4"/>
      <c r="GS71" s="4"/>
      <c r="GT71" s="4"/>
      <c r="GU71" s="4"/>
      <c r="GV71" s="4"/>
      <c r="GW71" s="4"/>
      <c r="GX71" s="4"/>
      <c r="GY71" s="4"/>
      <c r="GZ71" s="4"/>
      <c r="HC71" s="4"/>
      <c r="HD71" s="4"/>
      <c r="HE71" s="4"/>
      <c r="HF71" s="4"/>
      <c r="HG71" s="4"/>
      <c r="HH71" s="4"/>
      <c r="HI71" s="4"/>
      <c r="HJ71" s="4"/>
      <c r="HK71" s="4"/>
      <c r="HN71" s="4"/>
      <c r="HO71" s="4"/>
      <c r="HP71" s="4"/>
      <c r="HQ71" s="4"/>
      <c r="HR71" s="4"/>
      <c r="HS71" s="4"/>
      <c r="HT71" s="4"/>
      <c r="HU71" s="4"/>
      <c r="HV71" s="4"/>
      <c r="HY71" s="4"/>
      <c r="HZ71" s="4"/>
      <c r="IA71" s="4"/>
      <c r="IB71" s="4"/>
      <c r="IC71" s="4"/>
      <c r="ID71" s="4"/>
      <c r="IE71" s="4"/>
      <c r="IF71" s="4"/>
      <c r="IG71" s="4"/>
      <c r="IJ71" s="4"/>
      <c r="IK71" s="4"/>
      <c r="IL71" s="78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</row>
    <row r="72" spans="1:323" hidden="1" x14ac:dyDescent="0.2">
      <c r="A72" s="33"/>
      <c r="B72" s="63"/>
      <c r="C72" s="25"/>
      <c r="D72" s="64"/>
      <c r="E72" s="64"/>
      <c r="F72" s="64"/>
      <c r="G72" s="21" t="str">
        <f>IF(AND(OR($G$2="Y",$H$2="Y"),I72&lt;5,J72&lt;5),IF(AND(I72=#REF!,J72=#REF!),#REF!+1,1),"")</f>
        <v/>
      </c>
      <c r="H72" s="21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4" t="str">
        <f>IF(ISNA(VLOOKUP(E72,SortLookup!$A$1:$B$5,2,FALSE))," ",VLOOKUP(E72,SortLookup!$A$1:$B$5,2,FALSE))</f>
        <v xml:space="preserve"> </v>
      </c>
      <c r="J72" s="22" t="str">
        <f>IF(ISNA(VLOOKUP(F72,SortLookup!$A$7:$B$11,2,FALSE))," ",VLOOKUP(F72,SortLookup!$A$7:$B$11,2,FALSE))</f>
        <v xml:space="preserve"> </v>
      </c>
      <c r="K72" s="152">
        <f t="shared" si="0"/>
        <v>0</v>
      </c>
      <c r="L72" s="120">
        <f>AB72+AO72+BA72+BL72+BY72+CJ72+CU60+DF60+DQ60+EB60+EM60+EX60+FI60+FT60+GE60+GP60+HA60+HL60+HW60+IH60</f>
        <v>0</v>
      </c>
      <c r="M72" s="23">
        <f>AD72+AQ72+BC72+BN72+CA72+CL72+CW60+DH60+DS60+ED60+EO60+EZ60+FK60+FV60+GG60+GR60+HC60+HN60+HY60+IJ60</f>
        <v>0</v>
      </c>
      <c r="N72" s="26">
        <f t="shared" si="1"/>
        <v>0</v>
      </c>
      <c r="O72" s="150">
        <f>W72+AJ72+AV72+BG72+BT72+CE72+CP60+DA60+DL60+DW60+EH60+ES60+FD60+FO60+FZ60+GK60+GV60+HG60+HR60+IC60</f>
        <v>0</v>
      </c>
      <c r="P72" s="31"/>
      <c r="Q72" s="28"/>
      <c r="R72" s="28"/>
      <c r="S72" s="28"/>
      <c r="T72" s="28"/>
      <c r="U72" s="28"/>
      <c r="V72" s="28"/>
      <c r="W72" s="29"/>
      <c r="X72" s="29"/>
      <c r="Y72" s="29"/>
      <c r="Z72" s="29"/>
      <c r="AA72" s="30"/>
      <c r="AB72" s="27">
        <f t="shared" si="2"/>
        <v>0</v>
      </c>
      <c r="AC72" s="26">
        <f t="shared" si="3"/>
        <v>0</v>
      </c>
      <c r="AD72" s="23">
        <f t="shared" si="4"/>
        <v>0</v>
      </c>
      <c r="AE72" s="45">
        <f t="shared" si="5"/>
        <v>0</v>
      </c>
      <c r="AF72" s="31"/>
      <c r="AG72" s="28"/>
      <c r="AH72" s="28"/>
      <c r="AI72" s="28"/>
      <c r="AJ72" s="29"/>
      <c r="AK72" s="29"/>
      <c r="AL72" s="29"/>
      <c r="AM72" s="29"/>
      <c r="AN72" s="30"/>
      <c r="AO72" s="27">
        <f t="shared" si="6"/>
        <v>0</v>
      </c>
      <c r="AP72" s="26">
        <f t="shared" si="7"/>
        <v>0</v>
      </c>
      <c r="AQ72" s="23">
        <f t="shared" si="8"/>
        <v>0</v>
      </c>
      <c r="AR72" s="45">
        <f t="shared" si="9"/>
        <v>0</v>
      </c>
      <c r="AS72" s="31"/>
      <c r="AT72" s="28"/>
      <c r="AU72" s="28"/>
      <c r="AV72" s="29"/>
      <c r="AW72" s="29"/>
      <c r="AX72" s="29"/>
      <c r="AY72" s="29"/>
      <c r="AZ72" s="30"/>
      <c r="BA72" s="27">
        <f t="shared" si="10"/>
        <v>0</v>
      </c>
      <c r="BB72" s="26">
        <f t="shared" si="11"/>
        <v>0</v>
      </c>
      <c r="BC72" s="23">
        <f t="shared" si="12"/>
        <v>0</v>
      </c>
      <c r="BD72" s="45">
        <f t="shared" si="13"/>
        <v>0</v>
      </c>
      <c r="BE72" s="27"/>
      <c r="BF72" s="43"/>
      <c r="BG72" s="29"/>
      <c r="BH72" s="29"/>
      <c r="BI72" s="29"/>
      <c r="BJ72" s="29"/>
      <c r="BK72" s="29"/>
      <c r="BL72" s="120">
        <f t="shared" si="14"/>
        <v>0</v>
      </c>
      <c r="BM72" s="26">
        <f t="shared" si="15"/>
        <v>0</v>
      </c>
      <c r="BN72" s="23">
        <f t="shared" si="16"/>
        <v>0</v>
      </c>
      <c r="BO72" s="145">
        <f t="shared" si="17"/>
        <v>0</v>
      </c>
      <c r="BP72" s="28"/>
      <c r="BQ72" s="28"/>
      <c r="BR72" s="28"/>
      <c r="BS72" s="28"/>
      <c r="BT72" s="29"/>
      <c r="BU72" s="29"/>
      <c r="BV72" s="29"/>
      <c r="BW72" s="29"/>
      <c r="BX72" s="29"/>
      <c r="BY72" s="120">
        <f t="shared" si="18"/>
        <v>0</v>
      </c>
      <c r="BZ72" s="26">
        <f t="shared" si="19"/>
        <v>0</v>
      </c>
      <c r="CA72" s="23">
        <f t="shared" si="20"/>
        <v>0</v>
      </c>
      <c r="CB72" s="147">
        <f t="shared" si="21"/>
        <v>0</v>
      </c>
      <c r="CC72" s="149"/>
      <c r="CD72" s="28"/>
      <c r="CE72" s="29"/>
      <c r="CF72" s="29"/>
      <c r="CG72" s="29"/>
      <c r="CH72" s="29"/>
      <c r="CI72" s="30">
        <v>0</v>
      </c>
      <c r="CJ72" s="27">
        <f t="shared" si="22"/>
        <v>0</v>
      </c>
      <c r="CK72" s="26">
        <f t="shared" si="23"/>
        <v>0</v>
      </c>
      <c r="CL72" s="23">
        <f t="shared" si="24"/>
        <v>0</v>
      </c>
      <c r="CM72" s="145">
        <f t="shared" si="25"/>
        <v>0</v>
      </c>
      <c r="CN72" s="4"/>
      <c r="CO72" s="4"/>
      <c r="CP72" s="4"/>
      <c r="CQ72" s="4"/>
      <c r="CR72" s="4"/>
      <c r="CS72" s="4"/>
      <c r="CT72" s="4"/>
      <c r="CW72" s="4"/>
      <c r="CX72" s="4"/>
      <c r="CY72" s="4"/>
      <c r="CZ72" s="4"/>
      <c r="DA72" s="4"/>
      <c r="DB72" s="4"/>
      <c r="DC72" s="4"/>
      <c r="DD72" s="4"/>
      <c r="DE72" s="4"/>
      <c r="DH72" s="4"/>
      <c r="DI72" s="4"/>
      <c r="DJ72" s="4"/>
      <c r="DK72" s="4"/>
      <c r="DL72" s="4"/>
      <c r="DM72" s="4"/>
      <c r="DN72" s="4"/>
      <c r="DO72" s="4"/>
      <c r="DP72" s="4"/>
      <c r="DS72" s="4"/>
      <c r="DT72" s="4"/>
      <c r="DU72" s="4"/>
      <c r="DV72" s="4"/>
      <c r="DW72" s="4"/>
      <c r="DX72" s="4"/>
      <c r="DY72" s="4"/>
      <c r="DZ72" s="4"/>
      <c r="EA72" s="4"/>
      <c r="ED72" s="4"/>
      <c r="EE72" s="4"/>
      <c r="EF72" s="4"/>
      <c r="EG72" s="4"/>
      <c r="EH72" s="4"/>
      <c r="EI72" s="4"/>
      <c r="EJ72" s="4"/>
      <c r="EK72" s="4"/>
      <c r="EL72" s="4"/>
      <c r="EO72" s="4"/>
      <c r="EP72" s="4"/>
      <c r="EQ72" s="4"/>
      <c r="ER72" s="4"/>
      <c r="ES72" s="4"/>
      <c r="ET72" s="4"/>
      <c r="EU72" s="4"/>
      <c r="EV72" s="4"/>
      <c r="EW72" s="4"/>
      <c r="EZ72" s="4"/>
      <c r="FA72" s="4"/>
      <c r="FB72" s="4"/>
      <c r="FC72" s="4"/>
      <c r="FD72" s="4"/>
      <c r="FE72" s="4"/>
      <c r="FF72" s="4"/>
      <c r="FG72" s="4"/>
      <c r="FH72" s="4"/>
      <c r="FK72" s="4"/>
      <c r="FL72" s="4"/>
      <c r="FM72" s="4"/>
      <c r="FN72" s="4"/>
      <c r="FO72" s="4"/>
      <c r="FP72" s="4"/>
      <c r="FQ72" s="4"/>
      <c r="FR72" s="4"/>
      <c r="FS72" s="4"/>
      <c r="FV72" s="4"/>
      <c r="FW72" s="4"/>
      <c r="FX72" s="4"/>
      <c r="FY72" s="4"/>
      <c r="FZ72" s="4"/>
      <c r="GA72" s="4"/>
      <c r="GB72" s="4"/>
      <c r="GC72" s="4"/>
      <c r="GD72" s="4"/>
      <c r="GG72" s="4"/>
      <c r="GH72" s="4"/>
      <c r="GI72" s="4"/>
      <c r="GJ72" s="4"/>
      <c r="GK72" s="4"/>
      <c r="GL72" s="4"/>
      <c r="GM72" s="4"/>
      <c r="GN72" s="4"/>
      <c r="GO72" s="4"/>
      <c r="GR72" s="4"/>
      <c r="GS72" s="4"/>
      <c r="GT72" s="4"/>
      <c r="GU72" s="4"/>
      <c r="GV72" s="4"/>
      <c r="GW72" s="4"/>
      <c r="GX72" s="4"/>
      <c r="GY72" s="4"/>
      <c r="GZ72" s="4"/>
      <c r="HC72" s="4"/>
      <c r="HD72" s="4"/>
      <c r="HE72" s="4"/>
      <c r="HF72" s="4"/>
      <c r="HG72" s="4"/>
      <c r="HH72" s="4"/>
      <c r="HI72" s="4"/>
      <c r="HJ72" s="4"/>
      <c r="HK72" s="4"/>
      <c r="HN72" s="4"/>
      <c r="HO72" s="4"/>
      <c r="HP72" s="4"/>
      <c r="HQ72" s="4"/>
      <c r="HR72" s="4"/>
      <c r="HS72" s="4"/>
      <c r="HT72" s="4"/>
      <c r="HU72" s="4"/>
      <c r="HV72" s="4"/>
      <c r="HY72" s="4"/>
      <c r="HZ72" s="4"/>
      <c r="IA72" s="4"/>
      <c r="IB72" s="4"/>
      <c r="IC72" s="4"/>
      <c r="ID72" s="4"/>
      <c r="IE72" s="4"/>
      <c r="IF72" s="4"/>
      <c r="IG72" s="4"/>
      <c r="IJ72" s="4"/>
      <c r="IK72" s="4"/>
      <c r="IL72" s="78"/>
      <c r="IM72" s="4"/>
      <c r="IN72" s="4"/>
      <c r="IO72" s="4"/>
      <c r="IP72" s="4"/>
      <c r="IQ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</row>
    <row r="73" spans="1:323" ht="13.5" hidden="1" thickBot="1" x14ac:dyDescent="0.25">
      <c r="A73" s="33"/>
      <c r="B73" s="63"/>
      <c r="C73" s="25"/>
      <c r="D73" s="125"/>
      <c r="E73" s="64"/>
      <c r="F73" s="64"/>
      <c r="G73" s="21" t="str">
        <f>IF(AND(OR($G$2="Y",$H$2="Y"),I73&lt;5,J73&lt;5),IF(AND(I73=#REF!,J73=#REF!),#REF!+1,1),"")</f>
        <v/>
      </c>
      <c r="H73" s="21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4" t="str">
        <f>IF(ISNA(VLOOKUP(E73,SortLookup!$A$1:$B$5,2,FALSE))," ",VLOOKUP(E73,SortLookup!$A$1:$B$5,2,FALSE))</f>
        <v xml:space="preserve"> </v>
      </c>
      <c r="J73" s="22" t="str">
        <f>IF(ISNA(VLOOKUP(F73,SortLookup!$A$7:$B$11,2,FALSE))," ",VLOOKUP(F73,SortLookup!$A$7:$B$11,2,FALSE))</f>
        <v xml:space="preserve"> </v>
      </c>
      <c r="K73" s="152">
        <f t="shared" si="0"/>
        <v>0</v>
      </c>
      <c r="L73" s="120">
        <f>AB73+AO73+BA73+BL73+BY73+CJ73+CU66+DF66+DQ66+EB66+EM66+EX66+FI66+FT66+GE66+GP66+HA66+HL66+HW66+IH66</f>
        <v>0</v>
      </c>
      <c r="M73" s="23">
        <f>AD73+AQ73+BC73+BN73+CA73+CL73+CW66+DH66+DS66+ED66+EO66+EZ66+FK66+FV66+GG66+GR66+HC66+HN66+HY66+IJ66</f>
        <v>0</v>
      </c>
      <c r="N73" s="26">
        <f t="shared" si="1"/>
        <v>0</v>
      </c>
      <c r="O73" s="150">
        <f>W73+AJ73+AV73+BG73+BT73+CE73+CP66+DA66+DL66+DW66+EH66+ES66+FD66+FO66+FZ66+GK66+GV66+HG66+HR66+IC66</f>
        <v>0</v>
      </c>
      <c r="P73" s="31"/>
      <c r="Q73" s="28"/>
      <c r="R73" s="28"/>
      <c r="S73" s="28"/>
      <c r="T73" s="28"/>
      <c r="U73" s="28"/>
      <c r="V73" s="28"/>
      <c r="W73" s="29"/>
      <c r="X73" s="29"/>
      <c r="Y73" s="29"/>
      <c r="Z73" s="29"/>
      <c r="AA73" s="30"/>
      <c r="AB73" s="27">
        <f t="shared" si="2"/>
        <v>0</v>
      </c>
      <c r="AC73" s="26">
        <f t="shared" si="3"/>
        <v>0</v>
      </c>
      <c r="AD73" s="23">
        <f t="shared" si="4"/>
        <v>0</v>
      </c>
      <c r="AE73" s="45">
        <f t="shared" si="5"/>
        <v>0</v>
      </c>
      <c r="AF73" s="31"/>
      <c r="AG73" s="28"/>
      <c r="AH73" s="28"/>
      <c r="AI73" s="28"/>
      <c r="AJ73" s="29"/>
      <c r="AK73" s="29"/>
      <c r="AL73" s="29"/>
      <c r="AM73" s="29"/>
      <c r="AN73" s="30"/>
      <c r="AO73" s="27">
        <f t="shared" si="6"/>
        <v>0</v>
      </c>
      <c r="AP73" s="26">
        <f t="shared" si="7"/>
        <v>0</v>
      </c>
      <c r="AQ73" s="23">
        <f t="shared" si="8"/>
        <v>0</v>
      </c>
      <c r="AR73" s="45">
        <f t="shared" si="9"/>
        <v>0</v>
      </c>
      <c r="AS73" s="31"/>
      <c r="AT73" s="28"/>
      <c r="AU73" s="28"/>
      <c r="AV73" s="29"/>
      <c r="AW73" s="29"/>
      <c r="AX73" s="29"/>
      <c r="AY73" s="29"/>
      <c r="AZ73" s="30"/>
      <c r="BA73" s="27">
        <f t="shared" si="10"/>
        <v>0</v>
      </c>
      <c r="BB73" s="26">
        <f t="shared" si="11"/>
        <v>0</v>
      </c>
      <c r="BC73" s="23">
        <f t="shared" si="12"/>
        <v>0</v>
      </c>
      <c r="BD73" s="45">
        <f t="shared" si="13"/>
        <v>0</v>
      </c>
      <c r="BE73" s="27"/>
      <c r="BF73" s="43"/>
      <c r="BG73" s="29"/>
      <c r="BH73" s="29"/>
      <c r="BI73" s="29"/>
      <c r="BJ73" s="29"/>
      <c r="BK73" s="29"/>
      <c r="BL73" s="120">
        <f t="shared" si="14"/>
        <v>0</v>
      </c>
      <c r="BM73" s="26">
        <f t="shared" si="15"/>
        <v>0</v>
      </c>
      <c r="BN73" s="23">
        <f t="shared" si="16"/>
        <v>0</v>
      </c>
      <c r="BO73" s="145">
        <f t="shared" si="17"/>
        <v>0</v>
      </c>
      <c r="BP73" s="28"/>
      <c r="BQ73" s="28"/>
      <c r="BR73" s="28"/>
      <c r="BS73" s="28"/>
      <c r="BT73" s="29"/>
      <c r="BU73" s="29"/>
      <c r="BV73" s="29"/>
      <c r="BW73" s="29"/>
      <c r="BX73" s="29"/>
      <c r="BY73" s="120">
        <f t="shared" si="18"/>
        <v>0</v>
      </c>
      <c r="BZ73" s="26">
        <f t="shared" si="19"/>
        <v>0</v>
      </c>
      <c r="CA73" s="23">
        <f t="shared" si="20"/>
        <v>0</v>
      </c>
      <c r="CB73" s="147">
        <f t="shared" si="21"/>
        <v>0</v>
      </c>
      <c r="CC73" s="149"/>
      <c r="CD73" s="28"/>
      <c r="CE73" s="29"/>
      <c r="CF73" s="29"/>
      <c r="CG73" s="29"/>
      <c r="CH73" s="29"/>
      <c r="CI73" s="30">
        <v>0</v>
      </c>
      <c r="CJ73" s="27">
        <f t="shared" si="22"/>
        <v>0</v>
      </c>
      <c r="CK73" s="26">
        <f t="shared" si="23"/>
        <v>0</v>
      </c>
      <c r="CL73" s="23">
        <f t="shared" si="24"/>
        <v>0</v>
      </c>
      <c r="CM73" s="145">
        <f t="shared" si="25"/>
        <v>0</v>
      </c>
      <c r="IL73" s="78"/>
    </row>
    <row r="74" spans="1:323" ht="13.5" thickTop="1" x14ac:dyDescent="0.2">
      <c r="A74" s="153"/>
      <c r="B74" s="157"/>
      <c r="D74" s="175"/>
      <c r="E74" s="157"/>
      <c r="F74" s="157"/>
      <c r="G74" s="158"/>
      <c r="H74" s="158"/>
      <c r="I74" s="158"/>
      <c r="J74" s="158"/>
      <c r="K74" s="158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7"/>
      <c r="BR74" s="157"/>
      <c r="BS74" s="157"/>
      <c r="BT74" s="157"/>
      <c r="BU74" s="157"/>
      <c r="BV74" s="157"/>
      <c r="BW74" s="157"/>
      <c r="BX74" s="157"/>
      <c r="BY74" s="157"/>
      <c r="BZ74" s="157"/>
      <c r="CA74" s="157"/>
      <c r="CB74" s="157"/>
      <c r="CC74" s="157"/>
      <c r="CD74" s="157"/>
      <c r="CE74" s="157"/>
      <c r="CF74" s="157"/>
      <c r="CG74" s="157"/>
      <c r="CH74" s="157"/>
      <c r="CI74" s="157"/>
      <c r="CJ74" s="157"/>
      <c r="CK74" s="157"/>
      <c r="CL74" s="157"/>
      <c r="CM74" s="157"/>
    </row>
    <row r="75" spans="1:323" x14ac:dyDescent="0.2">
      <c r="B75" s="66" t="s">
        <v>90</v>
      </c>
      <c r="D75" s="75"/>
      <c r="AE75" s="4"/>
    </row>
    <row r="76" spans="1:323" x14ac:dyDescent="0.2">
      <c r="B76" s="4" t="s">
        <v>86</v>
      </c>
      <c r="AE76" s="4"/>
    </row>
    <row r="77" spans="1:323" ht="25.5" x14ac:dyDescent="0.2">
      <c r="B77" s="134" t="s">
        <v>111</v>
      </c>
      <c r="AE77" s="4"/>
      <c r="AV77" s="176"/>
    </row>
    <row r="78" spans="1:323" x14ac:dyDescent="0.2">
      <c r="B78" s="4" t="s">
        <v>85</v>
      </c>
      <c r="AE78" s="4"/>
    </row>
    <row r="79" spans="1:323" x14ac:dyDescent="0.2">
      <c r="B79" s="81" t="s">
        <v>100</v>
      </c>
      <c r="AE79" s="4"/>
      <c r="AX79" s="4"/>
    </row>
    <row r="80" spans="1:323" x14ac:dyDescent="0.2">
      <c r="B80" s="81" t="s">
        <v>101</v>
      </c>
      <c r="AE80" s="4"/>
    </row>
    <row r="81" spans="1:49" x14ac:dyDescent="0.2">
      <c r="AE81" s="4"/>
    </row>
    <row r="82" spans="1:49" x14ac:dyDescent="0.2">
      <c r="B82" s="77" t="s">
        <v>94</v>
      </c>
      <c r="AE82" s="4"/>
    </row>
    <row r="83" spans="1:49" x14ac:dyDescent="0.2">
      <c r="B83" s="77" t="s">
        <v>92</v>
      </c>
      <c r="AE83" s="4"/>
    </row>
    <row r="84" spans="1:49" x14ac:dyDescent="0.2">
      <c r="B84" s="77" t="s">
        <v>93</v>
      </c>
      <c r="AE84" s="4"/>
    </row>
    <row r="85" spans="1:49" ht="102" x14ac:dyDescent="0.2">
      <c r="B85" s="122" t="s">
        <v>112</v>
      </c>
      <c r="AE85" s="4"/>
      <c r="AW85" s="4"/>
    </row>
    <row r="86" spans="1:49" x14ac:dyDescent="0.2">
      <c r="B86" s="77" t="s">
        <v>96</v>
      </c>
      <c r="AE86" s="4"/>
    </row>
    <row r="87" spans="1:49" x14ac:dyDescent="0.2">
      <c r="AE87" s="4"/>
    </row>
    <row r="88" spans="1:49" x14ac:dyDescent="0.2">
      <c r="A88" s="144"/>
      <c r="AE88" s="4"/>
    </row>
    <row r="89" spans="1:49" x14ac:dyDescent="0.2">
      <c r="AE89" s="4"/>
    </row>
  </sheetData>
  <sheetProtection sheet="1" selectLockedCells="1"/>
  <sortState ref="A3:LK52">
    <sortCondition ref="E3:E52"/>
    <sortCondition ref="K3:K52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80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81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69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78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70</v>
      </c>
    </row>
    <row r="23" spans="1:1" x14ac:dyDescent="0.2">
      <c r="A23" s="15" t="s">
        <v>57</v>
      </c>
    </row>
    <row r="24" spans="1:1" x14ac:dyDescent="0.2">
      <c r="A24" s="14" t="s">
        <v>71</v>
      </c>
    </row>
    <row r="25" spans="1:1" x14ac:dyDescent="0.2">
      <c r="A25" s="14" t="s">
        <v>77</v>
      </c>
    </row>
    <row r="26" spans="1:1" x14ac:dyDescent="0.2">
      <c r="A26" s="14" t="s">
        <v>72</v>
      </c>
    </row>
    <row r="27" spans="1:1" x14ac:dyDescent="0.2">
      <c r="A27" s="14" t="s">
        <v>73</v>
      </c>
    </row>
    <row r="28" spans="1:1" x14ac:dyDescent="0.2">
      <c r="A28" s="14" t="s">
        <v>74</v>
      </c>
    </row>
    <row r="29" spans="1:1" x14ac:dyDescent="0.2">
      <c r="A29" s="14" t="s">
        <v>79</v>
      </c>
    </row>
    <row r="30" spans="1:1" x14ac:dyDescent="0.2">
      <c r="A30" s="14" t="s">
        <v>75</v>
      </c>
    </row>
    <row r="31" spans="1:1" x14ac:dyDescent="0.2">
      <c r="A31" s="14" t="s">
        <v>76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2018-09-17T15:29:37Z</dcterms:modified>
</cp:coreProperties>
</file>