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254260E1-6F45-445A-8200-3F2D63CC6E35}" xr6:coauthVersionLast="37" xr6:coauthVersionMax="37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Scoresheet!$A$1:$IL$76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50" i="1" l="1"/>
  <c r="J50" i="1"/>
  <c r="H50" i="1" s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O50" i="1"/>
  <c r="BY50" i="1"/>
  <c r="BZ50" i="1"/>
  <c r="CA50" i="1"/>
  <c r="I28" i="1"/>
  <c r="J28" i="1"/>
  <c r="H28" i="1" s="1"/>
  <c r="BL28" i="1"/>
  <c r="BM28" i="1"/>
  <c r="BN28" i="1"/>
  <c r="I45" i="1"/>
  <c r="J45" i="1"/>
  <c r="H45" i="1" s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I35" i="1"/>
  <c r="J35" i="1"/>
  <c r="H35" i="1" s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I38" i="1"/>
  <c r="J38" i="1"/>
  <c r="H38" i="1" s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I31" i="1"/>
  <c r="J31" i="1"/>
  <c r="H31" i="1" s="1"/>
  <c r="O31" i="1"/>
  <c r="N31" i="1" s="1"/>
  <c r="AB31" i="1"/>
  <c r="AC31" i="1"/>
  <c r="AD31" i="1"/>
  <c r="AO31" i="1"/>
  <c r="AP31" i="1"/>
  <c r="AQ31" i="1"/>
  <c r="BA31" i="1"/>
  <c r="BB31" i="1"/>
  <c r="BC31" i="1"/>
  <c r="BL31" i="1"/>
  <c r="BM31" i="1"/>
  <c r="BN31" i="1"/>
  <c r="BY31" i="1"/>
  <c r="BZ31" i="1"/>
  <c r="CA31" i="1"/>
  <c r="I40" i="1"/>
  <c r="J40" i="1"/>
  <c r="H40" i="1" s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I37" i="1"/>
  <c r="J37" i="1"/>
  <c r="H37" i="1" s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BO28" i="1" l="1"/>
  <c r="BO35" i="1"/>
  <c r="BO38" i="1"/>
  <c r="BO45" i="1"/>
  <c r="BO31" i="1"/>
  <c r="CB31" i="1"/>
  <c r="BD31" i="1"/>
  <c r="AR31" i="1"/>
  <c r="AE31" i="1"/>
  <c r="CB38" i="1"/>
  <c r="BD38" i="1"/>
  <c r="AR38" i="1"/>
  <c r="AE38" i="1"/>
  <c r="CB35" i="1"/>
  <c r="BD35" i="1"/>
  <c r="AR35" i="1"/>
  <c r="AE35" i="1"/>
  <c r="CB45" i="1"/>
  <c r="BD45" i="1"/>
  <c r="AR45" i="1"/>
  <c r="AE45" i="1"/>
  <c r="CB50" i="1"/>
  <c r="BD50" i="1"/>
  <c r="AR50" i="1"/>
  <c r="AE50" i="1"/>
  <c r="L38" i="1"/>
  <c r="L50" i="1"/>
  <c r="L31" i="1"/>
  <c r="M35" i="1"/>
  <c r="M45" i="1"/>
  <c r="M38" i="1"/>
  <c r="L45" i="1"/>
  <c r="M50" i="1"/>
  <c r="M31" i="1"/>
  <c r="L35" i="1"/>
  <c r="CB40" i="1"/>
  <c r="BD40" i="1"/>
  <c r="AR40" i="1"/>
  <c r="BO40" i="1"/>
  <c r="M40" i="1"/>
  <c r="L40" i="1"/>
  <c r="AE40" i="1"/>
  <c r="BD37" i="1"/>
  <c r="BO37" i="1"/>
  <c r="CB37" i="1"/>
  <c r="CM37" i="1"/>
  <c r="AR37" i="1"/>
  <c r="L37" i="1"/>
  <c r="AE37" i="1"/>
  <c r="M37" i="1"/>
  <c r="O63" i="1"/>
  <c r="N63" i="1" s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AD17" i="1"/>
  <c r="AC17" i="1"/>
  <c r="AB17" i="1"/>
  <c r="O17" i="1"/>
  <c r="N17" i="1" s="1"/>
  <c r="J17" i="1"/>
  <c r="I17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D14" i="1"/>
  <c r="AC14" i="1"/>
  <c r="AB14" i="1"/>
  <c r="O14" i="1"/>
  <c r="N14" i="1" s="1"/>
  <c r="J14" i="1"/>
  <c r="I14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A12" i="1"/>
  <c r="BZ12" i="1"/>
  <c r="BY12" i="1"/>
  <c r="BN12" i="1"/>
  <c r="BM12" i="1"/>
  <c r="BL12" i="1"/>
  <c r="BC12" i="1"/>
  <c r="BB12" i="1"/>
  <c r="BA12" i="1"/>
  <c r="AQ12" i="1"/>
  <c r="AP12" i="1"/>
  <c r="AO12" i="1"/>
  <c r="AD12" i="1"/>
  <c r="AC12" i="1"/>
  <c r="AB12" i="1"/>
  <c r="O12" i="1"/>
  <c r="N12" i="1" s="1"/>
  <c r="J12" i="1"/>
  <c r="I12" i="1"/>
  <c r="CL27" i="1"/>
  <c r="CK27" i="1"/>
  <c r="CJ27" i="1"/>
  <c r="BN27" i="1"/>
  <c r="BM27" i="1"/>
  <c r="BL27" i="1"/>
  <c r="J27" i="1"/>
  <c r="I27" i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AD10" i="1"/>
  <c r="AC10" i="1"/>
  <c r="AB10" i="1"/>
  <c r="O10" i="1"/>
  <c r="N10" i="1" s="1"/>
  <c r="J10" i="1"/>
  <c r="I10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AD7" i="1"/>
  <c r="AC7" i="1"/>
  <c r="AB7" i="1"/>
  <c r="O7" i="1"/>
  <c r="N7" i="1" s="1"/>
  <c r="J7" i="1"/>
  <c r="I7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O29" i="1"/>
  <c r="N29" i="1" s="1"/>
  <c r="J29" i="1"/>
  <c r="I29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AD49" i="1"/>
  <c r="AC49" i="1"/>
  <c r="AB49" i="1"/>
  <c r="O49" i="1"/>
  <c r="N49" i="1" s="1"/>
  <c r="J49" i="1"/>
  <c r="I49" i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AD41" i="1"/>
  <c r="AC41" i="1"/>
  <c r="AB41" i="1"/>
  <c r="O41" i="1"/>
  <c r="N41" i="1" s="1"/>
  <c r="J41" i="1"/>
  <c r="I41" i="1"/>
  <c r="CL33" i="1"/>
  <c r="CK33" i="1"/>
  <c r="CJ33" i="1"/>
  <c r="CA33" i="1"/>
  <c r="BZ33" i="1"/>
  <c r="BY33" i="1"/>
  <c r="BN33" i="1"/>
  <c r="BM33" i="1"/>
  <c r="BL33" i="1"/>
  <c r="BC33" i="1"/>
  <c r="BB33" i="1"/>
  <c r="BA33" i="1"/>
  <c r="AQ33" i="1"/>
  <c r="AP33" i="1"/>
  <c r="AO33" i="1"/>
  <c r="AD33" i="1"/>
  <c r="AC33" i="1"/>
  <c r="AB33" i="1"/>
  <c r="O33" i="1"/>
  <c r="N33" i="1" s="1"/>
  <c r="J33" i="1"/>
  <c r="I33" i="1"/>
  <c r="CA8" i="1"/>
  <c r="BZ8" i="1"/>
  <c r="BY8" i="1"/>
  <c r="BN8" i="1"/>
  <c r="BM8" i="1"/>
  <c r="BL8" i="1"/>
  <c r="BC8" i="1"/>
  <c r="BB8" i="1"/>
  <c r="BA8" i="1"/>
  <c r="AQ8" i="1"/>
  <c r="AP8" i="1"/>
  <c r="AO8" i="1"/>
  <c r="AD8" i="1"/>
  <c r="AC8" i="1"/>
  <c r="AB8" i="1"/>
  <c r="O8" i="1"/>
  <c r="N8" i="1" s="1"/>
  <c r="J8" i="1"/>
  <c r="I8" i="1"/>
  <c r="CL51" i="1"/>
  <c r="CK51" i="1"/>
  <c r="CJ51" i="1"/>
  <c r="CA51" i="1"/>
  <c r="BZ51" i="1"/>
  <c r="BY51" i="1"/>
  <c r="BN51" i="1"/>
  <c r="BM51" i="1"/>
  <c r="BL51" i="1"/>
  <c r="BC51" i="1"/>
  <c r="BB51" i="1"/>
  <c r="BA51" i="1"/>
  <c r="AQ51" i="1"/>
  <c r="AP51" i="1"/>
  <c r="AO51" i="1"/>
  <c r="AD51" i="1"/>
  <c r="AC51" i="1"/>
  <c r="AB51" i="1"/>
  <c r="O51" i="1"/>
  <c r="N51" i="1" s="1"/>
  <c r="J51" i="1"/>
  <c r="I51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AD43" i="1"/>
  <c r="AC43" i="1"/>
  <c r="AB43" i="1"/>
  <c r="O43" i="1"/>
  <c r="N43" i="1" s="1"/>
  <c r="J43" i="1"/>
  <c r="I43" i="1"/>
  <c r="K31" i="1" l="1"/>
  <c r="K45" i="1"/>
  <c r="K50" i="1"/>
  <c r="K35" i="1"/>
  <c r="K38" i="1"/>
  <c r="K40" i="1"/>
  <c r="K37" i="1"/>
  <c r="BO12" i="1"/>
  <c r="BO21" i="1"/>
  <c r="CM14" i="1"/>
  <c r="CM17" i="1"/>
  <c r="CM7" i="1"/>
  <c r="CM21" i="1"/>
  <c r="BO14" i="1"/>
  <c r="BO27" i="1"/>
  <c r="CM33" i="1"/>
  <c r="CM27" i="1"/>
  <c r="BD17" i="1"/>
  <c r="M17" i="1"/>
  <c r="H17" i="1"/>
  <c r="M14" i="1"/>
  <c r="L14" i="1"/>
  <c r="AR14" i="1"/>
  <c r="CB21" i="1"/>
  <c r="L21" i="1"/>
  <c r="BD21" i="1"/>
  <c r="M21" i="1"/>
  <c r="AR21" i="1"/>
  <c r="AE21" i="1"/>
  <c r="H21" i="1"/>
  <c r="M12" i="1"/>
  <c r="BD10" i="1"/>
  <c r="L10" i="1"/>
  <c r="CB7" i="1"/>
  <c r="L7" i="1"/>
  <c r="AR33" i="1"/>
  <c r="M43" i="1"/>
  <c r="H43" i="1"/>
  <c r="M29" i="1"/>
  <c r="BO29" i="1"/>
  <c r="H49" i="1"/>
  <c r="L49" i="1"/>
  <c r="AR49" i="1"/>
  <c r="CM49" i="1"/>
  <c r="H7" i="1"/>
  <c r="BO7" i="1"/>
  <c r="AR10" i="1"/>
  <c r="CM10" i="1"/>
  <c r="BD12" i="1"/>
  <c r="AE14" i="1"/>
  <c r="CB14" i="1"/>
  <c r="AR17" i="1"/>
  <c r="M33" i="1"/>
  <c r="M7" i="1"/>
  <c r="BD7" i="1"/>
  <c r="M10" i="1"/>
  <c r="CB10" i="1"/>
  <c r="AR12" i="1"/>
  <c r="AE17" i="1"/>
  <c r="CB17" i="1"/>
  <c r="BD43" i="1"/>
  <c r="CM43" i="1"/>
  <c r="L41" i="1"/>
  <c r="AR41" i="1"/>
  <c r="CM41" i="1"/>
  <c r="M49" i="1"/>
  <c r="BO49" i="1"/>
  <c r="H29" i="1"/>
  <c r="AR7" i="1"/>
  <c r="BO10" i="1"/>
  <c r="AE12" i="1"/>
  <c r="CB12" i="1"/>
  <c r="BD14" i="1"/>
  <c r="BO17" i="1"/>
  <c r="AR43" i="1"/>
  <c r="AE33" i="1"/>
  <c r="CB33" i="1"/>
  <c r="AE49" i="1"/>
  <c r="CB49" i="1"/>
  <c r="BD29" i="1"/>
  <c r="AE7" i="1"/>
  <c r="H12" i="1"/>
  <c r="L43" i="1"/>
  <c r="BO51" i="1"/>
  <c r="M8" i="1"/>
  <c r="L33" i="1"/>
  <c r="BO33" i="1"/>
  <c r="M41" i="1"/>
  <c r="AR29" i="1"/>
  <c r="CM29" i="1"/>
  <c r="CB43" i="1"/>
  <c r="BO43" i="1"/>
  <c r="L51" i="1"/>
  <c r="L8" i="1"/>
  <c r="BD8" i="1"/>
  <c r="BD33" i="1"/>
  <c r="BD49" i="1"/>
  <c r="AE29" i="1"/>
  <c r="CB29" i="1"/>
  <c r="H27" i="1"/>
  <c r="H14" i="1"/>
  <c r="AE10" i="1"/>
  <c r="L12" i="1"/>
  <c r="L17" i="1"/>
  <c r="H10" i="1"/>
  <c r="L29" i="1"/>
  <c r="AR51" i="1"/>
  <c r="CM51" i="1"/>
  <c r="AE8" i="1"/>
  <c r="CB8" i="1"/>
  <c r="AE41" i="1"/>
  <c r="CB41" i="1"/>
  <c r="BD51" i="1"/>
  <c r="AR8" i="1"/>
  <c r="AE43" i="1"/>
  <c r="M51" i="1"/>
  <c r="CB51" i="1"/>
  <c r="BO8" i="1"/>
  <c r="H33" i="1"/>
  <c r="BO41" i="1"/>
  <c r="BD41" i="1"/>
  <c r="H8" i="1"/>
  <c r="H41" i="1"/>
  <c r="H51" i="1"/>
  <c r="AE51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I13" i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BZ13" i="1"/>
  <c r="CA13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I46" i="1"/>
  <c r="J46" i="1"/>
  <c r="O46" i="1"/>
  <c r="N46" i="1" s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I57" i="1"/>
  <c r="J57" i="1"/>
  <c r="O57" i="1"/>
  <c r="N57" i="1" s="1"/>
  <c r="AB57" i="1"/>
  <c r="AC57" i="1"/>
  <c r="AD57" i="1"/>
  <c r="AO57" i="1"/>
  <c r="AP57" i="1"/>
  <c r="AQ57" i="1"/>
  <c r="BA57" i="1"/>
  <c r="BB57" i="1"/>
  <c r="BC57" i="1"/>
  <c r="BL57" i="1"/>
  <c r="BM57" i="1"/>
  <c r="BN57" i="1"/>
  <c r="BY57" i="1"/>
  <c r="BZ57" i="1"/>
  <c r="CA57" i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I59" i="1"/>
  <c r="J59" i="1"/>
  <c r="O59" i="1"/>
  <c r="N59" i="1" s="1"/>
  <c r="AB59" i="1"/>
  <c r="AC59" i="1"/>
  <c r="AD59" i="1"/>
  <c r="AO59" i="1"/>
  <c r="AP59" i="1"/>
  <c r="AQ59" i="1"/>
  <c r="BA59" i="1"/>
  <c r="BB59" i="1"/>
  <c r="BC59" i="1"/>
  <c r="BL59" i="1"/>
  <c r="BM59" i="1"/>
  <c r="BN59" i="1"/>
  <c r="BY59" i="1"/>
  <c r="BZ59" i="1"/>
  <c r="CA59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K29" i="1" l="1"/>
  <c r="K17" i="1"/>
  <c r="K14" i="1"/>
  <c r="K21" i="1"/>
  <c r="K12" i="1"/>
  <c r="K10" i="1"/>
  <c r="K7" i="1"/>
  <c r="K33" i="1"/>
  <c r="K8" i="1"/>
  <c r="K43" i="1"/>
  <c r="K49" i="1"/>
  <c r="K41" i="1"/>
  <c r="K51" i="1"/>
  <c r="BO24" i="1"/>
  <c r="H56" i="1"/>
  <c r="BO56" i="1"/>
  <c r="AR55" i="1"/>
  <c r="BD59" i="1"/>
  <c r="CB56" i="1"/>
  <c r="BD46" i="1"/>
  <c r="BO25" i="1"/>
  <c r="H25" i="1"/>
  <c r="BO52" i="1"/>
  <c r="BD25" i="1"/>
  <c r="CB57" i="1"/>
  <c r="AE57" i="1"/>
  <c r="AR56" i="1"/>
  <c r="AR54" i="1"/>
  <c r="CB25" i="1"/>
  <c r="AE25" i="1"/>
  <c r="BO16" i="1"/>
  <c r="BD58" i="1"/>
  <c r="M58" i="1"/>
  <c r="BD56" i="1"/>
  <c r="CB55" i="1"/>
  <c r="M54" i="1"/>
  <c r="AR25" i="1"/>
  <c r="AR52" i="1"/>
  <c r="H57" i="1"/>
  <c r="H55" i="1"/>
  <c r="H59" i="1"/>
  <c r="BO13" i="1"/>
  <c r="BO23" i="1"/>
  <c r="AE55" i="1"/>
  <c r="CB54" i="1"/>
  <c r="AE54" i="1"/>
  <c r="H54" i="1"/>
  <c r="AR46" i="1"/>
  <c r="M59" i="1"/>
  <c r="M46" i="1"/>
  <c r="M25" i="1"/>
  <c r="BO59" i="1"/>
  <c r="L57" i="1"/>
  <c r="L56" i="1"/>
  <c r="AE59" i="1"/>
  <c r="CB58" i="1"/>
  <c r="AE58" i="1"/>
  <c r="H58" i="1"/>
  <c r="BD57" i="1"/>
  <c r="AE56" i="1"/>
  <c r="BD55" i="1"/>
  <c r="M55" i="1"/>
  <c r="BD54" i="1"/>
  <c r="BO46" i="1"/>
  <c r="BO58" i="1"/>
  <c r="AR57" i="1"/>
  <c r="CB59" i="1"/>
  <c r="AR59" i="1"/>
  <c r="AR58" i="1"/>
  <c r="BO57" i="1"/>
  <c r="M57" i="1"/>
  <c r="M56" i="1"/>
  <c r="BO55" i="1"/>
  <c r="BO54" i="1"/>
  <c r="CB46" i="1"/>
  <c r="AE46" i="1"/>
  <c r="H46" i="1"/>
  <c r="L25" i="1"/>
  <c r="CB13" i="1"/>
  <c r="M13" i="1"/>
  <c r="BD13" i="1"/>
  <c r="AR13" i="1"/>
  <c r="AE13" i="1"/>
  <c r="H13" i="1"/>
  <c r="CB16" i="1"/>
  <c r="BD16" i="1"/>
  <c r="M16" i="1"/>
  <c r="AR16" i="1"/>
  <c r="L16" i="1"/>
  <c r="AE16" i="1"/>
  <c r="H16" i="1"/>
  <c r="CB52" i="1"/>
  <c r="BD52" i="1"/>
  <c r="M52" i="1"/>
  <c r="L52" i="1"/>
  <c r="AE52" i="1"/>
  <c r="H52" i="1"/>
  <c r="CB23" i="1"/>
  <c r="BD23" i="1"/>
  <c r="M23" i="1"/>
  <c r="AR23" i="1"/>
  <c r="L23" i="1"/>
  <c r="H23" i="1"/>
  <c r="CB24" i="1"/>
  <c r="BD24" i="1"/>
  <c r="M24" i="1"/>
  <c r="AR24" i="1"/>
  <c r="L24" i="1"/>
  <c r="AE24" i="1"/>
  <c r="H24" i="1"/>
  <c r="L59" i="1"/>
  <c r="L55" i="1"/>
  <c r="L13" i="1"/>
  <c r="L58" i="1"/>
  <c r="L54" i="1"/>
  <c r="L46" i="1"/>
  <c r="AE23" i="1"/>
  <c r="BY34" i="1"/>
  <c r="BZ34" i="1"/>
  <c r="CA34" i="1"/>
  <c r="BY42" i="1"/>
  <c r="BZ42" i="1"/>
  <c r="CA42" i="1"/>
  <c r="BY32" i="1"/>
  <c r="BZ32" i="1"/>
  <c r="CA32" i="1"/>
  <c r="BY39" i="1"/>
  <c r="BZ39" i="1"/>
  <c r="CA39" i="1"/>
  <c r="BY47" i="1"/>
  <c r="BZ47" i="1"/>
  <c r="CA47" i="1"/>
  <c r="BY6" i="1"/>
  <c r="BZ6" i="1"/>
  <c r="CA6" i="1"/>
  <c r="BY19" i="1"/>
  <c r="BZ19" i="1"/>
  <c r="CA19" i="1"/>
  <c r="BY53" i="1"/>
  <c r="BZ53" i="1"/>
  <c r="CA53" i="1"/>
  <c r="BY22" i="1"/>
  <c r="BZ22" i="1"/>
  <c r="CA22" i="1"/>
  <c r="BY44" i="1"/>
  <c r="BZ44" i="1"/>
  <c r="CA44" i="1"/>
  <c r="BY36" i="1"/>
  <c r="BZ36" i="1"/>
  <c r="CA36" i="1"/>
  <c r="BY3" i="1"/>
  <c r="BZ3" i="1"/>
  <c r="CA3" i="1"/>
  <c r="BY15" i="1"/>
  <c r="BZ15" i="1"/>
  <c r="CA15" i="1"/>
  <c r="BY26" i="1"/>
  <c r="BZ26" i="1"/>
  <c r="CA26" i="1"/>
  <c r="BY30" i="1"/>
  <c r="BZ30" i="1"/>
  <c r="CA30" i="1"/>
  <c r="BY48" i="1"/>
  <c r="BZ48" i="1"/>
  <c r="CA48" i="1"/>
  <c r="BY60" i="1"/>
  <c r="BZ60" i="1"/>
  <c r="CA60" i="1"/>
  <c r="BY61" i="1"/>
  <c r="BZ61" i="1"/>
  <c r="CA61" i="1"/>
  <c r="BY62" i="1"/>
  <c r="BZ62" i="1"/>
  <c r="CA62" i="1"/>
  <c r="BY63" i="1"/>
  <c r="BZ63" i="1"/>
  <c r="CA63" i="1"/>
  <c r="BA34" i="1"/>
  <c r="BB34" i="1"/>
  <c r="BC34" i="1"/>
  <c r="BA42" i="1"/>
  <c r="BB42" i="1"/>
  <c r="BC42" i="1"/>
  <c r="BA32" i="1"/>
  <c r="BB32" i="1"/>
  <c r="BC32" i="1"/>
  <c r="BA39" i="1"/>
  <c r="BB39" i="1"/>
  <c r="BC39" i="1"/>
  <c r="BA47" i="1"/>
  <c r="BB47" i="1"/>
  <c r="BC47" i="1"/>
  <c r="BA6" i="1"/>
  <c r="BB6" i="1"/>
  <c r="BC6" i="1"/>
  <c r="BA19" i="1"/>
  <c r="BB19" i="1"/>
  <c r="BC19" i="1"/>
  <c r="BA53" i="1"/>
  <c r="BB53" i="1"/>
  <c r="BC53" i="1"/>
  <c r="BA22" i="1"/>
  <c r="BB22" i="1"/>
  <c r="BC22" i="1"/>
  <c r="BA44" i="1"/>
  <c r="BB44" i="1"/>
  <c r="BC44" i="1"/>
  <c r="BA36" i="1"/>
  <c r="BB36" i="1"/>
  <c r="BC36" i="1"/>
  <c r="BA3" i="1"/>
  <c r="BB3" i="1"/>
  <c r="BC3" i="1"/>
  <c r="BA15" i="1"/>
  <c r="BB15" i="1"/>
  <c r="BC15" i="1"/>
  <c r="BA26" i="1"/>
  <c r="BB26" i="1"/>
  <c r="BC26" i="1"/>
  <c r="BA30" i="1"/>
  <c r="BB30" i="1"/>
  <c r="BC30" i="1"/>
  <c r="BA48" i="1"/>
  <c r="BB48" i="1"/>
  <c r="BC48" i="1"/>
  <c r="AO5" i="1"/>
  <c r="AP5" i="1"/>
  <c r="AQ5" i="1"/>
  <c r="AO34" i="1"/>
  <c r="AP34" i="1"/>
  <c r="AQ34" i="1"/>
  <c r="AO42" i="1"/>
  <c r="AP42" i="1"/>
  <c r="AQ42" i="1"/>
  <c r="AO32" i="1"/>
  <c r="AP32" i="1"/>
  <c r="AQ32" i="1"/>
  <c r="AO39" i="1"/>
  <c r="AP39" i="1"/>
  <c r="AQ39" i="1"/>
  <c r="AO47" i="1"/>
  <c r="AP47" i="1"/>
  <c r="AQ47" i="1"/>
  <c r="AO6" i="1"/>
  <c r="AP6" i="1"/>
  <c r="AQ6" i="1"/>
  <c r="AO19" i="1"/>
  <c r="AP19" i="1"/>
  <c r="AQ19" i="1"/>
  <c r="AO53" i="1"/>
  <c r="AP53" i="1"/>
  <c r="AQ53" i="1"/>
  <c r="AO22" i="1"/>
  <c r="AP22" i="1"/>
  <c r="AQ22" i="1"/>
  <c r="AO44" i="1"/>
  <c r="AP44" i="1"/>
  <c r="AQ44" i="1"/>
  <c r="AO36" i="1"/>
  <c r="AP36" i="1"/>
  <c r="AQ36" i="1"/>
  <c r="AO3" i="1"/>
  <c r="AP3" i="1"/>
  <c r="AQ3" i="1"/>
  <c r="AO15" i="1"/>
  <c r="AP15" i="1"/>
  <c r="AQ15" i="1"/>
  <c r="AO26" i="1"/>
  <c r="AP26" i="1"/>
  <c r="AQ26" i="1"/>
  <c r="AO30" i="1"/>
  <c r="AP30" i="1"/>
  <c r="AQ30" i="1"/>
  <c r="AO48" i="1"/>
  <c r="AP48" i="1"/>
  <c r="AQ48" i="1"/>
  <c r="O34" i="1"/>
  <c r="N34" i="1" s="1"/>
  <c r="O42" i="1"/>
  <c r="N42" i="1" s="1"/>
  <c r="O32" i="1"/>
  <c r="N32" i="1" s="1"/>
  <c r="O39" i="1"/>
  <c r="O47" i="1"/>
  <c r="N47" i="1" s="1"/>
  <c r="O6" i="1"/>
  <c r="N6" i="1" s="1"/>
  <c r="O19" i="1"/>
  <c r="N19" i="1" s="1"/>
  <c r="O53" i="1"/>
  <c r="N53" i="1" s="1"/>
  <c r="O22" i="1"/>
  <c r="N22" i="1" s="1"/>
  <c r="O44" i="1"/>
  <c r="N44" i="1" s="1"/>
  <c r="O36" i="1"/>
  <c r="N36" i="1" s="1"/>
  <c r="O3" i="1"/>
  <c r="N3" i="1" s="1"/>
  <c r="O15" i="1"/>
  <c r="N15" i="1" s="1"/>
  <c r="O26" i="1"/>
  <c r="N26" i="1" s="1"/>
  <c r="O30" i="1"/>
  <c r="N30" i="1" s="1"/>
  <c r="O48" i="1"/>
  <c r="N48" i="1" s="1"/>
  <c r="AB5" i="1"/>
  <c r="AC5" i="1"/>
  <c r="AD5" i="1"/>
  <c r="AB34" i="1"/>
  <c r="AC34" i="1"/>
  <c r="AD34" i="1"/>
  <c r="AB42" i="1"/>
  <c r="AC42" i="1"/>
  <c r="AD42" i="1"/>
  <c r="AB32" i="1"/>
  <c r="AC32" i="1"/>
  <c r="AD32" i="1"/>
  <c r="AB39" i="1"/>
  <c r="AC39" i="1"/>
  <c r="AD39" i="1"/>
  <c r="AB47" i="1"/>
  <c r="AC47" i="1"/>
  <c r="AD47" i="1"/>
  <c r="AB6" i="1"/>
  <c r="AC6" i="1"/>
  <c r="AD6" i="1"/>
  <c r="AB19" i="1"/>
  <c r="AC19" i="1"/>
  <c r="AD19" i="1"/>
  <c r="AB53" i="1"/>
  <c r="AC53" i="1"/>
  <c r="AD53" i="1"/>
  <c r="AB22" i="1"/>
  <c r="AC22" i="1"/>
  <c r="AD22" i="1"/>
  <c r="AB44" i="1"/>
  <c r="AC44" i="1"/>
  <c r="AD44" i="1"/>
  <c r="AB36" i="1"/>
  <c r="AC36" i="1"/>
  <c r="AD36" i="1"/>
  <c r="AB3" i="1"/>
  <c r="AC3" i="1"/>
  <c r="AD3" i="1"/>
  <c r="AB15" i="1"/>
  <c r="AC15" i="1"/>
  <c r="AD15" i="1"/>
  <c r="AB26" i="1"/>
  <c r="AC26" i="1"/>
  <c r="AD26" i="1"/>
  <c r="AB30" i="1"/>
  <c r="AC30" i="1"/>
  <c r="AD30" i="1"/>
  <c r="AB48" i="1"/>
  <c r="AC48" i="1"/>
  <c r="AD48" i="1"/>
  <c r="BL3" i="1"/>
  <c r="BM3" i="1"/>
  <c r="BN3" i="1"/>
  <c r="BL15" i="1"/>
  <c r="BM15" i="1"/>
  <c r="BN15" i="1"/>
  <c r="BL26" i="1"/>
  <c r="BM26" i="1"/>
  <c r="BN26" i="1"/>
  <c r="BL30" i="1"/>
  <c r="BM30" i="1"/>
  <c r="BN30" i="1"/>
  <c r="BL48" i="1"/>
  <c r="BM48" i="1"/>
  <c r="BN48" i="1"/>
  <c r="BZ5" i="1"/>
  <c r="BB60" i="1"/>
  <c r="BB61" i="1"/>
  <c r="BB62" i="1"/>
  <c r="BB63" i="1"/>
  <c r="K59" i="1" l="1"/>
  <c r="K25" i="1"/>
  <c r="K58" i="1"/>
  <c r="K56" i="1"/>
  <c r="K54" i="1"/>
  <c r="K55" i="1"/>
  <c r="K46" i="1"/>
  <c r="K57" i="1"/>
  <c r="K13" i="1"/>
  <c r="K16" i="1"/>
  <c r="K52" i="1"/>
  <c r="K23" i="1"/>
  <c r="K24" i="1"/>
  <c r="CB26" i="1"/>
  <c r="CB15" i="1"/>
  <c r="BO30" i="1"/>
  <c r="BO15" i="1"/>
  <c r="AE30" i="1"/>
  <c r="AE5" i="1"/>
  <c r="BO26" i="1"/>
  <c r="BO3" i="1"/>
  <c r="BO48" i="1"/>
  <c r="BD48" i="1"/>
  <c r="BD15" i="1"/>
  <c r="BD3" i="1"/>
  <c r="CB48" i="1"/>
  <c r="CB3" i="1"/>
  <c r="AR26" i="1"/>
  <c r="AR30" i="1"/>
  <c r="AR5" i="1"/>
  <c r="AR48" i="1"/>
  <c r="AR15" i="1"/>
  <c r="AR3" i="1"/>
  <c r="AR42" i="1"/>
  <c r="AE48" i="1"/>
  <c r="AE15" i="1"/>
  <c r="AE3" i="1"/>
  <c r="AE6" i="1"/>
  <c r="AE42" i="1"/>
  <c r="AE47" i="1"/>
  <c r="AE32" i="1"/>
  <c r="AE26" i="1"/>
  <c r="AE39" i="1"/>
  <c r="AE44" i="1"/>
  <c r="AE19" i="1"/>
  <c r="AR44" i="1"/>
  <c r="AR19" i="1"/>
  <c r="AE22" i="1"/>
  <c r="AR22" i="1"/>
  <c r="AE36" i="1"/>
  <c r="AE53" i="1"/>
  <c r="AR36" i="1"/>
  <c r="AR53" i="1"/>
  <c r="BD36" i="1"/>
  <c r="BD53" i="1"/>
  <c r="CB30" i="1"/>
  <c r="BD26" i="1"/>
  <c r="BD22" i="1"/>
  <c r="BD30" i="1"/>
  <c r="BD44" i="1"/>
  <c r="BD19" i="1"/>
  <c r="AR6" i="1"/>
  <c r="AR47" i="1"/>
  <c r="AR32" i="1"/>
  <c r="AR39" i="1"/>
  <c r="AR34" i="1"/>
  <c r="AE34" i="1"/>
  <c r="BD34" i="1"/>
  <c r="BD42" i="1"/>
  <c r="BD6" i="1"/>
  <c r="BD47" i="1"/>
  <c r="BD32" i="1"/>
  <c r="BD39" i="1"/>
  <c r="N39" i="1"/>
  <c r="BB5" i="1"/>
  <c r="CL39" i="1" l="1"/>
  <c r="CL19" i="1"/>
  <c r="CL5" i="1"/>
  <c r="CL34" i="1"/>
  <c r="CL22" i="1"/>
  <c r="CL15" i="1"/>
  <c r="M15" i="1" s="1"/>
  <c r="CL26" i="1"/>
  <c r="M26" i="1" s="1"/>
  <c r="CL42" i="1"/>
  <c r="CL36" i="1"/>
  <c r="CL48" i="1"/>
  <c r="M48" i="1" s="1"/>
  <c r="CL3" i="1"/>
  <c r="M3" i="1" s="1"/>
  <c r="CL47" i="1"/>
  <c r="CL44" i="1"/>
  <c r="CL30" i="1"/>
  <c r="M30" i="1" s="1"/>
  <c r="CL53" i="1"/>
  <c r="CA5" i="1"/>
  <c r="BC5" i="1"/>
  <c r="I39" i="1"/>
  <c r="J39" i="1"/>
  <c r="BL39" i="1"/>
  <c r="BM39" i="1"/>
  <c r="BN39" i="1"/>
  <c r="I19" i="1"/>
  <c r="J19" i="1"/>
  <c r="BL19" i="1"/>
  <c r="BM19" i="1"/>
  <c r="BN19" i="1"/>
  <c r="I5" i="1"/>
  <c r="J5" i="1"/>
  <c r="O5" i="1"/>
  <c r="N5" i="1" s="1"/>
  <c r="BA5" i="1"/>
  <c r="BL5" i="1"/>
  <c r="BM5" i="1"/>
  <c r="BN5" i="1"/>
  <c r="BY5" i="1"/>
  <c r="I34" i="1"/>
  <c r="J34" i="1"/>
  <c r="BL34" i="1"/>
  <c r="BM34" i="1"/>
  <c r="BN34" i="1"/>
  <c r="I22" i="1"/>
  <c r="J22" i="1"/>
  <c r="BL22" i="1"/>
  <c r="BM22" i="1"/>
  <c r="BN22" i="1"/>
  <c r="I15" i="1"/>
  <c r="J15" i="1"/>
  <c r="I26" i="1"/>
  <c r="J26" i="1"/>
  <c r="I42" i="1"/>
  <c r="J42" i="1"/>
  <c r="BL42" i="1"/>
  <c r="BM42" i="1"/>
  <c r="BN42" i="1"/>
  <c r="I36" i="1"/>
  <c r="J36" i="1"/>
  <c r="BL36" i="1"/>
  <c r="BM36" i="1"/>
  <c r="BN36" i="1"/>
  <c r="I48" i="1"/>
  <c r="J48" i="1"/>
  <c r="I3" i="1"/>
  <c r="J3" i="1"/>
  <c r="I47" i="1"/>
  <c r="J47" i="1"/>
  <c r="BL47" i="1"/>
  <c r="BM47" i="1"/>
  <c r="BN47" i="1"/>
  <c r="I44" i="1"/>
  <c r="J44" i="1"/>
  <c r="BL44" i="1"/>
  <c r="BM44" i="1"/>
  <c r="BN44" i="1"/>
  <c r="I30" i="1"/>
  <c r="J30" i="1"/>
  <c r="I53" i="1"/>
  <c r="J53" i="1"/>
  <c r="BL53" i="1"/>
  <c r="BM53" i="1"/>
  <c r="BN53" i="1"/>
  <c r="M44" i="1" l="1"/>
  <c r="M53" i="1"/>
  <c r="M19" i="1"/>
  <c r="M36" i="1"/>
  <c r="M42" i="1"/>
  <c r="M39" i="1"/>
  <c r="M22" i="1"/>
  <c r="M34" i="1"/>
  <c r="M47" i="1"/>
  <c r="BO47" i="1"/>
  <c r="BO42" i="1"/>
  <c r="BO22" i="1"/>
  <c r="BO34" i="1"/>
  <c r="BO39" i="1"/>
  <c r="H30" i="1"/>
  <c r="CB44" i="1"/>
  <c r="H48" i="1"/>
  <c r="H15" i="1"/>
  <c r="H22" i="1"/>
  <c r="M5" i="1"/>
  <c r="H39" i="1"/>
  <c r="H47" i="1"/>
  <c r="BO36" i="1"/>
  <c r="CB22" i="1"/>
  <c r="CB34" i="1"/>
  <c r="BO5" i="1"/>
  <c r="CB47" i="1"/>
  <c r="H3" i="1"/>
  <c r="H36" i="1"/>
  <c r="H34" i="1"/>
  <c r="H19" i="1"/>
  <c r="CB53" i="1"/>
  <c r="CB42" i="1"/>
  <c r="CB5" i="1"/>
  <c r="CB36" i="1"/>
  <c r="CB39" i="1"/>
  <c r="H26" i="1"/>
  <c r="H5" i="1"/>
  <c r="H44" i="1"/>
  <c r="H42" i="1"/>
  <c r="BO53" i="1"/>
  <c r="H53" i="1"/>
  <c r="BO44" i="1"/>
  <c r="BD5" i="1"/>
  <c r="BO19" i="1"/>
  <c r="CB19" i="1"/>
  <c r="CJ26" i="1" l="1"/>
  <c r="L26" i="1" s="1"/>
  <c r="K26" i="1" s="1"/>
  <c r="CK26" i="1"/>
  <c r="CJ30" i="1"/>
  <c r="L30" i="1" s="1"/>
  <c r="K30" i="1" s="1"/>
  <c r="CK30" i="1"/>
  <c r="I32" i="1"/>
  <c r="J32" i="1"/>
  <c r="BL32" i="1"/>
  <c r="BM32" i="1"/>
  <c r="BN32" i="1"/>
  <c r="CJ32" i="1"/>
  <c r="CK32" i="1"/>
  <c r="CL32" i="1"/>
  <c r="M32" i="1" l="1"/>
  <c r="L32" i="1"/>
  <c r="BO32" i="1"/>
  <c r="CM26" i="1"/>
  <c r="CM32" i="1"/>
  <c r="CB32" i="1"/>
  <c r="H32" i="1"/>
  <c r="CM30" i="1"/>
  <c r="K32" i="1" l="1"/>
  <c r="CJ22" i="1" l="1"/>
  <c r="L22" i="1" s="1"/>
  <c r="K22" i="1" s="1"/>
  <c r="CK22" i="1"/>
  <c r="CJ48" i="1"/>
  <c r="L48" i="1" s="1"/>
  <c r="K48" i="1" s="1"/>
  <c r="CK48" i="1"/>
  <c r="CM48" i="1" l="1"/>
  <c r="CM22" i="1"/>
  <c r="I61" i="1" l="1"/>
  <c r="J61" i="1"/>
  <c r="O61" i="1"/>
  <c r="N61" i="1" s="1"/>
  <c r="AB61" i="1"/>
  <c r="AC61" i="1"/>
  <c r="AD61" i="1"/>
  <c r="AO61" i="1"/>
  <c r="AP61" i="1"/>
  <c r="AQ61" i="1"/>
  <c r="BA61" i="1"/>
  <c r="BC61" i="1"/>
  <c r="BL61" i="1"/>
  <c r="BM61" i="1"/>
  <c r="BN61" i="1"/>
  <c r="CJ61" i="1"/>
  <c r="CK61" i="1"/>
  <c r="CL61" i="1"/>
  <c r="CM61" i="1" l="1"/>
  <c r="AR61" i="1"/>
  <c r="BD61" i="1"/>
  <c r="M61" i="1"/>
  <c r="BO61" i="1"/>
  <c r="CB61" i="1"/>
  <c r="AE61" i="1"/>
  <c r="H61" i="1"/>
  <c r="L61" i="1"/>
  <c r="K61" i="1" l="1"/>
  <c r="O60" i="1" l="1"/>
  <c r="N60" i="1" s="1"/>
  <c r="AO63" i="1" l="1"/>
  <c r="CJ44" i="1"/>
  <c r="L44" i="1" s="1"/>
  <c r="K44" i="1" s="1"/>
  <c r="CK44" i="1"/>
  <c r="CJ47" i="1"/>
  <c r="L47" i="1" s="1"/>
  <c r="K47" i="1" s="1"/>
  <c r="CK47" i="1"/>
  <c r="I63" i="1"/>
  <c r="J63" i="1"/>
  <c r="AB63" i="1"/>
  <c r="AC63" i="1"/>
  <c r="AD63" i="1"/>
  <c r="AP63" i="1"/>
  <c r="AQ63" i="1"/>
  <c r="BA63" i="1"/>
  <c r="BC63" i="1"/>
  <c r="BL63" i="1"/>
  <c r="BM63" i="1"/>
  <c r="BN63" i="1"/>
  <c r="CJ63" i="1"/>
  <c r="CK63" i="1"/>
  <c r="CL63" i="1"/>
  <c r="BA60" i="1"/>
  <c r="AO60" i="1"/>
  <c r="BC60" i="1"/>
  <c r="L63" i="1" l="1"/>
  <c r="M63" i="1"/>
  <c r="K63" i="1" s="1"/>
  <c r="BO63" i="1"/>
  <c r="CM47" i="1"/>
  <c r="CB63" i="1"/>
  <c r="AE63" i="1"/>
  <c r="CM63" i="1"/>
  <c r="AR63" i="1"/>
  <c r="H63" i="1"/>
  <c r="CM44" i="1"/>
  <c r="BD63" i="1"/>
  <c r="BD60" i="1"/>
  <c r="CJ42" i="1"/>
  <c r="L42" i="1" s="1"/>
  <c r="K42" i="1" s="1"/>
  <c r="CK42" i="1"/>
  <c r="CJ34" i="1"/>
  <c r="L34" i="1" s="1"/>
  <c r="K34" i="1" s="1"/>
  <c r="CK34" i="1"/>
  <c r="CJ39" i="1"/>
  <c r="L39" i="1" s="1"/>
  <c r="K39" i="1" s="1"/>
  <c r="CK39" i="1"/>
  <c r="CJ5" i="1"/>
  <c r="L5" i="1" s="1"/>
  <c r="CK5" i="1"/>
  <c r="CJ15" i="1"/>
  <c r="L15" i="1" s="1"/>
  <c r="K15" i="1" s="1"/>
  <c r="CK15" i="1"/>
  <c r="K5" i="1" l="1"/>
  <c r="CM34" i="1"/>
  <c r="CM42" i="1"/>
  <c r="CM15" i="1"/>
  <c r="CM5" i="1"/>
  <c r="CM39" i="1"/>
  <c r="BL6" i="1"/>
  <c r="BM6" i="1"/>
  <c r="BN6" i="1"/>
  <c r="BL62" i="1"/>
  <c r="BM62" i="1"/>
  <c r="BN62" i="1"/>
  <c r="BL60" i="1"/>
  <c r="BM60" i="1"/>
  <c r="BN60" i="1"/>
  <c r="BO6" i="1" l="1"/>
  <c r="BO60" i="1"/>
  <c r="BO62" i="1"/>
  <c r="CJ53" i="1" l="1"/>
  <c r="L53" i="1" s="1"/>
  <c r="K53" i="1" s="1"/>
  <c r="CK53" i="1"/>
  <c r="CJ3" i="1"/>
  <c r="L3" i="1" s="1"/>
  <c r="K3" i="1" s="1"/>
  <c r="CK3" i="1"/>
  <c r="I60" i="1"/>
  <c r="J60" i="1"/>
  <c r="AB60" i="1"/>
  <c r="AC60" i="1"/>
  <c r="AD60" i="1"/>
  <c r="AP60" i="1"/>
  <c r="AQ60" i="1"/>
  <c r="CJ60" i="1"/>
  <c r="CK60" i="1"/>
  <c r="CL60" i="1"/>
  <c r="L60" i="1" l="1"/>
  <c r="M60" i="1"/>
  <c r="CM3" i="1"/>
  <c r="CB60" i="1"/>
  <c r="AE60" i="1"/>
  <c r="CM60" i="1"/>
  <c r="AR60" i="1"/>
  <c r="CM53" i="1"/>
  <c r="K60" i="1" l="1"/>
  <c r="I62" i="1" l="1"/>
  <c r="J62" i="1"/>
  <c r="O62" i="1"/>
  <c r="N62" i="1" s="1"/>
  <c r="AB62" i="1"/>
  <c r="AC62" i="1"/>
  <c r="AD62" i="1"/>
  <c r="AO62" i="1"/>
  <c r="AP62" i="1"/>
  <c r="AQ62" i="1"/>
  <c r="BA62" i="1"/>
  <c r="BC62" i="1"/>
  <c r="CJ62" i="1"/>
  <c r="CK62" i="1"/>
  <c r="CL62" i="1"/>
  <c r="CJ19" i="1"/>
  <c r="L19" i="1" s="1"/>
  <c r="K19" i="1" s="1"/>
  <c r="CK19" i="1"/>
  <c r="CJ36" i="1"/>
  <c r="L36" i="1" s="1"/>
  <c r="K36" i="1" s="1"/>
  <c r="CK36" i="1"/>
  <c r="BD62" i="1" l="1"/>
  <c r="CM62" i="1"/>
  <c r="CB62" i="1"/>
  <c r="AR62" i="1"/>
  <c r="M62" i="1"/>
  <c r="AE62" i="1"/>
  <c r="L62" i="1"/>
  <c r="CM19" i="1"/>
  <c r="CM36" i="1"/>
  <c r="CJ6" i="1"/>
  <c r="L6" i="1" s="1"/>
  <c r="CK6" i="1"/>
  <c r="CL6" i="1"/>
  <c r="M6" i="1" s="1"/>
  <c r="I6" i="1"/>
  <c r="J6" i="1"/>
  <c r="K6" i="1" l="1"/>
  <c r="K62" i="1"/>
  <c r="CB6" i="1"/>
  <c r="CM6" i="1"/>
  <c r="H62" i="1" l="1"/>
  <c r="H60" i="1"/>
  <c r="H6" i="1"/>
</calcChain>
</file>

<file path=xl/sharedStrings.xml><?xml version="1.0" encoding="utf-8"?>
<sst xmlns="http://schemas.openxmlformats.org/spreadsheetml/2006/main" count="396" uniqueCount="137">
  <si>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</si>
  <si>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</si>
  <si>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</si>
  <si>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</si>
  <si>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</si>
  <si>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</si>
  <si>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</si>
  <si>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</si>
  <si>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</si>
  <si>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</si>
  <si>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</si>
  <si>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</si>
  <si>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</si>
  <si>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</si>
  <si>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</si>
  <si>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</si>
  <si>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</si>
  <si>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</si>
  <si>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</si>
  <si>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</si>
  <si>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</si>
  <si>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</si>
  <si>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</si>
  <si>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</si>
  <si>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</si>
  <si>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</si>
  <si>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</si>
  <si>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</si>
  <si>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</si>
  <si>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</si>
  <si>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</si>
  <si>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</si>
  <si>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</si>
  <si>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</si>
  <si>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</si>
  <si>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</si>
  <si>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</si>
  <si>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</si>
  <si>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</si>
  <si>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</si>
  <si>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</si>
  <si>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</si>
  <si>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</si>
  <si>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</si>
  <si>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</si>
  <si>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</si>
  <si>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</si>
  <si>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</si>
  <si>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</si>
  <si>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</si>
  <si>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</si>
  <si>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</si>
  <si>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</si>
  <si>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</si>
  <si>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</si>
  <si>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</si>
  <si>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</si>
  <si>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</si>
  <si>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</si>
  <si>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</si>
  <si>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</si>
  <si>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</si>
  <si>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</si>
  <si>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</si>
  <si>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</si>
  <si>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</si>
  <si>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</si>
  <si>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</si>
  <si>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</si>
  <si>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</si>
  <si>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</si>
  <si>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</si>
  <si>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</si>
  <si>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</si>
  <si>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</si>
  <si>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</si>
  <si>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</si>
  <si>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</si>
  <si>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</si>
  <si>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</si>
  <si>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</si>
  <si>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</si>
  <si>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</si>
  <si>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</si>
  <si>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</si>
  <si>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</si>
  <si>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</si>
  <si>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</si>
  <si>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</si>
  <si>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</si>
  <si>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</si>
  <si>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</si>
  <si>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</si>
  <si>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</si>
  <si>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</si>
  <si>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</si>
  <si>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</si>
  <si>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UN</t>
  </si>
  <si>
    <t>F
P</t>
  </si>
  <si>
    <t>Mick M</t>
  </si>
  <si>
    <t>CCP</t>
  </si>
  <si>
    <t>Pts DN</t>
  </si>
  <si>
    <t>Henry L</t>
  </si>
  <si>
    <t>15</t>
  </si>
  <si>
    <t>DQ - Disqualified 
         M-Muzzle
         S- Steel
         F-Finger
         C-Cold Range
         W-Sweep</t>
  </si>
  <si>
    <t>Eric W</t>
  </si>
  <si>
    <t>7</t>
  </si>
  <si>
    <t>F
I
N
G
E
R</t>
  </si>
  <si>
    <t>Gary M</t>
  </si>
  <si>
    <t>Bryan K</t>
  </si>
  <si>
    <t>CO</t>
  </si>
  <si>
    <t>Tot
Pts
Dn</t>
  </si>
  <si>
    <t>&amp;&amp; - Contact Info@FRIDPA.com concerning score sheet question</t>
  </si>
  <si>
    <t>Mike J</t>
  </si>
  <si>
    <t>Tom F</t>
  </si>
  <si>
    <t>PCC</t>
  </si>
  <si>
    <t>Frank N</t>
  </si>
  <si>
    <t>Mike P</t>
  </si>
  <si>
    <t>Scott S</t>
  </si>
  <si>
    <t>Joseph C</t>
  </si>
  <si>
    <t>FRIDPA
Clear Creak
Main Match
October 13, 2018</t>
  </si>
  <si>
    <t>Bay 3
They Want To Eat Your Brains.</t>
  </si>
  <si>
    <t>Bay 1
Goblins On The Loose.</t>
  </si>
  <si>
    <t>Bay 4
Count Your Blessings.</t>
  </si>
  <si>
    <t>John K</t>
  </si>
  <si>
    <t>Fred G</t>
  </si>
  <si>
    <t>DQ-W</t>
  </si>
  <si>
    <t>Roger O</t>
  </si>
  <si>
    <t>Jeff O</t>
  </si>
  <si>
    <t>DQ-M</t>
  </si>
  <si>
    <t>Estee M</t>
  </si>
  <si>
    <t>Riger S</t>
  </si>
  <si>
    <t>Anthony d l P</t>
  </si>
  <si>
    <t>Barry B</t>
  </si>
  <si>
    <t>Scott D</t>
  </si>
  <si>
    <t>A3373** (John A)   ;)</t>
  </si>
  <si>
    <t>Bay 2
A Heard.  No, a Flock.
No, a Gaggle of Vampire Bats!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</si>
</sst>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7" xfId="0" applyNumberFormat="1" applyFont="1" applyFill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wrapText="1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2" fontId="2" fillId="0" borderId="11" xfId="0" applyNumberFormat="1" applyFont="1" applyBorder="1" applyAlignment="1" applyProtection="1">
      <alignment horizontal="left" vertical="center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31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31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AF3" sqref="AF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5" customWidth="1"/>
    <col min="5" max="5" width="4.85546875" style="4" customWidth="1"/>
    <col min="6" max="6" width="5.85546875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customWidth="1"/>
    <col min="17" max="22" width="5.5703125" style="4" hidden="1" customWidth="1"/>
    <col min="23" max="23" width="3.85546875" style="4" customWidth="1"/>
    <col min="24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100" bestFit="1" customWidth="1"/>
    <col min="30" max="30" width="4.28515625" style="4" customWidth="1"/>
    <col min="31" max="31" width="7" style="3" bestFit="1" customWidth="1"/>
    <col min="32" max="32" width="7.5703125" customWidth="1"/>
    <col min="33" max="34" width="5.5703125" hidden="1" customWidth="1"/>
    <col min="35" max="35" width="5.5703125" style="4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100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3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100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100" customWidth="1"/>
    <col min="79" max="79" width="4.28515625" customWidth="1"/>
    <col min="80" max="80" width="6.7109375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94" bestFit="1" customWidth="1"/>
  </cols>
  <sheetData>
    <row r="1" spans="1:251" ht="71.45" customHeight="1" thickTop="1" x14ac:dyDescent="0.25">
      <c r="A1" s="150" t="s">
        <v>120</v>
      </c>
      <c r="B1" s="151"/>
      <c r="C1" s="151"/>
      <c r="D1" s="151"/>
      <c r="E1" s="151"/>
      <c r="F1" s="151"/>
      <c r="G1" s="19"/>
      <c r="H1" s="20" t="s">
        <v>64</v>
      </c>
      <c r="I1" s="152" t="s">
        <v>30</v>
      </c>
      <c r="J1" s="153"/>
      <c r="K1" s="145" t="s">
        <v>95</v>
      </c>
      <c r="L1" s="154"/>
      <c r="M1" s="154"/>
      <c r="N1" s="154"/>
      <c r="O1" s="155"/>
      <c r="P1" s="147" t="s">
        <v>122</v>
      </c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2" t="s">
        <v>136</v>
      </c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2" t="s">
        <v>121</v>
      </c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5" t="s">
        <v>80</v>
      </c>
      <c r="BF1" s="146"/>
      <c r="BG1" s="146"/>
      <c r="BH1" s="146"/>
      <c r="BI1" s="146"/>
      <c r="BJ1" s="146"/>
      <c r="BK1" s="146"/>
      <c r="BL1" s="146"/>
      <c r="BM1" s="146"/>
      <c r="BN1" s="146"/>
      <c r="BO1" s="142"/>
      <c r="BP1" s="147" t="s">
        <v>123</v>
      </c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8" t="s">
        <v>93</v>
      </c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1" t="s">
        <v>96</v>
      </c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 t="s">
        <v>2</v>
      </c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 t="s">
        <v>3</v>
      </c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 t="s">
        <v>4</v>
      </c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 t="s">
        <v>5</v>
      </c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 t="s">
        <v>6</v>
      </c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 t="s">
        <v>7</v>
      </c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 t="s">
        <v>8</v>
      </c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 t="s">
        <v>9</v>
      </c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 t="s">
        <v>10</v>
      </c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 t="s">
        <v>11</v>
      </c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 t="s">
        <v>12</v>
      </c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 t="s">
        <v>13</v>
      </c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 t="s">
        <v>14</v>
      </c>
      <c r="IB1" s="141"/>
      <c r="IC1" s="141"/>
      <c r="ID1" s="141"/>
      <c r="IE1" s="141"/>
      <c r="IF1" s="141"/>
      <c r="IG1" s="141"/>
      <c r="IH1" s="141"/>
      <c r="II1" s="141"/>
      <c r="IJ1" s="141"/>
      <c r="IK1" s="144"/>
      <c r="IL1" s="92"/>
    </row>
    <row r="2" spans="1:251" ht="74.25" customHeight="1" thickBot="1" x14ac:dyDescent="0.25">
      <c r="A2" s="50" t="s">
        <v>79</v>
      </c>
      <c r="B2" s="51" t="s">
        <v>78</v>
      </c>
      <c r="C2" s="51" t="s">
        <v>84</v>
      </c>
      <c r="D2" s="66" t="s">
        <v>85</v>
      </c>
      <c r="E2" s="51" t="s">
        <v>1</v>
      </c>
      <c r="F2" s="52" t="s">
        <v>0</v>
      </c>
      <c r="G2" s="133" t="s">
        <v>107</v>
      </c>
      <c r="H2" s="53" t="s">
        <v>51</v>
      </c>
      <c r="I2" s="54" t="s">
        <v>62</v>
      </c>
      <c r="J2" s="55" t="s">
        <v>63</v>
      </c>
      <c r="K2" s="50" t="s">
        <v>95</v>
      </c>
      <c r="L2" s="51" t="s">
        <v>87</v>
      </c>
      <c r="M2" s="51" t="s">
        <v>48</v>
      </c>
      <c r="N2" s="51" t="s">
        <v>111</v>
      </c>
      <c r="O2" s="52" t="s">
        <v>111</v>
      </c>
      <c r="P2" s="50" t="s">
        <v>32</v>
      </c>
      <c r="Q2" s="51" t="s">
        <v>33</v>
      </c>
      <c r="R2" s="51" t="s">
        <v>34</v>
      </c>
      <c r="S2" s="51" t="s">
        <v>35</v>
      </c>
      <c r="T2" s="51" t="s">
        <v>36</v>
      </c>
      <c r="U2" s="51" t="s">
        <v>37</v>
      </c>
      <c r="V2" s="51" t="s">
        <v>38</v>
      </c>
      <c r="W2" s="51" t="s">
        <v>31</v>
      </c>
      <c r="X2" s="51" t="s">
        <v>39</v>
      </c>
      <c r="Y2" s="51" t="s">
        <v>98</v>
      </c>
      <c r="Z2" s="51" t="s">
        <v>41</v>
      </c>
      <c r="AA2" s="56" t="s">
        <v>42</v>
      </c>
      <c r="AB2" s="51" t="s">
        <v>43</v>
      </c>
      <c r="AC2" s="98" t="s">
        <v>31</v>
      </c>
      <c r="AD2" s="51" t="s">
        <v>44</v>
      </c>
      <c r="AE2" s="52" t="s">
        <v>45</v>
      </c>
      <c r="AF2" s="51" t="s">
        <v>32</v>
      </c>
      <c r="AG2" s="51" t="s">
        <v>33</v>
      </c>
      <c r="AH2" s="51" t="s">
        <v>34</v>
      </c>
      <c r="AI2" s="51" t="s">
        <v>35</v>
      </c>
      <c r="AJ2" s="51" t="s">
        <v>31</v>
      </c>
      <c r="AK2" s="51" t="s">
        <v>39</v>
      </c>
      <c r="AL2" s="51" t="s">
        <v>98</v>
      </c>
      <c r="AM2" s="51" t="s">
        <v>91</v>
      </c>
      <c r="AN2" s="56" t="s">
        <v>42</v>
      </c>
      <c r="AO2" s="51" t="s">
        <v>43</v>
      </c>
      <c r="AP2" s="98" t="s">
        <v>31</v>
      </c>
      <c r="AQ2" s="51" t="s">
        <v>44</v>
      </c>
      <c r="AR2" s="52" t="s">
        <v>45</v>
      </c>
      <c r="AS2" s="51" t="s">
        <v>83</v>
      </c>
      <c r="AT2" s="51" t="s">
        <v>33</v>
      </c>
      <c r="AU2" s="51" t="s">
        <v>34</v>
      </c>
      <c r="AV2" s="51" t="s">
        <v>31</v>
      </c>
      <c r="AW2" s="51" t="s">
        <v>39</v>
      </c>
      <c r="AX2" s="51" t="s">
        <v>98</v>
      </c>
      <c r="AY2" s="51" t="s">
        <v>91</v>
      </c>
      <c r="AZ2" s="56" t="s">
        <v>42</v>
      </c>
      <c r="BA2" s="51" t="s">
        <v>43</v>
      </c>
      <c r="BB2" s="98" t="s">
        <v>31</v>
      </c>
      <c r="BC2" s="51" t="s">
        <v>44</v>
      </c>
      <c r="BD2" s="52" t="s">
        <v>45</v>
      </c>
      <c r="BE2" s="46" t="s">
        <v>80</v>
      </c>
      <c r="BF2" s="46" t="s">
        <v>32</v>
      </c>
      <c r="BG2" s="46" t="s">
        <v>31</v>
      </c>
      <c r="BH2" s="46" t="s">
        <v>39</v>
      </c>
      <c r="BI2" s="46" t="s">
        <v>40</v>
      </c>
      <c r="BJ2" s="46" t="s">
        <v>41</v>
      </c>
      <c r="BK2" s="48" t="s">
        <v>42</v>
      </c>
      <c r="BL2" s="51" t="s">
        <v>43</v>
      </c>
      <c r="BM2" s="51" t="s">
        <v>47</v>
      </c>
      <c r="BN2" s="51" t="s">
        <v>44</v>
      </c>
      <c r="BO2" s="52" t="s">
        <v>45</v>
      </c>
      <c r="BP2" s="50" t="s">
        <v>83</v>
      </c>
      <c r="BQ2" s="51" t="s">
        <v>33</v>
      </c>
      <c r="BR2" s="51" t="s">
        <v>34</v>
      </c>
      <c r="BS2" s="51" t="s">
        <v>35</v>
      </c>
      <c r="BT2" s="51" t="s">
        <v>31</v>
      </c>
      <c r="BU2" s="51" t="s">
        <v>39</v>
      </c>
      <c r="BV2" s="51" t="s">
        <v>98</v>
      </c>
      <c r="BW2" s="51" t="s">
        <v>91</v>
      </c>
      <c r="BX2" s="56" t="s">
        <v>42</v>
      </c>
      <c r="BY2" s="51" t="s">
        <v>43</v>
      </c>
      <c r="BZ2" s="101" t="s">
        <v>101</v>
      </c>
      <c r="CA2" s="51" t="s">
        <v>44</v>
      </c>
      <c r="CB2" s="52" t="s">
        <v>45</v>
      </c>
      <c r="CC2" s="74" t="s">
        <v>32</v>
      </c>
      <c r="CD2" s="71" t="s">
        <v>33</v>
      </c>
      <c r="CE2" s="71" t="s">
        <v>31</v>
      </c>
      <c r="CF2" s="71" t="s">
        <v>39</v>
      </c>
      <c r="CG2" s="71" t="s">
        <v>98</v>
      </c>
      <c r="CH2" s="71" t="s">
        <v>91</v>
      </c>
      <c r="CI2" s="75" t="s">
        <v>42</v>
      </c>
      <c r="CJ2" s="76" t="s">
        <v>43</v>
      </c>
      <c r="CK2" s="71" t="s">
        <v>31</v>
      </c>
      <c r="CL2" s="71" t="s">
        <v>44</v>
      </c>
      <c r="CM2" s="72" t="s">
        <v>45</v>
      </c>
      <c r="CN2" s="60" t="s">
        <v>32</v>
      </c>
      <c r="CO2" s="57" t="s">
        <v>33</v>
      </c>
      <c r="CP2" s="57" t="s">
        <v>31</v>
      </c>
      <c r="CQ2" s="57" t="s">
        <v>39</v>
      </c>
      <c r="CR2" s="57" t="s">
        <v>40</v>
      </c>
      <c r="CS2" s="57" t="s">
        <v>41</v>
      </c>
      <c r="CT2" s="57" t="s">
        <v>42</v>
      </c>
      <c r="CU2" s="58" t="s">
        <v>43</v>
      </c>
      <c r="CV2" s="57" t="s">
        <v>47</v>
      </c>
      <c r="CW2" s="57" t="s">
        <v>44</v>
      </c>
      <c r="CX2" s="59" t="s">
        <v>45</v>
      </c>
      <c r="CY2" s="60" t="s">
        <v>32</v>
      </c>
      <c r="CZ2" s="57" t="s">
        <v>33</v>
      </c>
      <c r="DA2" s="57" t="s">
        <v>31</v>
      </c>
      <c r="DB2" s="57" t="s">
        <v>39</v>
      </c>
      <c r="DC2" s="57" t="s">
        <v>40</v>
      </c>
      <c r="DD2" s="57" t="s">
        <v>41</v>
      </c>
      <c r="DE2" s="57" t="s">
        <v>42</v>
      </c>
      <c r="DF2" s="58" t="s">
        <v>43</v>
      </c>
      <c r="DG2" s="57" t="s">
        <v>47</v>
      </c>
      <c r="DH2" s="57" t="s">
        <v>44</v>
      </c>
      <c r="DI2" s="59" t="s">
        <v>45</v>
      </c>
      <c r="DJ2" s="60" t="s">
        <v>32</v>
      </c>
      <c r="DK2" s="57" t="s">
        <v>33</v>
      </c>
      <c r="DL2" s="57" t="s">
        <v>31</v>
      </c>
      <c r="DM2" s="57" t="s">
        <v>39</v>
      </c>
      <c r="DN2" s="57" t="s">
        <v>40</v>
      </c>
      <c r="DO2" s="57" t="s">
        <v>41</v>
      </c>
      <c r="DP2" s="57" t="s">
        <v>42</v>
      </c>
      <c r="DQ2" s="58" t="s">
        <v>43</v>
      </c>
      <c r="DR2" s="57" t="s">
        <v>47</v>
      </c>
      <c r="DS2" s="57" t="s">
        <v>44</v>
      </c>
      <c r="DT2" s="59" t="s">
        <v>45</v>
      </c>
      <c r="DU2" s="60" t="s">
        <v>32</v>
      </c>
      <c r="DV2" s="57" t="s">
        <v>33</v>
      </c>
      <c r="DW2" s="57" t="s">
        <v>31</v>
      </c>
      <c r="DX2" s="57" t="s">
        <v>39</v>
      </c>
      <c r="DY2" s="57" t="s">
        <v>40</v>
      </c>
      <c r="DZ2" s="57" t="s">
        <v>41</v>
      </c>
      <c r="EA2" s="57" t="s">
        <v>42</v>
      </c>
      <c r="EB2" s="58" t="s">
        <v>43</v>
      </c>
      <c r="EC2" s="57" t="s">
        <v>47</v>
      </c>
      <c r="ED2" s="57" t="s">
        <v>44</v>
      </c>
      <c r="EE2" s="59" t="s">
        <v>45</v>
      </c>
      <c r="EF2" s="60" t="s">
        <v>32</v>
      </c>
      <c r="EG2" s="57" t="s">
        <v>33</v>
      </c>
      <c r="EH2" s="57" t="s">
        <v>31</v>
      </c>
      <c r="EI2" s="57" t="s">
        <v>39</v>
      </c>
      <c r="EJ2" s="57" t="s">
        <v>40</v>
      </c>
      <c r="EK2" s="57" t="s">
        <v>41</v>
      </c>
      <c r="EL2" s="57" t="s">
        <v>42</v>
      </c>
      <c r="EM2" s="58" t="s">
        <v>43</v>
      </c>
      <c r="EN2" s="57" t="s">
        <v>47</v>
      </c>
      <c r="EO2" s="57" t="s">
        <v>44</v>
      </c>
      <c r="EP2" s="59" t="s">
        <v>45</v>
      </c>
      <c r="EQ2" s="60" t="s">
        <v>32</v>
      </c>
      <c r="ER2" s="57" t="s">
        <v>33</v>
      </c>
      <c r="ES2" s="57" t="s">
        <v>31</v>
      </c>
      <c r="ET2" s="57" t="s">
        <v>39</v>
      </c>
      <c r="EU2" s="57" t="s">
        <v>40</v>
      </c>
      <c r="EV2" s="57" t="s">
        <v>41</v>
      </c>
      <c r="EW2" s="57" t="s">
        <v>42</v>
      </c>
      <c r="EX2" s="58" t="s">
        <v>43</v>
      </c>
      <c r="EY2" s="57" t="s">
        <v>47</v>
      </c>
      <c r="EZ2" s="57" t="s">
        <v>44</v>
      </c>
      <c r="FA2" s="59" t="s">
        <v>45</v>
      </c>
      <c r="FB2" s="60" t="s">
        <v>32</v>
      </c>
      <c r="FC2" s="57" t="s">
        <v>33</v>
      </c>
      <c r="FD2" s="57" t="s">
        <v>31</v>
      </c>
      <c r="FE2" s="57" t="s">
        <v>39</v>
      </c>
      <c r="FF2" s="57" t="s">
        <v>40</v>
      </c>
      <c r="FG2" s="57" t="s">
        <v>41</v>
      </c>
      <c r="FH2" s="57" t="s">
        <v>42</v>
      </c>
      <c r="FI2" s="58" t="s">
        <v>43</v>
      </c>
      <c r="FJ2" s="57" t="s">
        <v>47</v>
      </c>
      <c r="FK2" s="57" t="s">
        <v>44</v>
      </c>
      <c r="FL2" s="59" t="s">
        <v>45</v>
      </c>
      <c r="FM2" s="60" t="s">
        <v>32</v>
      </c>
      <c r="FN2" s="57" t="s">
        <v>33</v>
      </c>
      <c r="FO2" s="57" t="s">
        <v>31</v>
      </c>
      <c r="FP2" s="57" t="s">
        <v>39</v>
      </c>
      <c r="FQ2" s="57" t="s">
        <v>40</v>
      </c>
      <c r="FR2" s="57" t="s">
        <v>41</v>
      </c>
      <c r="FS2" s="57" t="s">
        <v>42</v>
      </c>
      <c r="FT2" s="58" t="s">
        <v>43</v>
      </c>
      <c r="FU2" s="57" t="s">
        <v>47</v>
      </c>
      <c r="FV2" s="57" t="s">
        <v>44</v>
      </c>
      <c r="FW2" s="59" t="s">
        <v>45</v>
      </c>
      <c r="FX2" s="60" t="s">
        <v>32</v>
      </c>
      <c r="FY2" s="57" t="s">
        <v>33</v>
      </c>
      <c r="FZ2" s="57" t="s">
        <v>31</v>
      </c>
      <c r="GA2" s="57" t="s">
        <v>39</v>
      </c>
      <c r="GB2" s="57" t="s">
        <v>40</v>
      </c>
      <c r="GC2" s="57" t="s">
        <v>41</v>
      </c>
      <c r="GD2" s="57" t="s">
        <v>42</v>
      </c>
      <c r="GE2" s="58" t="s">
        <v>43</v>
      </c>
      <c r="GF2" s="57" t="s">
        <v>47</v>
      </c>
      <c r="GG2" s="57" t="s">
        <v>44</v>
      </c>
      <c r="GH2" s="59" t="s">
        <v>45</v>
      </c>
      <c r="GI2" s="60" t="s">
        <v>32</v>
      </c>
      <c r="GJ2" s="57" t="s">
        <v>33</v>
      </c>
      <c r="GK2" s="57" t="s">
        <v>31</v>
      </c>
      <c r="GL2" s="57" t="s">
        <v>39</v>
      </c>
      <c r="GM2" s="57" t="s">
        <v>40</v>
      </c>
      <c r="GN2" s="57" t="s">
        <v>41</v>
      </c>
      <c r="GO2" s="57" t="s">
        <v>42</v>
      </c>
      <c r="GP2" s="58" t="s">
        <v>43</v>
      </c>
      <c r="GQ2" s="57" t="s">
        <v>47</v>
      </c>
      <c r="GR2" s="57" t="s">
        <v>44</v>
      </c>
      <c r="GS2" s="59" t="s">
        <v>45</v>
      </c>
      <c r="GT2" s="60" t="s">
        <v>32</v>
      </c>
      <c r="GU2" s="57" t="s">
        <v>33</v>
      </c>
      <c r="GV2" s="57" t="s">
        <v>31</v>
      </c>
      <c r="GW2" s="57" t="s">
        <v>39</v>
      </c>
      <c r="GX2" s="57" t="s">
        <v>40</v>
      </c>
      <c r="GY2" s="57" t="s">
        <v>41</v>
      </c>
      <c r="GZ2" s="57" t="s">
        <v>42</v>
      </c>
      <c r="HA2" s="58" t="s">
        <v>43</v>
      </c>
      <c r="HB2" s="57" t="s">
        <v>47</v>
      </c>
      <c r="HC2" s="57" t="s">
        <v>44</v>
      </c>
      <c r="HD2" s="59" t="s">
        <v>45</v>
      </c>
      <c r="HE2" s="60" t="s">
        <v>32</v>
      </c>
      <c r="HF2" s="57" t="s">
        <v>33</v>
      </c>
      <c r="HG2" s="57" t="s">
        <v>31</v>
      </c>
      <c r="HH2" s="57" t="s">
        <v>39</v>
      </c>
      <c r="HI2" s="57" t="s">
        <v>40</v>
      </c>
      <c r="HJ2" s="57" t="s">
        <v>41</v>
      </c>
      <c r="HK2" s="57" t="s">
        <v>42</v>
      </c>
      <c r="HL2" s="58" t="s">
        <v>43</v>
      </c>
      <c r="HM2" s="57" t="s">
        <v>47</v>
      </c>
      <c r="HN2" s="57" t="s">
        <v>44</v>
      </c>
      <c r="HO2" s="59" t="s">
        <v>45</v>
      </c>
      <c r="HP2" s="60" t="s">
        <v>32</v>
      </c>
      <c r="HQ2" s="57" t="s">
        <v>33</v>
      </c>
      <c r="HR2" s="57" t="s">
        <v>31</v>
      </c>
      <c r="HS2" s="57" t="s">
        <v>39</v>
      </c>
      <c r="HT2" s="57" t="s">
        <v>40</v>
      </c>
      <c r="HU2" s="57" t="s">
        <v>41</v>
      </c>
      <c r="HV2" s="57" t="s">
        <v>42</v>
      </c>
      <c r="HW2" s="58" t="s">
        <v>43</v>
      </c>
      <c r="HX2" s="57" t="s">
        <v>47</v>
      </c>
      <c r="HY2" s="57" t="s">
        <v>44</v>
      </c>
      <c r="HZ2" s="59" t="s">
        <v>45</v>
      </c>
      <c r="IA2" s="60" t="s">
        <v>32</v>
      </c>
      <c r="IB2" s="57" t="s">
        <v>33</v>
      </c>
      <c r="IC2" s="57" t="s">
        <v>31</v>
      </c>
      <c r="ID2" s="57" t="s">
        <v>39</v>
      </c>
      <c r="IE2" s="57" t="s">
        <v>40</v>
      </c>
      <c r="IF2" s="57" t="s">
        <v>41</v>
      </c>
      <c r="IG2" s="57" t="s">
        <v>42</v>
      </c>
      <c r="IH2" s="58" t="s">
        <v>43</v>
      </c>
      <c r="II2" s="57" t="s">
        <v>47</v>
      </c>
      <c r="IJ2" s="57" t="s">
        <v>44</v>
      </c>
      <c r="IK2" s="57" t="s">
        <v>45</v>
      </c>
      <c r="IL2" s="92"/>
    </row>
    <row r="3" spans="1:251" x14ac:dyDescent="0.2">
      <c r="A3" s="34">
        <v>1</v>
      </c>
      <c r="B3" s="67" t="s">
        <v>118</v>
      </c>
      <c r="C3" s="25"/>
      <c r="D3" s="68"/>
      <c r="E3" s="68" t="s">
        <v>100</v>
      </c>
      <c r="F3" s="69" t="s">
        <v>21</v>
      </c>
      <c r="G3" s="134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61">
        <f>L3+M3+O3</f>
        <v>170.22</v>
      </c>
      <c r="L3" s="62">
        <f>AB3+AO3+BA3+BL3+BY3+CJ3+CU3+DF3+DQ3+EB3+EM3+EX3+FI3+FT3+GE3+GP3+HA3+HL3+HW3+IH3</f>
        <v>161.22</v>
      </c>
      <c r="M3" s="37">
        <f>AD3+AQ3+BC3+BN3+CA3+CL3+CW3+DH3+DS3+ED3+EO3+EZ3+FK3+FV3+GG3+GR3+HC3+HN3+HY3+IJ3</f>
        <v>3</v>
      </c>
      <c r="N3" s="38">
        <f>O3</f>
        <v>6</v>
      </c>
      <c r="O3" s="63">
        <f>W3+AJ3+AV3+BG3+BT3+CE3+CP3+DA3+DL3+DW3+EH3+ES3+FD3+FO3+FZ3+GK3+GV3+HG3+HR3+IC3</f>
        <v>6</v>
      </c>
      <c r="P3" s="32">
        <v>27.14</v>
      </c>
      <c r="Q3" s="29"/>
      <c r="R3" s="29"/>
      <c r="S3" s="29"/>
      <c r="T3" s="29"/>
      <c r="U3" s="29"/>
      <c r="V3" s="29"/>
      <c r="W3" s="30">
        <v>0</v>
      </c>
      <c r="X3" s="30">
        <v>0</v>
      </c>
      <c r="Y3" s="30">
        <v>0</v>
      </c>
      <c r="Z3" s="30">
        <v>0</v>
      </c>
      <c r="AA3" s="31">
        <v>0</v>
      </c>
      <c r="AB3" s="28">
        <f>P3+Q3+R3+S3+T3+U3+V3</f>
        <v>27.14</v>
      </c>
      <c r="AC3" s="23">
        <f>W3</f>
        <v>0</v>
      </c>
      <c r="AD3" s="23">
        <f>(X3*3)+(Y3*10)+(Z3*5)+(AA3*20)</f>
        <v>0</v>
      </c>
      <c r="AE3" s="49">
        <f>AB3+AC3+AD3</f>
        <v>27.14</v>
      </c>
      <c r="AF3" s="32">
        <v>57.52</v>
      </c>
      <c r="AG3" s="29"/>
      <c r="AH3" s="29"/>
      <c r="AI3" s="29"/>
      <c r="AJ3" s="30">
        <v>6</v>
      </c>
      <c r="AK3" s="30">
        <v>0</v>
      </c>
      <c r="AL3" s="30">
        <v>0</v>
      </c>
      <c r="AM3" s="30">
        <v>0</v>
      </c>
      <c r="AN3" s="31">
        <v>0</v>
      </c>
      <c r="AO3" s="28">
        <f>AF3+AG3+AH3+AI3</f>
        <v>57.52</v>
      </c>
      <c r="AP3" s="23">
        <f>AJ3</f>
        <v>6</v>
      </c>
      <c r="AQ3" s="23">
        <f>(AK3*3)+(AL3*10)+(AM3*5)+(AN3*20)</f>
        <v>0</v>
      </c>
      <c r="AR3" s="49">
        <f>AO3+AP3+AQ3</f>
        <v>63.52</v>
      </c>
      <c r="AS3" s="32">
        <v>34.36</v>
      </c>
      <c r="AT3" s="29"/>
      <c r="AU3" s="29"/>
      <c r="AV3" s="30">
        <v>0</v>
      </c>
      <c r="AW3" s="30">
        <v>0</v>
      </c>
      <c r="AX3" s="30">
        <v>0</v>
      </c>
      <c r="AY3" s="30">
        <v>0</v>
      </c>
      <c r="AZ3" s="31">
        <v>0</v>
      </c>
      <c r="BA3" s="28">
        <f>AS3+AT3+AU3</f>
        <v>34.36</v>
      </c>
      <c r="BB3" s="23">
        <f>AV3</f>
        <v>0</v>
      </c>
      <c r="BC3" s="23">
        <f>(AW3*3)+(AX3*10)+(AY3*5)+(AZ3*20)</f>
        <v>0</v>
      </c>
      <c r="BD3" s="49">
        <f>BA3+BB3+BC3</f>
        <v>34.36</v>
      </c>
      <c r="BE3" s="28"/>
      <c r="BF3" s="47"/>
      <c r="BG3" s="30"/>
      <c r="BH3" s="30"/>
      <c r="BI3" s="30"/>
      <c r="BJ3" s="30"/>
      <c r="BK3" s="31"/>
      <c r="BL3" s="44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>
        <v>42.2</v>
      </c>
      <c r="BQ3" s="29"/>
      <c r="BR3" s="29"/>
      <c r="BS3" s="29"/>
      <c r="BT3" s="30">
        <v>0</v>
      </c>
      <c r="BU3" s="30">
        <v>1</v>
      </c>
      <c r="BV3" s="30">
        <v>0</v>
      </c>
      <c r="BW3" s="30">
        <v>0</v>
      </c>
      <c r="BX3" s="31">
        <v>0</v>
      </c>
      <c r="BY3" s="28">
        <f>BP3+BQ3+BR3+BS3</f>
        <v>42.2</v>
      </c>
      <c r="BZ3" s="23">
        <f>BT3</f>
        <v>0</v>
      </c>
      <c r="CA3" s="33">
        <f>(BU3*3)+(BV3*10)+(BW3*5)+(BX3*20)</f>
        <v>3</v>
      </c>
      <c r="CB3" s="77">
        <f>BY3+BZ3+CA3</f>
        <v>45.2</v>
      </c>
      <c r="CC3" s="32"/>
      <c r="CD3" s="29"/>
      <c r="CE3" s="30"/>
      <c r="CF3" s="30"/>
      <c r="CG3" s="30"/>
      <c r="CH3" s="30"/>
      <c r="CI3" s="31"/>
      <c r="CJ3" s="28">
        <f>CC3+CD3</f>
        <v>0</v>
      </c>
      <c r="CK3" s="27">
        <f>CE3/2</f>
        <v>0</v>
      </c>
      <c r="CL3" s="23">
        <f>(CF3*3)+(CG3*10)+(CH3*5)+(CI3*20)</f>
        <v>0</v>
      </c>
      <c r="CM3" s="73">
        <f>CJ3+CK3+CL3</f>
        <v>0</v>
      </c>
      <c r="CU3" s="78"/>
      <c r="CX3" s="79"/>
      <c r="CY3" s="42"/>
      <c r="DF3" s="78"/>
      <c r="DI3" s="79"/>
      <c r="DJ3" s="42"/>
      <c r="DQ3" s="78"/>
      <c r="DT3" s="79"/>
      <c r="DU3" s="42"/>
      <c r="EB3" s="78"/>
      <c r="EE3" s="79"/>
      <c r="EF3" s="42"/>
      <c r="EM3" s="78"/>
      <c r="EP3" s="79"/>
      <c r="EQ3" s="42"/>
      <c r="EX3" s="78"/>
      <c r="FA3" s="79"/>
      <c r="FB3" s="42"/>
      <c r="FI3" s="78"/>
      <c r="FL3" s="79"/>
      <c r="FM3" s="42"/>
      <c r="FT3" s="78"/>
      <c r="FW3" s="79"/>
      <c r="FX3" s="42"/>
      <c r="GE3" s="78"/>
      <c r="GH3" s="79"/>
      <c r="GI3" s="42"/>
      <c r="GP3" s="78"/>
      <c r="GS3" s="79"/>
      <c r="GT3" s="42"/>
      <c r="HA3" s="78"/>
      <c r="HD3" s="79"/>
      <c r="HE3" s="42"/>
      <c r="HL3" s="78"/>
      <c r="HO3" s="79"/>
      <c r="HP3" s="42"/>
      <c r="HW3" s="78"/>
      <c r="HZ3" s="79"/>
      <c r="IA3" s="42"/>
      <c r="IH3" s="78"/>
      <c r="IL3" s="92"/>
      <c r="IO3" s="4"/>
      <c r="IP3" s="4"/>
      <c r="IQ3" s="4"/>
    </row>
    <row r="4" spans="1:251" ht="3" customHeight="1" x14ac:dyDescent="0.2">
      <c r="A4" s="105"/>
      <c r="B4" s="106"/>
      <c r="C4" s="107"/>
      <c r="D4" s="108"/>
      <c r="E4" s="108"/>
      <c r="F4" s="109"/>
      <c r="G4" s="135"/>
      <c r="H4" s="110"/>
      <c r="I4" s="111"/>
      <c r="J4" s="112"/>
      <c r="K4" s="113"/>
      <c r="L4" s="114"/>
      <c r="M4" s="115"/>
      <c r="N4" s="116"/>
      <c r="O4" s="117"/>
      <c r="P4" s="118"/>
      <c r="Q4" s="119"/>
      <c r="R4" s="119"/>
      <c r="S4" s="119"/>
      <c r="T4" s="119"/>
      <c r="U4" s="119"/>
      <c r="V4" s="119"/>
      <c r="W4" s="120"/>
      <c r="X4" s="120"/>
      <c r="Y4" s="120"/>
      <c r="Z4" s="120"/>
      <c r="AA4" s="121"/>
      <c r="AB4" s="122"/>
      <c r="AC4" s="123"/>
      <c r="AD4" s="123"/>
      <c r="AE4" s="124"/>
      <c r="AF4" s="118"/>
      <c r="AG4" s="119"/>
      <c r="AH4" s="119"/>
      <c r="AI4" s="119"/>
      <c r="AJ4" s="120"/>
      <c r="AK4" s="120"/>
      <c r="AL4" s="120"/>
      <c r="AM4" s="120"/>
      <c r="AN4" s="121"/>
      <c r="AO4" s="122"/>
      <c r="AP4" s="123"/>
      <c r="AQ4" s="123"/>
      <c r="AR4" s="124"/>
      <c r="AS4" s="118"/>
      <c r="AT4" s="119"/>
      <c r="AU4" s="119"/>
      <c r="AV4" s="120"/>
      <c r="AW4" s="120"/>
      <c r="AX4" s="120"/>
      <c r="AY4" s="120"/>
      <c r="AZ4" s="121"/>
      <c r="BA4" s="122"/>
      <c r="BB4" s="123"/>
      <c r="BC4" s="123"/>
      <c r="BD4" s="124"/>
      <c r="BE4" s="122"/>
      <c r="BF4" s="125"/>
      <c r="BG4" s="120"/>
      <c r="BH4" s="120"/>
      <c r="BI4" s="120"/>
      <c r="BJ4" s="120"/>
      <c r="BK4" s="121"/>
      <c r="BL4" s="126"/>
      <c r="BM4" s="116"/>
      <c r="BN4" s="115"/>
      <c r="BO4" s="127"/>
      <c r="BP4" s="118"/>
      <c r="BQ4" s="119"/>
      <c r="BR4" s="119"/>
      <c r="BS4" s="119"/>
      <c r="BT4" s="120"/>
      <c r="BU4" s="120"/>
      <c r="BV4" s="120"/>
      <c r="BW4" s="120"/>
      <c r="BX4" s="121"/>
      <c r="BY4" s="122"/>
      <c r="BZ4" s="123"/>
      <c r="CA4" s="128"/>
      <c r="CB4" s="129"/>
      <c r="CC4" s="32"/>
      <c r="CD4" s="29"/>
      <c r="CE4" s="30"/>
      <c r="CF4" s="30"/>
      <c r="CG4" s="30"/>
      <c r="CH4" s="30"/>
      <c r="CI4" s="31"/>
      <c r="CJ4" s="28"/>
      <c r="CK4" s="27"/>
      <c r="CL4" s="23"/>
      <c r="CM4" s="73"/>
      <c r="CU4" s="78"/>
      <c r="CX4" s="79"/>
      <c r="CY4" s="42"/>
      <c r="DF4" s="78"/>
      <c r="DI4" s="79"/>
      <c r="DJ4" s="42"/>
      <c r="DQ4" s="78"/>
      <c r="DT4" s="79"/>
      <c r="DU4" s="42"/>
      <c r="EB4" s="78"/>
      <c r="EE4" s="79"/>
      <c r="EF4" s="42"/>
      <c r="EM4" s="78"/>
      <c r="EP4" s="79"/>
      <c r="EQ4" s="42"/>
      <c r="EX4" s="78"/>
      <c r="FA4" s="79"/>
      <c r="FB4" s="42"/>
      <c r="FI4" s="78"/>
      <c r="FL4" s="79"/>
      <c r="FM4" s="42"/>
      <c r="FT4" s="78"/>
      <c r="FW4" s="79"/>
      <c r="FX4" s="42"/>
      <c r="GE4" s="78"/>
      <c r="GH4" s="79"/>
      <c r="GI4" s="42"/>
      <c r="GP4" s="78"/>
      <c r="GS4" s="79"/>
      <c r="GT4" s="42"/>
      <c r="HA4" s="78"/>
      <c r="HD4" s="79"/>
      <c r="HE4" s="42"/>
      <c r="HL4" s="78"/>
      <c r="HO4" s="79"/>
      <c r="HP4" s="42"/>
      <c r="HW4" s="78"/>
      <c r="HZ4" s="79"/>
      <c r="IA4" s="42"/>
      <c r="IH4" s="78"/>
      <c r="IL4" s="92"/>
      <c r="IO4" s="4"/>
      <c r="IP4" s="4"/>
      <c r="IQ4" s="4"/>
    </row>
    <row r="5" spans="1:251" x14ac:dyDescent="0.2">
      <c r="A5" s="34">
        <v>1</v>
      </c>
      <c r="B5" s="67" t="s">
        <v>114</v>
      </c>
      <c r="C5" s="25"/>
      <c r="D5" s="68"/>
      <c r="E5" s="68" t="s">
        <v>17</v>
      </c>
      <c r="F5" s="69" t="s">
        <v>21</v>
      </c>
      <c r="G5" s="134"/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>
        <f>IF(ISNA(VLOOKUP(E5,SortLookup!$A$1:$B$5,2,FALSE))," ",VLOOKUP(E5,SortLookup!$A$1:$B$5,2,FALSE))</f>
        <v>2</v>
      </c>
      <c r="J5" s="22">
        <f>IF(ISNA(VLOOKUP(F5,SortLookup!$A$7:$B$11,2,FALSE))," ",VLOOKUP(F5,SortLookup!$A$7:$B$11,2,FALSE))</f>
        <v>2</v>
      </c>
      <c r="K5" s="61">
        <f>L5+M5+O5</f>
        <v>116.02</v>
      </c>
      <c r="L5" s="62">
        <f>AB5+AO5+BA5+BL5+BY5+CJ5+CU5+DF5+DQ5+EB5+EM5+EX5+FI5+FT5+GE5+GP5+HA5+HL5+HW5+IH5</f>
        <v>112.02</v>
      </c>
      <c r="M5" s="37">
        <f>AD5+AQ5+BC5+BN5+CA5+CL5+CW5+DH5+DS5+ED5+EO5+EZ5+FK5+FV5+GG5+GR5+HC5+HN5+HY5+IJ5</f>
        <v>0</v>
      </c>
      <c r="N5" s="38">
        <f>O5</f>
        <v>4</v>
      </c>
      <c r="O5" s="63">
        <f>W5+AJ5+AV5+BG5+BT5+CE5+CP5+DA5+DL5+DW5+EH5+ES5+FD5+FO5+FZ5+GK5+GV5+HG5+HR5+IC5</f>
        <v>4</v>
      </c>
      <c r="P5" s="32">
        <v>27.06</v>
      </c>
      <c r="Q5" s="29"/>
      <c r="R5" s="29"/>
      <c r="S5" s="29"/>
      <c r="T5" s="29"/>
      <c r="U5" s="29"/>
      <c r="V5" s="29"/>
      <c r="W5" s="30">
        <v>4</v>
      </c>
      <c r="X5" s="30">
        <v>0</v>
      </c>
      <c r="Y5" s="30">
        <v>0</v>
      </c>
      <c r="Z5" s="30">
        <v>0</v>
      </c>
      <c r="AA5" s="31">
        <v>0</v>
      </c>
      <c r="AB5" s="28">
        <f>P5+Q5+R5+S5+T5+U5+V5</f>
        <v>27.06</v>
      </c>
      <c r="AC5" s="23">
        <f>W5</f>
        <v>4</v>
      </c>
      <c r="AD5" s="23">
        <f>(X5*3)+(Y5*10)+(Z5*5)+(AA5*20)</f>
        <v>0</v>
      </c>
      <c r="AE5" s="49">
        <f>AB5+AC5+AD5</f>
        <v>31.06</v>
      </c>
      <c r="AF5" s="32">
        <v>41.73</v>
      </c>
      <c r="AG5" s="29"/>
      <c r="AH5" s="29"/>
      <c r="AI5" s="29"/>
      <c r="AJ5" s="30">
        <v>0</v>
      </c>
      <c r="AK5" s="30">
        <v>0</v>
      </c>
      <c r="AL5" s="30">
        <v>0</v>
      </c>
      <c r="AM5" s="30">
        <v>0</v>
      </c>
      <c r="AN5" s="31">
        <v>0</v>
      </c>
      <c r="AO5" s="28">
        <f>AF5+AG5+AH5+AI5</f>
        <v>41.73</v>
      </c>
      <c r="AP5" s="23">
        <f>AJ5</f>
        <v>0</v>
      </c>
      <c r="AQ5" s="23">
        <f>(AK5*3)+(AL5*10)+(AM5*5)+(AN5*20)</f>
        <v>0</v>
      </c>
      <c r="AR5" s="49">
        <f>AO5+AP5+AQ5</f>
        <v>41.73</v>
      </c>
      <c r="AS5" s="32">
        <v>22.74</v>
      </c>
      <c r="AT5" s="29"/>
      <c r="AU5" s="29"/>
      <c r="AV5" s="30">
        <v>0</v>
      </c>
      <c r="AW5" s="30">
        <v>0</v>
      </c>
      <c r="AX5" s="30">
        <v>0</v>
      </c>
      <c r="AY5" s="30">
        <v>0</v>
      </c>
      <c r="AZ5" s="31">
        <v>0</v>
      </c>
      <c r="BA5" s="28">
        <f>AS5+AT5+AU5</f>
        <v>22.74</v>
      </c>
      <c r="BB5" s="23">
        <f>AV5</f>
        <v>0</v>
      </c>
      <c r="BC5" s="23">
        <f>(AW5*3)+(AX5*10)+(AY5*5)+(AZ5*20)</f>
        <v>0</v>
      </c>
      <c r="BD5" s="49">
        <f>BA5+BB5+BC5</f>
        <v>22.74</v>
      </c>
      <c r="BE5" s="28"/>
      <c r="BF5" s="47"/>
      <c r="BG5" s="30"/>
      <c r="BH5" s="30"/>
      <c r="BI5" s="30"/>
      <c r="BJ5" s="30"/>
      <c r="BK5" s="31"/>
      <c r="BL5" s="44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>
        <v>20.49</v>
      </c>
      <c r="BQ5" s="29"/>
      <c r="BR5" s="29"/>
      <c r="BS5" s="29"/>
      <c r="BT5" s="30">
        <v>0</v>
      </c>
      <c r="BU5" s="30">
        <v>0</v>
      </c>
      <c r="BV5" s="30">
        <v>0</v>
      </c>
      <c r="BW5" s="30">
        <v>0</v>
      </c>
      <c r="BX5" s="31">
        <v>0</v>
      </c>
      <c r="BY5" s="28">
        <f>BP5+BQ5+BR5+BS5</f>
        <v>20.49</v>
      </c>
      <c r="BZ5" s="23">
        <f>BT5</f>
        <v>0</v>
      </c>
      <c r="CA5" s="33">
        <f>(BU5*3)+(BV5*10)+(BW5*5)+(BX5*20)</f>
        <v>0</v>
      </c>
      <c r="CB5" s="77">
        <f>BY5+BZ5+CA5</f>
        <v>20.49</v>
      </c>
      <c r="CC5" s="32"/>
      <c r="CD5" s="29"/>
      <c r="CE5" s="30"/>
      <c r="CF5" s="30"/>
      <c r="CG5" s="30"/>
      <c r="CH5" s="30"/>
      <c r="CI5" s="31"/>
      <c r="CJ5" s="28">
        <f>CC5+CD5</f>
        <v>0</v>
      </c>
      <c r="CK5" s="27">
        <f>CE5/2</f>
        <v>0</v>
      </c>
      <c r="CL5" s="23">
        <f>(CF5*3)+(CG5*10)+(CH5*5)+(CI5*20)</f>
        <v>0</v>
      </c>
      <c r="CM5" s="73">
        <f>CJ5+CK5+CL5</f>
        <v>0</v>
      </c>
      <c r="CN5" s="4"/>
      <c r="CO5" s="4"/>
      <c r="CP5" s="4"/>
      <c r="CQ5" s="4"/>
      <c r="CR5" s="4"/>
      <c r="CS5" s="4"/>
      <c r="CT5" s="4"/>
      <c r="CU5" s="78"/>
      <c r="CW5" s="4"/>
      <c r="CX5" s="79"/>
      <c r="CY5" s="42"/>
      <c r="CZ5" s="4"/>
      <c r="DA5" s="4"/>
      <c r="DB5" s="4"/>
      <c r="DC5" s="4"/>
      <c r="DD5" s="4"/>
      <c r="DE5" s="4"/>
      <c r="DF5" s="78"/>
      <c r="DH5" s="4"/>
      <c r="DI5" s="79"/>
      <c r="DJ5" s="42"/>
      <c r="DK5" s="4"/>
      <c r="DL5" s="4"/>
      <c r="DM5" s="4"/>
      <c r="DN5" s="4"/>
      <c r="DO5" s="4"/>
      <c r="DP5" s="4"/>
      <c r="DQ5" s="78"/>
      <c r="DS5" s="4"/>
      <c r="DT5" s="79"/>
      <c r="DU5" s="42"/>
      <c r="DV5" s="4"/>
      <c r="DW5" s="4"/>
      <c r="DX5" s="4"/>
      <c r="DY5" s="4"/>
      <c r="DZ5" s="4"/>
      <c r="EA5" s="4"/>
      <c r="EB5" s="78"/>
      <c r="ED5" s="4"/>
      <c r="EE5" s="79"/>
      <c r="EF5" s="42"/>
      <c r="EG5" s="4"/>
      <c r="EH5" s="4"/>
      <c r="EI5" s="4"/>
      <c r="EJ5" s="4"/>
      <c r="EK5" s="4"/>
      <c r="EL5" s="4"/>
      <c r="EM5" s="78"/>
      <c r="EO5" s="4"/>
      <c r="EP5" s="79"/>
      <c r="EQ5" s="42"/>
      <c r="ER5" s="4"/>
      <c r="ES5" s="4"/>
      <c r="ET5" s="4"/>
      <c r="EU5" s="4"/>
      <c r="EV5" s="4"/>
      <c r="EW5" s="4"/>
      <c r="EX5" s="78"/>
      <c r="EZ5" s="4"/>
      <c r="FA5" s="79"/>
      <c r="FB5" s="42"/>
      <c r="FC5" s="4"/>
      <c r="FD5" s="4"/>
      <c r="FE5" s="4"/>
      <c r="FF5" s="4"/>
      <c r="FG5" s="4"/>
      <c r="FH5" s="4"/>
      <c r="FI5" s="78"/>
      <c r="FK5" s="4"/>
      <c r="FL5" s="79"/>
      <c r="FM5" s="42"/>
      <c r="FN5" s="4"/>
      <c r="FO5" s="4"/>
      <c r="FP5" s="4"/>
      <c r="FQ5" s="4"/>
      <c r="FR5" s="4"/>
      <c r="FS5" s="4"/>
      <c r="FT5" s="78"/>
      <c r="FV5" s="4"/>
      <c r="FW5" s="79"/>
      <c r="FX5" s="42"/>
      <c r="FY5" s="4"/>
      <c r="FZ5" s="4"/>
      <c r="GA5" s="4"/>
      <c r="GB5" s="4"/>
      <c r="GC5" s="4"/>
      <c r="GD5" s="4"/>
      <c r="GE5" s="78"/>
      <c r="GG5" s="4"/>
      <c r="GH5" s="79"/>
      <c r="GI5" s="42"/>
      <c r="GJ5" s="4"/>
      <c r="GK5" s="4"/>
      <c r="GL5" s="4"/>
      <c r="GM5" s="4"/>
      <c r="GN5" s="4"/>
      <c r="GO5" s="4"/>
      <c r="GP5" s="78"/>
      <c r="GR5" s="4"/>
      <c r="GS5" s="79"/>
      <c r="GT5" s="42"/>
      <c r="GU5" s="4"/>
      <c r="GV5" s="4"/>
      <c r="GW5" s="4"/>
      <c r="GX5" s="4"/>
      <c r="GY5" s="4"/>
      <c r="GZ5" s="4"/>
      <c r="HA5" s="78"/>
      <c r="HC5" s="4"/>
      <c r="HD5" s="79"/>
      <c r="HE5" s="42"/>
      <c r="HF5" s="4"/>
      <c r="HG5" s="4"/>
      <c r="HH5" s="4"/>
      <c r="HI5" s="4"/>
      <c r="HJ5" s="4"/>
      <c r="HK5" s="4"/>
      <c r="HL5" s="78"/>
      <c r="HN5" s="4"/>
      <c r="HO5" s="79"/>
      <c r="HP5" s="42"/>
      <c r="HQ5" s="4"/>
      <c r="HR5" s="4"/>
      <c r="HS5" s="4"/>
      <c r="HT5" s="4"/>
      <c r="HU5" s="4"/>
      <c r="HV5" s="4"/>
      <c r="HW5" s="78"/>
      <c r="HY5" s="4"/>
      <c r="HZ5" s="79"/>
      <c r="IA5" s="42"/>
      <c r="IB5" s="4"/>
      <c r="IC5" s="4"/>
      <c r="ID5" s="4"/>
      <c r="IE5" s="4"/>
      <c r="IF5" s="4"/>
      <c r="IG5" s="4"/>
      <c r="IH5" s="78"/>
      <c r="IJ5" s="4"/>
      <c r="IK5" s="4"/>
      <c r="IL5" s="92"/>
      <c r="IM5" s="4"/>
      <c r="IN5" s="4"/>
      <c r="IO5" s="4"/>
      <c r="IP5" s="4"/>
      <c r="IQ5" s="4"/>
    </row>
    <row r="6" spans="1:251" x14ac:dyDescent="0.2">
      <c r="A6" s="34">
        <v>2</v>
      </c>
      <c r="B6" s="67" t="s">
        <v>124</v>
      </c>
      <c r="C6" s="25"/>
      <c r="D6" s="26"/>
      <c r="E6" s="68" t="s">
        <v>17</v>
      </c>
      <c r="F6" s="69" t="s">
        <v>20</v>
      </c>
      <c r="G6" s="134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>
        <f>IF(ISNA(VLOOKUP(E6,SortLookup!$A$1:$B$5,2,FALSE))," ",VLOOKUP(E6,SortLookup!$A$1:$B$5,2,FALSE))</f>
        <v>2</v>
      </c>
      <c r="J6" s="22">
        <f>IF(ISNA(VLOOKUP(F6,SortLookup!$A$7:$B$11,2,FALSE))," ",VLOOKUP(F6,SortLookup!$A$7:$B$11,2,FALSE))</f>
        <v>1</v>
      </c>
      <c r="K6" s="61">
        <f>L6+M6+O6</f>
        <v>145.33000000000001</v>
      </c>
      <c r="L6" s="62">
        <f>AB6+AO6+BA6+BL6+BY6+CJ6+CU6+DF6+DQ6+EB6+EM6+EX6+FI6+FT6+GE6+GP6+HA6+HL6+HW6+IH6</f>
        <v>123.33</v>
      </c>
      <c r="M6" s="37">
        <f>AD6+AQ6+BC6+BN6+CA6+CL6+CW6+DH6+DS6+ED6+EO6+EZ6+FK6+FV6+GG6+GR6+HC6+HN6+HY6+IJ6</f>
        <v>0</v>
      </c>
      <c r="N6" s="38">
        <f>O6</f>
        <v>22</v>
      </c>
      <c r="O6" s="63">
        <f>W6+AJ6+AV6+BG6+BT6+CE6+CP6+DA6+DL6+DW6+EH6+ES6+FD6+FO6+FZ6+GK6+GV6+HG6+HR6+IC6</f>
        <v>22</v>
      </c>
      <c r="P6" s="32">
        <v>30.42</v>
      </c>
      <c r="Q6" s="29"/>
      <c r="R6" s="29"/>
      <c r="S6" s="29"/>
      <c r="T6" s="29"/>
      <c r="U6" s="29"/>
      <c r="V6" s="29"/>
      <c r="W6" s="30">
        <v>5</v>
      </c>
      <c r="X6" s="30">
        <v>0</v>
      </c>
      <c r="Y6" s="30">
        <v>0</v>
      </c>
      <c r="Z6" s="30">
        <v>0</v>
      </c>
      <c r="AA6" s="31">
        <v>0</v>
      </c>
      <c r="AB6" s="28">
        <f>P6+Q6+R6+S6+T6+U6+V6</f>
        <v>30.42</v>
      </c>
      <c r="AC6" s="23">
        <f>W6</f>
        <v>5</v>
      </c>
      <c r="AD6" s="23">
        <f>(X6*3)+(Y6*10)+(Z6*5)+(AA6*20)</f>
        <v>0</v>
      </c>
      <c r="AE6" s="49">
        <f>AB6+AC6+AD6</f>
        <v>35.42</v>
      </c>
      <c r="AF6" s="32">
        <v>49.77</v>
      </c>
      <c r="AG6" s="29"/>
      <c r="AH6" s="29"/>
      <c r="AI6" s="29"/>
      <c r="AJ6" s="30">
        <v>15</v>
      </c>
      <c r="AK6" s="30">
        <v>0</v>
      </c>
      <c r="AL6" s="30">
        <v>0</v>
      </c>
      <c r="AM6" s="30">
        <v>0</v>
      </c>
      <c r="AN6" s="31">
        <v>0</v>
      </c>
      <c r="AO6" s="28">
        <f>AF6+AG6+AH6+AI6</f>
        <v>49.77</v>
      </c>
      <c r="AP6" s="23">
        <f>AJ6</f>
        <v>15</v>
      </c>
      <c r="AQ6" s="23">
        <f>(AK6*3)+(AL6*10)+(AM6*5)+(AN6*20)</f>
        <v>0</v>
      </c>
      <c r="AR6" s="49">
        <f>AO6+AP6+AQ6</f>
        <v>64.77</v>
      </c>
      <c r="AS6" s="32">
        <v>22.77</v>
      </c>
      <c r="AT6" s="29"/>
      <c r="AU6" s="29"/>
      <c r="AV6" s="30">
        <v>1</v>
      </c>
      <c r="AW6" s="30">
        <v>0</v>
      </c>
      <c r="AX6" s="30">
        <v>0</v>
      </c>
      <c r="AY6" s="30">
        <v>0</v>
      </c>
      <c r="AZ6" s="31">
        <v>0</v>
      </c>
      <c r="BA6" s="28">
        <f>AS6+AT6+AU6</f>
        <v>22.77</v>
      </c>
      <c r="BB6" s="23">
        <f>AV6</f>
        <v>1</v>
      </c>
      <c r="BC6" s="23">
        <f>(AW6*3)+(AX6*10)+(AY6*5)+(AZ6*20)</f>
        <v>0</v>
      </c>
      <c r="BD6" s="49">
        <f>BA6+BB6+BC6</f>
        <v>23.77</v>
      </c>
      <c r="BE6" s="28"/>
      <c r="BF6" s="47"/>
      <c r="BG6" s="30"/>
      <c r="BH6" s="30"/>
      <c r="BI6" s="30"/>
      <c r="BJ6" s="30"/>
      <c r="BK6" s="31"/>
      <c r="BL6" s="44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>
        <v>20.37</v>
      </c>
      <c r="BQ6" s="29"/>
      <c r="BR6" s="29"/>
      <c r="BS6" s="29"/>
      <c r="BT6" s="30">
        <v>1</v>
      </c>
      <c r="BU6" s="30">
        <v>0</v>
      </c>
      <c r="BV6" s="30">
        <v>0</v>
      </c>
      <c r="BW6" s="30">
        <v>0</v>
      </c>
      <c r="BX6" s="31">
        <v>0</v>
      </c>
      <c r="BY6" s="28">
        <f>BP6+BQ6+BR6+BS6</f>
        <v>20.37</v>
      </c>
      <c r="BZ6" s="23">
        <f>BT6</f>
        <v>1</v>
      </c>
      <c r="CA6" s="33">
        <f>(BU6*3)+(BV6*10)+(BW6*5)+(BX6*20)</f>
        <v>0</v>
      </c>
      <c r="CB6" s="77">
        <f>BY6+BZ6+CA6</f>
        <v>21.37</v>
      </c>
      <c r="CC6" s="32"/>
      <c r="CD6" s="29"/>
      <c r="CE6" s="30"/>
      <c r="CF6" s="30"/>
      <c r="CG6" s="30"/>
      <c r="CH6" s="30"/>
      <c r="CI6" s="31"/>
      <c r="CJ6" s="28">
        <f>CC6+CD6</f>
        <v>0</v>
      </c>
      <c r="CK6" s="27">
        <f>CE6/2</f>
        <v>0</v>
      </c>
      <c r="CL6" s="23">
        <f>(CF6*3)+(CG6*5)+(CH6*5)+(CI6*20)</f>
        <v>0</v>
      </c>
      <c r="CM6" s="73">
        <f>CJ6+CK6+CL6</f>
        <v>0</v>
      </c>
      <c r="CN6" s="1"/>
      <c r="CO6" s="1"/>
      <c r="CP6" s="2"/>
      <c r="CQ6" s="2"/>
      <c r="CR6" s="2"/>
      <c r="CS6" s="2"/>
      <c r="CT6" s="2"/>
      <c r="CU6" s="102"/>
      <c r="CV6" s="13"/>
      <c r="CW6" s="6"/>
      <c r="CX6" s="103"/>
      <c r="CY6" s="104"/>
      <c r="CZ6" s="1"/>
      <c r="DA6" s="2"/>
      <c r="DB6" s="2"/>
      <c r="DC6" s="2"/>
      <c r="DD6" s="2"/>
      <c r="DE6" s="2"/>
      <c r="DF6" s="102"/>
      <c r="DG6" s="13"/>
      <c r="DH6" s="6"/>
      <c r="DI6" s="103"/>
      <c r="DJ6" s="104"/>
      <c r="DK6" s="1"/>
      <c r="DL6" s="2"/>
      <c r="DM6" s="2"/>
      <c r="DN6" s="2"/>
      <c r="DO6" s="2"/>
      <c r="DP6" s="2"/>
      <c r="DQ6" s="102"/>
      <c r="DR6" s="13"/>
      <c r="DS6" s="6"/>
      <c r="DT6" s="103"/>
      <c r="DU6" s="104"/>
      <c r="DV6" s="1"/>
      <c r="DW6" s="2"/>
      <c r="DX6" s="2"/>
      <c r="DY6" s="2"/>
      <c r="DZ6" s="2"/>
      <c r="EA6" s="2"/>
      <c r="EB6" s="102"/>
      <c r="EC6" s="13"/>
      <c r="ED6" s="6"/>
      <c r="EE6" s="103"/>
      <c r="EF6" s="104"/>
      <c r="EG6" s="1"/>
      <c r="EH6" s="2"/>
      <c r="EI6" s="2"/>
      <c r="EJ6" s="2"/>
      <c r="EK6" s="2"/>
      <c r="EL6" s="2"/>
      <c r="EM6" s="102"/>
      <c r="EN6" s="13"/>
      <c r="EO6" s="6"/>
      <c r="EP6" s="103"/>
      <c r="EQ6" s="104"/>
      <c r="ER6" s="1"/>
      <c r="ES6" s="2"/>
      <c r="ET6" s="2"/>
      <c r="EU6" s="2"/>
      <c r="EV6" s="2"/>
      <c r="EW6" s="2"/>
      <c r="EX6" s="102"/>
      <c r="EY6" s="13"/>
      <c r="EZ6" s="6"/>
      <c r="FA6" s="103"/>
      <c r="FB6" s="104"/>
      <c r="FC6" s="1"/>
      <c r="FD6" s="2"/>
      <c r="FE6" s="2"/>
      <c r="FF6" s="2"/>
      <c r="FG6" s="2"/>
      <c r="FH6" s="2"/>
      <c r="FI6" s="102"/>
      <c r="FJ6" s="13"/>
      <c r="FK6" s="6"/>
      <c r="FL6" s="103"/>
      <c r="FM6" s="104"/>
      <c r="FN6" s="1"/>
      <c r="FO6" s="2"/>
      <c r="FP6" s="2"/>
      <c r="FQ6" s="2"/>
      <c r="FR6" s="2"/>
      <c r="FS6" s="2"/>
      <c r="FT6" s="102"/>
      <c r="FU6" s="13"/>
      <c r="FV6" s="6"/>
      <c r="FW6" s="103"/>
      <c r="FX6" s="104"/>
      <c r="FY6" s="1"/>
      <c r="FZ6" s="2"/>
      <c r="GA6" s="2"/>
      <c r="GB6" s="2"/>
      <c r="GC6" s="2"/>
      <c r="GD6" s="2"/>
      <c r="GE6" s="102"/>
      <c r="GF6" s="13"/>
      <c r="GG6" s="6"/>
      <c r="GH6" s="103"/>
      <c r="GI6" s="104"/>
      <c r="GJ6" s="1"/>
      <c r="GK6" s="2"/>
      <c r="GL6" s="2"/>
      <c r="GM6" s="2"/>
      <c r="GN6" s="2"/>
      <c r="GO6" s="2"/>
      <c r="GP6" s="102"/>
      <c r="GQ6" s="13"/>
      <c r="GR6" s="6"/>
      <c r="GS6" s="103"/>
      <c r="GT6" s="104"/>
      <c r="GU6" s="1"/>
      <c r="GV6" s="2"/>
      <c r="GW6" s="2"/>
      <c r="GX6" s="2"/>
      <c r="GY6" s="2"/>
      <c r="GZ6" s="2"/>
      <c r="HA6" s="102"/>
      <c r="HB6" s="13"/>
      <c r="HC6" s="6"/>
      <c r="HD6" s="103"/>
      <c r="HE6" s="104"/>
      <c r="HF6" s="1"/>
      <c r="HG6" s="2"/>
      <c r="HH6" s="2"/>
      <c r="HI6" s="2"/>
      <c r="HJ6" s="2"/>
      <c r="HK6" s="2"/>
      <c r="HL6" s="102"/>
      <c r="HM6" s="13"/>
      <c r="HN6" s="6"/>
      <c r="HO6" s="103"/>
      <c r="HP6" s="104"/>
      <c r="HQ6" s="1"/>
      <c r="HR6" s="2"/>
      <c r="HS6" s="2"/>
      <c r="HT6" s="2"/>
      <c r="HU6" s="2"/>
      <c r="HV6" s="2"/>
      <c r="HW6" s="102"/>
      <c r="HX6" s="13"/>
      <c r="HY6" s="6"/>
      <c r="HZ6" s="103"/>
      <c r="IA6" s="104"/>
      <c r="IB6" s="1"/>
      <c r="IC6" s="2"/>
      <c r="ID6" s="2"/>
      <c r="IE6" s="2"/>
      <c r="IF6" s="2"/>
      <c r="IG6" s="2"/>
      <c r="IH6" s="102"/>
      <c r="II6" s="13"/>
      <c r="IJ6" s="6"/>
      <c r="IK6" s="41"/>
      <c r="IL6" s="92"/>
      <c r="IO6" s="4"/>
      <c r="IP6" s="4"/>
      <c r="IQ6" s="4"/>
    </row>
    <row r="7" spans="1:251" x14ac:dyDescent="0.2">
      <c r="A7" s="34">
        <v>3</v>
      </c>
      <c r="B7" s="67" t="s">
        <v>116</v>
      </c>
      <c r="C7" s="25"/>
      <c r="D7" s="68"/>
      <c r="E7" s="68" t="s">
        <v>17</v>
      </c>
      <c r="F7" s="69" t="s">
        <v>23</v>
      </c>
      <c r="G7" s="134"/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>
        <f>IF(ISNA(VLOOKUP(E7,SortLookup!$A$1:$B$5,2,FALSE))," ",VLOOKUP(E7,SortLookup!$A$1:$B$5,2,FALSE))</f>
        <v>2</v>
      </c>
      <c r="J7" s="22">
        <f>IF(ISNA(VLOOKUP(F7,SortLookup!$A$7:$B$11,2,FALSE))," ",VLOOKUP(F7,SortLookup!$A$7:$B$11,2,FALSE))</f>
        <v>4</v>
      </c>
      <c r="K7" s="61">
        <f>L7+M7+O7</f>
        <v>185.43</v>
      </c>
      <c r="L7" s="62">
        <f>AB7+AO7+BA7+BL7+BY7+CJ7+CU7+DF7+DQ7+EB7+EM7+EX7+FI7+FT7+GE7+GP7+HA7+HL7+HW7+IH7</f>
        <v>163.43</v>
      </c>
      <c r="M7" s="37">
        <f>AD7+AQ7+BC7+BN7+CA7+CL7+CW7+DH7+DS7+ED7+EO7+EZ7+FK7+FV7+GG7+GR7+HC7+HN7+HY7+IJ7</f>
        <v>8</v>
      </c>
      <c r="N7" s="38">
        <f>O7</f>
        <v>14</v>
      </c>
      <c r="O7" s="63">
        <f>W7+AJ7+AV7+BG7+BT7+CE7+CP7+DA7+DL7+DW7+EH7+ES7+FD7+FO7+FZ7+GK7+GV7+HG7+HR7+IC7</f>
        <v>14</v>
      </c>
      <c r="P7" s="32">
        <v>49.2</v>
      </c>
      <c r="Q7" s="29"/>
      <c r="R7" s="29"/>
      <c r="S7" s="29"/>
      <c r="T7" s="29"/>
      <c r="U7" s="29"/>
      <c r="V7" s="29"/>
      <c r="W7" s="30">
        <v>3</v>
      </c>
      <c r="X7" s="30">
        <v>0</v>
      </c>
      <c r="Y7" s="30">
        <v>0</v>
      </c>
      <c r="Z7" s="30">
        <v>1</v>
      </c>
      <c r="AA7" s="31">
        <v>0</v>
      </c>
      <c r="AB7" s="28">
        <f>P7+Q7+R7+S7+T7+U7+V7</f>
        <v>49.2</v>
      </c>
      <c r="AC7" s="23">
        <f>W7</f>
        <v>3</v>
      </c>
      <c r="AD7" s="23">
        <f>(X7*3)+(Y7*10)+(Z7*5)+(AA7*20)</f>
        <v>5</v>
      </c>
      <c r="AE7" s="49">
        <f>AB7+AC7+AD7</f>
        <v>57.2</v>
      </c>
      <c r="AF7" s="32">
        <v>51.39</v>
      </c>
      <c r="AG7" s="29"/>
      <c r="AH7" s="29"/>
      <c r="AI7" s="29"/>
      <c r="AJ7" s="30">
        <v>10</v>
      </c>
      <c r="AK7" s="30">
        <v>0</v>
      </c>
      <c r="AL7" s="30">
        <v>0</v>
      </c>
      <c r="AM7" s="30">
        <v>0</v>
      </c>
      <c r="AN7" s="31">
        <v>0</v>
      </c>
      <c r="AO7" s="28">
        <f>AF7+AG7+AH7+AI7</f>
        <v>51.39</v>
      </c>
      <c r="AP7" s="23">
        <f>AJ7</f>
        <v>10</v>
      </c>
      <c r="AQ7" s="23">
        <f>(AK7*3)+(AL7*10)+(AM7*5)+(AN7*20)</f>
        <v>0</v>
      </c>
      <c r="AR7" s="49">
        <f>AO7+AP7+AQ7</f>
        <v>61.39</v>
      </c>
      <c r="AS7" s="32">
        <v>32.35</v>
      </c>
      <c r="AT7" s="29"/>
      <c r="AU7" s="29"/>
      <c r="AV7" s="30">
        <v>0</v>
      </c>
      <c r="AW7" s="30">
        <v>1</v>
      </c>
      <c r="AX7" s="30">
        <v>0</v>
      </c>
      <c r="AY7" s="30">
        <v>0</v>
      </c>
      <c r="AZ7" s="31">
        <v>0</v>
      </c>
      <c r="BA7" s="28">
        <f>AS7+AT7+AU7</f>
        <v>32.35</v>
      </c>
      <c r="BB7" s="23">
        <f>AV7</f>
        <v>0</v>
      </c>
      <c r="BC7" s="23">
        <f>(AW7*3)+(AX7*10)+(AY7*5)+(AZ7*20)</f>
        <v>3</v>
      </c>
      <c r="BD7" s="49">
        <f>BA7+BB7+BC7</f>
        <v>35.35</v>
      </c>
      <c r="BE7" s="28"/>
      <c r="BF7" s="47"/>
      <c r="BG7" s="30"/>
      <c r="BH7" s="30"/>
      <c r="BI7" s="30"/>
      <c r="BJ7" s="30"/>
      <c r="BK7" s="31"/>
      <c r="BL7" s="44">
        <f>BE7+BF7</f>
        <v>0</v>
      </c>
      <c r="BM7" s="38">
        <f>BG7/2</f>
        <v>0</v>
      </c>
      <c r="BN7" s="37">
        <f>(BH7*3)+(BI7*5)+(BJ7*5)+(BK7*20)</f>
        <v>0</v>
      </c>
      <c r="BO7" s="36">
        <f>BL7+BM7+BN7</f>
        <v>0</v>
      </c>
      <c r="BP7" s="32">
        <v>30.49</v>
      </c>
      <c r="BQ7" s="29"/>
      <c r="BR7" s="29"/>
      <c r="BS7" s="29"/>
      <c r="BT7" s="30">
        <v>1</v>
      </c>
      <c r="BU7" s="30">
        <v>0</v>
      </c>
      <c r="BV7" s="30">
        <v>0</v>
      </c>
      <c r="BW7" s="30">
        <v>0</v>
      </c>
      <c r="BX7" s="31">
        <v>0</v>
      </c>
      <c r="BY7" s="28">
        <f>BP7+BQ7+BR7+BS7</f>
        <v>30.49</v>
      </c>
      <c r="BZ7" s="23">
        <f>BT7</f>
        <v>1</v>
      </c>
      <c r="CA7" s="33">
        <f>(BU7*3)+(BV7*10)+(BW7*5)+(BX7*20)</f>
        <v>0</v>
      </c>
      <c r="CB7" s="77">
        <f>BY7+BZ7+CA7</f>
        <v>31.49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(CF7*3)+(CG7*5)+(CH7*5)+(CI7*20)</f>
        <v>0</v>
      </c>
      <c r="CM7" s="73">
        <f>CJ7+CK7+CL7</f>
        <v>0</v>
      </c>
      <c r="CN7" s="4"/>
      <c r="CO7" s="4"/>
      <c r="CP7" s="4"/>
      <c r="CQ7" s="4"/>
      <c r="CR7" s="4"/>
      <c r="CS7" s="4"/>
      <c r="CT7" s="4"/>
      <c r="CU7" s="78"/>
      <c r="CW7" s="4"/>
      <c r="CX7" s="79"/>
      <c r="CY7" s="42"/>
      <c r="CZ7" s="4"/>
      <c r="DA7" s="4"/>
      <c r="DB7" s="4"/>
      <c r="DC7" s="4"/>
      <c r="DD7" s="4"/>
      <c r="DE7" s="4"/>
      <c r="DF7" s="78"/>
      <c r="DH7" s="4"/>
      <c r="DI7" s="79"/>
      <c r="DJ7" s="42"/>
      <c r="DK7" s="4"/>
      <c r="DL7" s="4"/>
      <c r="DM7" s="4"/>
      <c r="DN7" s="4"/>
      <c r="DO7" s="4"/>
      <c r="DP7" s="4"/>
      <c r="DQ7" s="78"/>
      <c r="DS7" s="4"/>
      <c r="DT7" s="79"/>
      <c r="DU7" s="42"/>
      <c r="DV7" s="4"/>
      <c r="DW7" s="4"/>
      <c r="DX7" s="4"/>
      <c r="DY7" s="4"/>
      <c r="DZ7" s="4"/>
      <c r="EA7" s="4"/>
      <c r="EB7" s="78"/>
      <c r="ED7" s="4"/>
      <c r="EE7" s="79"/>
      <c r="EF7" s="42"/>
      <c r="EG7" s="4"/>
      <c r="EH7" s="4"/>
      <c r="EI7" s="4"/>
      <c r="EJ7" s="4"/>
      <c r="EK7" s="4"/>
      <c r="EL7" s="4"/>
      <c r="EM7" s="78"/>
      <c r="EO7" s="4"/>
      <c r="EP7" s="79"/>
      <c r="EQ7" s="42"/>
      <c r="ER7" s="4"/>
      <c r="ES7" s="4"/>
      <c r="ET7" s="4"/>
      <c r="EU7" s="4"/>
      <c r="EV7" s="4"/>
      <c r="EW7" s="4"/>
      <c r="EX7" s="78"/>
      <c r="EZ7" s="4"/>
      <c r="FA7" s="79"/>
      <c r="FB7" s="42"/>
      <c r="FC7" s="4"/>
      <c r="FD7" s="4"/>
      <c r="FE7" s="4"/>
      <c r="FF7" s="4"/>
      <c r="FG7" s="4"/>
      <c r="FH7" s="4"/>
      <c r="FI7" s="78"/>
      <c r="FK7" s="4"/>
      <c r="FL7" s="79"/>
      <c r="FM7" s="42"/>
      <c r="FN7" s="4"/>
      <c r="FO7" s="4"/>
      <c r="FP7" s="4"/>
      <c r="FQ7" s="4"/>
      <c r="FR7" s="4"/>
      <c r="FS7" s="4"/>
      <c r="FT7" s="78"/>
      <c r="FV7" s="4"/>
      <c r="FW7" s="79"/>
      <c r="FX7" s="42"/>
      <c r="FY7" s="4"/>
      <c r="FZ7" s="4"/>
      <c r="GA7" s="4"/>
      <c r="GB7" s="4"/>
      <c r="GC7" s="4"/>
      <c r="GD7" s="4"/>
      <c r="GE7" s="78"/>
      <c r="GG7" s="4"/>
      <c r="GH7" s="79"/>
      <c r="GI7" s="42"/>
      <c r="GJ7" s="4"/>
      <c r="GK7" s="4"/>
      <c r="GL7" s="4"/>
      <c r="GM7" s="4"/>
      <c r="GN7" s="4"/>
      <c r="GO7" s="4"/>
      <c r="GP7" s="78"/>
      <c r="GR7" s="4"/>
      <c r="GS7" s="79"/>
      <c r="GT7" s="42"/>
      <c r="GU7" s="4"/>
      <c r="GV7" s="4"/>
      <c r="GW7" s="4"/>
      <c r="GX7" s="4"/>
      <c r="GY7" s="4"/>
      <c r="GZ7" s="4"/>
      <c r="HA7" s="78"/>
      <c r="HC7" s="4"/>
      <c r="HD7" s="79"/>
      <c r="HE7" s="42"/>
      <c r="HF7" s="4"/>
      <c r="HG7" s="4"/>
      <c r="HH7" s="4"/>
      <c r="HI7" s="4"/>
      <c r="HJ7" s="4"/>
      <c r="HK7" s="4"/>
      <c r="HL7" s="78"/>
      <c r="HN7" s="4"/>
      <c r="HO7" s="79"/>
      <c r="HP7" s="42"/>
      <c r="HQ7" s="4"/>
      <c r="HR7" s="4"/>
      <c r="HS7" s="4"/>
      <c r="HT7" s="4"/>
      <c r="HU7" s="4"/>
      <c r="HV7" s="4"/>
      <c r="HW7" s="78"/>
      <c r="HY7" s="4"/>
      <c r="HZ7" s="79"/>
      <c r="IA7" s="42"/>
      <c r="IB7" s="4"/>
      <c r="IC7" s="4"/>
      <c r="ID7" s="4"/>
      <c r="IE7" s="4"/>
      <c r="IF7" s="4"/>
      <c r="IG7" s="4"/>
      <c r="IH7" s="78"/>
      <c r="IJ7" s="4"/>
      <c r="IK7" s="4"/>
      <c r="IL7" s="92"/>
      <c r="IM7" s="4"/>
      <c r="IN7" s="4"/>
      <c r="IO7" s="4"/>
      <c r="IP7" s="4"/>
      <c r="IQ7" s="4"/>
    </row>
    <row r="8" spans="1:251" x14ac:dyDescent="0.2">
      <c r="A8" s="34">
        <v>4</v>
      </c>
      <c r="B8" s="25" t="s">
        <v>99</v>
      </c>
      <c r="C8" s="25"/>
      <c r="D8" s="26" t="s">
        <v>103</v>
      </c>
      <c r="E8" s="26" t="s">
        <v>17</v>
      </c>
      <c r="F8" s="95" t="s">
        <v>22</v>
      </c>
      <c r="G8" s="134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>
        <f>IF(ISNA(VLOOKUP(E8,SortLookup!$A$1:$B$5,2,FALSE))," ",VLOOKUP(E8,SortLookup!$A$1:$B$5,2,FALSE))</f>
        <v>2</v>
      </c>
      <c r="J8" s="22">
        <f>IF(ISNA(VLOOKUP(F8,SortLookup!$A$7:$B$11,2,FALSE))," ",VLOOKUP(F8,SortLookup!$A$7:$B$11,2,FALSE))</f>
        <v>3</v>
      </c>
      <c r="K8" s="61">
        <f>L8+M8+O8</f>
        <v>204.57</v>
      </c>
      <c r="L8" s="62">
        <f>AB8+AO8+BA8+BL8+BY8+CJ8+CU8+DF8+DQ8+EB8+EM8+EX8+FI8+FT8+GE8+GP8+HA8+HL8+HW8+IH8</f>
        <v>199.57</v>
      </c>
      <c r="M8" s="37">
        <f>AD8+AQ8+BC8+BN8+CA8+CL8+CW8+DH8+DS8+ED8+EO8+EZ8+FK8+FV8+GG8+GR8+HC8+HN8+HY8+IJ8</f>
        <v>0</v>
      </c>
      <c r="N8" s="38">
        <f>O8</f>
        <v>5</v>
      </c>
      <c r="O8" s="63">
        <f>W8+AJ8+AV8+BG8+BT8+CE8+CP8+DA8+DL8+DW8+EH8+ES8+FD8+FO8+FZ8+GK8+GV8+HG8+HR8+IC8</f>
        <v>5</v>
      </c>
      <c r="P8" s="32">
        <v>60.9</v>
      </c>
      <c r="Q8" s="29"/>
      <c r="R8" s="29"/>
      <c r="S8" s="29"/>
      <c r="T8" s="29"/>
      <c r="U8" s="29"/>
      <c r="V8" s="29"/>
      <c r="W8" s="30">
        <v>3</v>
      </c>
      <c r="X8" s="30">
        <v>0</v>
      </c>
      <c r="Y8" s="30">
        <v>0</v>
      </c>
      <c r="Z8" s="30">
        <v>0</v>
      </c>
      <c r="AA8" s="31">
        <v>0</v>
      </c>
      <c r="AB8" s="28">
        <f>P8+Q8+R8+S8+T8+U8+V8</f>
        <v>60.9</v>
      </c>
      <c r="AC8" s="23">
        <f>W8</f>
        <v>3</v>
      </c>
      <c r="AD8" s="23">
        <f>(X8*3)+(Y8*10)+(Z8*5)+(AA8*20)</f>
        <v>0</v>
      </c>
      <c r="AE8" s="49">
        <f>AB8+AC8+AD8</f>
        <v>63.9</v>
      </c>
      <c r="AF8" s="32">
        <v>50.99</v>
      </c>
      <c r="AG8" s="29"/>
      <c r="AH8" s="29"/>
      <c r="AI8" s="29"/>
      <c r="AJ8" s="30">
        <v>0</v>
      </c>
      <c r="AK8" s="30">
        <v>0</v>
      </c>
      <c r="AL8" s="30">
        <v>0</v>
      </c>
      <c r="AM8" s="30">
        <v>0</v>
      </c>
      <c r="AN8" s="31">
        <v>0</v>
      </c>
      <c r="AO8" s="28">
        <f>AF8+AG8+AH8+AI8</f>
        <v>50.99</v>
      </c>
      <c r="AP8" s="23">
        <f>AJ8</f>
        <v>0</v>
      </c>
      <c r="AQ8" s="23">
        <f>(AK8*3)+(AL8*10)+(AM8*5)+(AN8*20)</f>
        <v>0</v>
      </c>
      <c r="AR8" s="49">
        <f>AO8+AP8+AQ8</f>
        <v>50.99</v>
      </c>
      <c r="AS8" s="32">
        <v>38.630000000000003</v>
      </c>
      <c r="AT8" s="29"/>
      <c r="AU8" s="29"/>
      <c r="AV8" s="30">
        <v>0</v>
      </c>
      <c r="AW8" s="30">
        <v>0</v>
      </c>
      <c r="AX8" s="30">
        <v>0</v>
      </c>
      <c r="AY8" s="30">
        <v>0</v>
      </c>
      <c r="AZ8" s="31">
        <v>0</v>
      </c>
      <c r="BA8" s="28">
        <f>AS8+AT8+AU8</f>
        <v>38.630000000000003</v>
      </c>
      <c r="BB8" s="23">
        <f>AV8</f>
        <v>0</v>
      </c>
      <c r="BC8" s="23">
        <f>(AW8*3)+(AX8*10)+(AY8*5)+(AZ8*20)</f>
        <v>0</v>
      </c>
      <c r="BD8" s="49">
        <f>BA8+BB8+BC8</f>
        <v>38.630000000000003</v>
      </c>
      <c r="BE8" s="28"/>
      <c r="BF8" s="47"/>
      <c r="BG8" s="30"/>
      <c r="BH8" s="30"/>
      <c r="BI8" s="30"/>
      <c r="BJ8" s="30"/>
      <c r="BK8" s="31"/>
      <c r="BL8" s="44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>
        <v>49.05</v>
      </c>
      <c r="BQ8" s="29"/>
      <c r="BR8" s="29"/>
      <c r="BS8" s="29"/>
      <c r="BT8" s="30">
        <v>2</v>
      </c>
      <c r="BU8" s="30">
        <v>0</v>
      </c>
      <c r="BV8" s="30">
        <v>0</v>
      </c>
      <c r="BW8" s="30">
        <v>0</v>
      </c>
      <c r="BX8" s="31">
        <v>0</v>
      </c>
      <c r="BY8" s="28">
        <f>BP8+BQ8+BR8+BS8</f>
        <v>49.05</v>
      </c>
      <c r="BZ8" s="23">
        <f>BT8</f>
        <v>2</v>
      </c>
      <c r="CA8" s="33">
        <f>(BU8*3)+(BV8*10)+(BW8*5)+(BX8*20)</f>
        <v>0</v>
      </c>
      <c r="CB8" s="77">
        <f>BY8+BZ8+CA8</f>
        <v>51.05</v>
      </c>
      <c r="CC8" s="32"/>
      <c r="CD8" s="29"/>
      <c r="CE8" s="30"/>
      <c r="CF8" s="30"/>
      <c r="CG8" s="30"/>
      <c r="CH8" s="30"/>
      <c r="CI8" s="31"/>
      <c r="CJ8" s="28"/>
      <c r="CK8" s="27"/>
      <c r="CL8" s="23"/>
      <c r="CM8" s="73"/>
      <c r="CN8" s="4"/>
      <c r="CO8" s="4"/>
      <c r="CP8" s="4"/>
      <c r="CQ8" s="4"/>
      <c r="CR8" s="4"/>
      <c r="CS8" s="4"/>
      <c r="CT8" s="4"/>
      <c r="CU8" s="78"/>
      <c r="CW8" s="4"/>
      <c r="CX8" s="79"/>
      <c r="CY8" s="42"/>
      <c r="CZ8" s="4"/>
      <c r="DA8" s="4"/>
      <c r="DB8" s="4"/>
      <c r="DC8" s="4"/>
      <c r="DD8" s="4"/>
      <c r="DE8" s="4"/>
      <c r="DF8" s="78"/>
      <c r="DH8" s="4"/>
      <c r="DI8" s="79"/>
      <c r="DJ8" s="42"/>
      <c r="DK8" s="4"/>
      <c r="DL8" s="4"/>
      <c r="DM8" s="4"/>
      <c r="DN8" s="4"/>
      <c r="DO8" s="4"/>
      <c r="DP8" s="4"/>
      <c r="DQ8" s="78"/>
      <c r="DS8" s="4"/>
      <c r="DT8" s="79"/>
      <c r="DU8" s="42"/>
      <c r="DV8" s="4"/>
      <c r="DW8" s="4"/>
      <c r="DX8" s="4"/>
      <c r="DY8" s="4"/>
      <c r="DZ8" s="4"/>
      <c r="EA8" s="4"/>
      <c r="EB8" s="78"/>
      <c r="ED8" s="4"/>
      <c r="EE8" s="79"/>
      <c r="EF8" s="42"/>
      <c r="EG8" s="4"/>
      <c r="EH8" s="4"/>
      <c r="EI8" s="4"/>
      <c r="EJ8" s="4"/>
      <c r="EK8" s="4"/>
      <c r="EL8" s="4"/>
      <c r="EM8" s="78"/>
      <c r="EO8" s="4"/>
      <c r="EP8" s="79"/>
      <c r="EQ8" s="42"/>
      <c r="ER8" s="4"/>
      <c r="ES8" s="4"/>
      <c r="ET8" s="4"/>
      <c r="EU8" s="4"/>
      <c r="EV8" s="4"/>
      <c r="EW8" s="4"/>
      <c r="EX8" s="78"/>
      <c r="EZ8" s="4"/>
      <c r="FA8" s="79"/>
      <c r="FB8" s="42"/>
      <c r="FC8" s="4"/>
      <c r="FD8" s="4"/>
      <c r="FE8" s="4"/>
      <c r="FF8" s="4"/>
      <c r="FG8" s="4"/>
      <c r="FH8" s="4"/>
      <c r="FI8" s="78"/>
      <c r="FK8" s="4"/>
      <c r="FL8" s="79"/>
      <c r="FM8" s="42"/>
      <c r="FN8" s="4"/>
      <c r="FO8" s="4"/>
      <c r="FP8" s="4"/>
      <c r="FQ8" s="4"/>
      <c r="FR8" s="4"/>
      <c r="FS8" s="4"/>
      <c r="FT8" s="78"/>
      <c r="FV8" s="4"/>
      <c r="FW8" s="79"/>
      <c r="FX8" s="42"/>
      <c r="FY8" s="4"/>
      <c r="FZ8" s="4"/>
      <c r="GA8" s="4"/>
      <c r="GB8" s="4"/>
      <c r="GC8" s="4"/>
      <c r="GD8" s="4"/>
      <c r="GE8" s="78"/>
      <c r="GG8" s="4"/>
      <c r="GH8" s="79"/>
      <c r="GI8" s="42"/>
      <c r="GJ8" s="4"/>
      <c r="GK8" s="4"/>
      <c r="GL8" s="4"/>
      <c r="GM8" s="4"/>
      <c r="GN8" s="4"/>
      <c r="GO8" s="4"/>
      <c r="GP8" s="78"/>
      <c r="GR8" s="4"/>
      <c r="GS8" s="79"/>
      <c r="GT8" s="42"/>
      <c r="GU8" s="4"/>
      <c r="GV8" s="4"/>
      <c r="GW8" s="4"/>
      <c r="GX8" s="4"/>
      <c r="GY8" s="4"/>
      <c r="GZ8" s="4"/>
      <c r="HA8" s="78"/>
      <c r="HC8" s="4"/>
      <c r="HD8" s="79"/>
      <c r="HE8" s="42"/>
      <c r="HF8" s="4"/>
      <c r="HG8" s="4"/>
      <c r="HH8" s="4"/>
      <c r="HI8" s="4"/>
      <c r="HJ8" s="4"/>
      <c r="HK8" s="4"/>
      <c r="HL8" s="78"/>
      <c r="HN8" s="4"/>
      <c r="HO8" s="79"/>
      <c r="HP8" s="42"/>
      <c r="HQ8" s="4"/>
      <c r="HR8" s="4"/>
      <c r="HS8" s="4"/>
      <c r="HT8" s="4"/>
      <c r="HU8" s="4"/>
      <c r="HV8" s="4"/>
      <c r="HW8" s="78"/>
      <c r="HY8" s="4"/>
      <c r="HZ8" s="79"/>
      <c r="IA8" s="42"/>
      <c r="IB8" s="4"/>
      <c r="IC8" s="4"/>
      <c r="ID8" s="4"/>
      <c r="IE8" s="4"/>
      <c r="IF8" s="4"/>
      <c r="IG8" s="4"/>
      <c r="IH8" s="78"/>
      <c r="IJ8" s="4"/>
      <c r="IK8" s="4"/>
      <c r="IL8" s="92"/>
      <c r="IM8" s="4"/>
      <c r="IN8" s="4"/>
      <c r="IO8" s="4"/>
      <c r="IP8" s="4"/>
      <c r="IQ8" s="4"/>
    </row>
    <row r="9" spans="1:251" ht="3" customHeight="1" x14ac:dyDescent="0.2">
      <c r="A9" s="105"/>
      <c r="B9" s="107"/>
      <c r="C9" s="107"/>
      <c r="D9" s="130"/>
      <c r="E9" s="130"/>
      <c r="F9" s="131"/>
      <c r="G9" s="135"/>
      <c r="H9" s="110"/>
      <c r="I9" s="111"/>
      <c r="J9" s="112"/>
      <c r="K9" s="113"/>
      <c r="L9" s="114"/>
      <c r="M9" s="115"/>
      <c r="N9" s="116"/>
      <c r="O9" s="117"/>
      <c r="P9" s="118"/>
      <c r="Q9" s="119"/>
      <c r="R9" s="119"/>
      <c r="S9" s="119"/>
      <c r="T9" s="119"/>
      <c r="U9" s="119"/>
      <c r="V9" s="119"/>
      <c r="W9" s="120"/>
      <c r="X9" s="120"/>
      <c r="Y9" s="120"/>
      <c r="Z9" s="120"/>
      <c r="AA9" s="121"/>
      <c r="AB9" s="122"/>
      <c r="AC9" s="123"/>
      <c r="AD9" s="123"/>
      <c r="AE9" s="124"/>
      <c r="AF9" s="118"/>
      <c r="AG9" s="119"/>
      <c r="AH9" s="119"/>
      <c r="AI9" s="119"/>
      <c r="AJ9" s="120"/>
      <c r="AK9" s="120"/>
      <c r="AL9" s="120"/>
      <c r="AM9" s="120"/>
      <c r="AN9" s="121"/>
      <c r="AO9" s="122"/>
      <c r="AP9" s="123"/>
      <c r="AQ9" s="123"/>
      <c r="AR9" s="124"/>
      <c r="AS9" s="118"/>
      <c r="AT9" s="119"/>
      <c r="AU9" s="119"/>
      <c r="AV9" s="120"/>
      <c r="AW9" s="120"/>
      <c r="AX9" s="120"/>
      <c r="AY9" s="120"/>
      <c r="AZ9" s="121"/>
      <c r="BA9" s="122"/>
      <c r="BB9" s="123"/>
      <c r="BC9" s="123"/>
      <c r="BD9" s="124"/>
      <c r="BE9" s="122"/>
      <c r="BF9" s="125"/>
      <c r="BG9" s="120"/>
      <c r="BH9" s="120"/>
      <c r="BI9" s="120"/>
      <c r="BJ9" s="120"/>
      <c r="BK9" s="121"/>
      <c r="BL9" s="126"/>
      <c r="BM9" s="116"/>
      <c r="BN9" s="115"/>
      <c r="BO9" s="127"/>
      <c r="BP9" s="118"/>
      <c r="BQ9" s="119"/>
      <c r="BR9" s="119"/>
      <c r="BS9" s="119"/>
      <c r="BT9" s="120"/>
      <c r="BU9" s="120"/>
      <c r="BV9" s="120"/>
      <c r="BW9" s="120"/>
      <c r="BX9" s="121"/>
      <c r="BY9" s="122"/>
      <c r="BZ9" s="123"/>
      <c r="CA9" s="128"/>
      <c r="CB9" s="129"/>
      <c r="CC9" s="32"/>
      <c r="CD9" s="29"/>
      <c r="CE9" s="30"/>
      <c r="CF9" s="30"/>
      <c r="CG9" s="30"/>
      <c r="CH9" s="30"/>
      <c r="CI9" s="31"/>
      <c r="CJ9" s="28"/>
      <c r="CK9" s="27"/>
      <c r="CL9" s="23"/>
      <c r="CM9" s="73"/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92"/>
      <c r="IM9" s="4"/>
      <c r="IN9" s="4"/>
      <c r="IO9" s="4"/>
      <c r="IP9" s="4"/>
      <c r="IQ9" s="4"/>
    </row>
    <row r="10" spans="1:251" ht="12.6" customHeight="1" x14ac:dyDescent="0.2">
      <c r="A10" s="34">
        <v>1</v>
      </c>
      <c r="B10" s="67" t="s">
        <v>131</v>
      </c>
      <c r="C10" s="25"/>
      <c r="D10" s="68" t="s">
        <v>106</v>
      </c>
      <c r="E10" s="68" t="s">
        <v>110</v>
      </c>
      <c r="F10" s="69" t="s">
        <v>21</v>
      </c>
      <c r="G10" s="134"/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>
        <f>IF(ISNA(VLOOKUP(F10,SortLookup!$A$7:$B$11,2,FALSE))," ",VLOOKUP(F10,SortLookup!$A$7:$B$11,2,FALSE))</f>
        <v>2</v>
      </c>
      <c r="K10" s="61">
        <f>L10+M10+O10</f>
        <v>104.23</v>
      </c>
      <c r="L10" s="62">
        <f>AB10+AO10+BA10+BL10+BY10+CJ10+CU10+DF10+DQ10+EB10+EM10+EX10+FI10+FT10+GE10+GP10+HA10+HL10+HW10+IH10</f>
        <v>101.23</v>
      </c>
      <c r="M10" s="37">
        <f>AD10+AQ10+BC10+BN10+CA10+CL10+CW10+DH10+DS10+ED10+EO10+EZ10+FK10+FV10+GG10+GR10+HC10+HN10+HY10+IJ10</f>
        <v>0</v>
      </c>
      <c r="N10" s="38">
        <f>O10</f>
        <v>3</v>
      </c>
      <c r="O10" s="63">
        <f>W10+AJ10+AV10+BG10+BT10+CE10+CP10+DA10+DL10+DW10+EH10+ES10+FD10+FO10+FZ10+GK10+GV10+HG10+HR10+IC10</f>
        <v>3</v>
      </c>
      <c r="P10" s="32">
        <v>26.39</v>
      </c>
      <c r="Q10" s="29"/>
      <c r="R10" s="29"/>
      <c r="S10" s="29"/>
      <c r="T10" s="29"/>
      <c r="U10" s="29"/>
      <c r="V10" s="29"/>
      <c r="W10" s="30">
        <v>1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26.39</v>
      </c>
      <c r="AC10" s="23">
        <f>W10</f>
        <v>1</v>
      </c>
      <c r="AD10" s="23">
        <f>(X10*3)+(Y10*10)+(Z10*5)+(AA10*20)</f>
        <v>0</v>
      </c>
      <c r="AE10" s="49">
        <f>AB10+AC10+AD10</f>
        <v>27.39</v>
      </c>
      <c r="AF10" s="32">
        <v>31.6</v>
      </c>
      <c r="AG10" s="29"/>
      <c r="AH10" s="29"/>
      <c r="AI10" s="29"/>
      <c r="AJ10" s="30">
        <v>0</v>
      </c>
      <c r="AK10" s="30">
        <v>0</v>
      </c>
      <c r="AL10" s="30">
        <v>0</v>
      </c>
      <c r="AM10" s="30">
        <v>0</v>
      </c>
      <c r="AN10" s="31">
        <v>0</v>
      </c>
      <c r="AO10" s="28">
        <f>AF10+AG10+AH10+AI10</f>
        <v>31.6</v>
      </c>
      <c r="AP10" s="23">
        <f>AJ10</f>
        <v>0</v>
      </c>
      <c r="AQ10" s="23">
        <f>(AK10*3)+(AL10*10)+(AM10*5)+(AN10*20)</f>
        <v>0</v>
      </c>
      <c r="AR10" s="49">
        <f>AO10+AP10+AQ10</f>
        <v>31.6</v>
      </c>
      <c r="AS10" s="32">
        <v>22.1</v>
      </c>
      <c r="AT10" s="29"/>
      <c r="AU10" s="29"/>
      <c r="AV10" s="30">
        <v>0</v>
      </c>
      <c r="AW10" s="30">
        <v>0</v>
      </c>
      <c r="AX10" s="30">
        <v>0</v>
      </c>
      <c r="AY10" s="30">
        <v>0</v>
      </c>
      <c r="AZ10" s="31">
        <v>0</v>
      </c>
      <c r="BA10" s="28">
        <f>AS10+AT10+AU10</f>
        <v>22.1</v>
      </c>
      <c r="BB10" s="23">
        <f>AV10</f>
        <v>0</v>
      </c>
      <c r="BC10" s="23">
        <f>(AW10*3)+(AX10*10)+(AY10*5)+(AZ10*20)</f>
        <v>0</v>
      </c>
      <c r="BD10" s="49">
        <f>BA10+BB10+BC10</f>
        <v>22.1</v>
      </c>
      <c r="BE10" s="28"/>
      <c r="BF10" s="47"/>
      <c r="BG10" s="30"/>
      <c r="BH10" s="30"/>
      <c r="BI10" s="30"/>
      <c r="BJ10" s="30"/>
      <c r="BK10" s="31"/>
      <c r="BL10" s="44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>
        <v>21.14</v>
      </c>
      <c r="BQ10" s="29"/>
      <c r="BR10" s="29"/>
      <c r="BS10" s="29"/>
      <c r="BT10" s="30">
        <v>2</v>
      </c>
      <c r="BU10" s="30">
        <v>0</v>
      </c>
      <c r="BV10" s="30">
        <v>0</v>
      </c>
      <c r="BW10" s="30">
        <v>0</v>
      </c>
      <c r="BX10" s="31">
        <v>0</v>
      </c>
      <c r="BY10" s="28">
        <f>BP10+BQ10+BR10+BS10</f>
        <v>21.14</v>
      </c>
      <c r="BZ10" s="23">
        <f>BT10</f>
        <v>2</v>
      </c>
      <c r="CA10" s="33">
        <f>(BU10*3)+(BV10*10)+(BW10*5)+(BX10*20)</f>
        <v>0</v>
      </c>
      <c r="CB10" s="77">
        <f>BY10+BZ10+CA10</f>
        <v>23.14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73">
        <f>CJ10+CK10+CL10</f>
        <v>0</v>
      </c>
      <c r="CX10" s="4"/>
      <c r="CY10" s="4"/>
      <c r="DI10" s="4"/>
      <c r="DJ10" s="4"/>
      <c r="DT10" s="4"/>
      <c r="DU10" s="4"/>
      <c r="EE10" s="4"/>
      <c r="EF10" s="4"/>
      <c r="EP10" s="4"/>
      <c r="EQ10" s="4"/>
      <c r="FA10" s="4"/>
      <c r="FB10" s="4"/>
      <c r="FL10" s="4"/>
      <c r="FM10" s="4"/>
      <c r="FW10" s="4"/>
      <c r="FX10" s="4"/>
      <c r="GH10" s="4"/>
      <c r="GI10" s="4"/>
      <c r="GS10" s="4"/>
      <c r="GT10" s="4"/>
      <c r="HD10" s="4"/>
      <c r="HE10" s="4"/>
      <c r="HO10" s="4"/>
      <c r="HP10" s="4"/>
      <c r="HZ10" s="4"/>
      <c r="IA10" s="4"/>
      <c r="IL10" s="92"/>
      <c r="IO10" s="4"/>
      <c r="IP10" s="4"/>
      <c r="IQ10" s="4"/>
    </row>
    <row r="11" spans="1:251" ht="3" customHeight="1" x14ac:dyDescent="0.2">
      <c r="A11" s="105"/>
      <c r="B11" s="106"/>
      <c r="C11" s="107"/>
      <c r="D11" s="108"/>
      <c r="E11" s="108"/>
      <c r="F11" s="109"/>
      <c r="G11" s="135"/>
      <c r="H11" s="110"/>
      <c r="I11" s="111"/>
      <c r="J11" s="112"/>
      <c r="K11" s="113"/>
      <c r="L11" s="114"/>
      <c r="M11" s="115"/>
      <c r="N11" s="116"/>
      <c r="O11" s="117"/>
      <c r="P11" s="118"/>
      <c r="Q11" s="119"/>
      <c r="R11" s="119"/>
      <c r="S11" s="119"/>
      <c r="T11" s="119"/>
      <c r="U11" s="119"/>
      <c r="V11" s="119"/>
      <c r="W11" s="120"/>
      <c r="X11" s="120"/>
      <c r="Y11" s="120"/>
      <c r="Z11" s="120"/>
      <c r="AA11" s="121"/>
      <c r="AB11" s="122"/>
      <c r="AC11" s="123"/>
      <c r="AD11" s="123"/>
      <c r="AE11" s="124"/>
      <c r="AF11" s="118"/>
      <c r="AG11" s="119"/>
      <c r="AH11" s="119"/>
      <c r="AI11" s="119"/>
      <c r="AJ11" s="120"/>
      <c r="AK11" s="120"/>
      <c r="AL11" s="120"/>
      <c r="AM11" s="120"/>
      <c r="AN11" s="121"/>
      <c r="AO11" s="122"/>
      <c r="AP11" s="123"/>
      <c r="AQ11" s="123"/>
      <c r="AR11" s="124"/>
      <c r="AS11" s="118"/>
      <c r="AT11" s="119"/>
      <c r="AU11" s="119"/>
      <c r="AV11" s="120"/>
      <c r="AW11" s="120"/>
      <c r="AX11" s="120"/>
      <c r="AY11" s="120"/>
      <c r="AZ11" s="121"/>
      <c r="BA11" s="122"/>
      <c r="BB11" s="123"/>
      <c r="BC11" s="123"/>
      <c r="BD11" s="124"/>
      <c r="BE11" s="122"/>
      <c r="BF11" s="125"/>
      <c r="BG11" s="120"/>
      <c r="BH11" s="120"/>
      <c r="BI11" s="120"/>
      <c r="BJ11" s="120"/>
      <c r="BK11" s="121"/>
      <c r="BL11" s="126"/>
      <c r="BM11" s="116"/>
      <c r="BN11" s="115"/>
      <c r="BO11" s="127"/>
      <c r="BP11" s="118"/>
      <c r="BQ11" s="119"/>
      <c r="BR11" s="119"/>
      <c r="BS11" s="119"/>
      <c r="BT11" s="120"/>
      <c r="BU11" s="120"/>
      <c r="BV11" s="120"/>
      <c r="BW11" s="120"/>
      <c r="BX11" s="121"/>
      <c r="BY11" s="122"/>
      <c r="BZ11" s="123"/>
      <c r="CA11" s="128"/>
      <c r="CB11" s="129"/>
      <c r="CC11" s="32"/>
      <c r="CD11" s="29"/>
      <c r="CE11" s="30"/>
      <c r="CF11" s="30"/>
      <c r="CG11" s="30"/>
      <c r="CH11" s="30"/>
      <c r="CI11" s="31"/>
      <c r="CJ11" s="28"/>
      <c r="CK11" s="27"/>
      <c r="CL11" s="23"/>
      <c r="CM11" s="73"/>
      <c r="CX11" s="4"/>
      <c r="CY11" s="4"/>
      <c r="DI11" s="4"/>
      <c r="DJ11" s="4"/>
      <c r="DT11" s="4"/>
      <c r="DU11" s="4"/>
      <c r="EE11" s="4"/>
      <c r="EF11" s="4"/>
      <c r="EP11" s="4"/>
      <c r="EQ11" s="4"/>
      <c r="FA11" s="4"/>
      <c r="FB11" s="4"/>
      <c r="FL11" s="4"/>
      <c r="FM11" s="4"/>
      <c r="FW11" s="4"/>
      <c r="FX11" s="4"/>
      <c r="GH11" s="4"/>
      <c r="GI11" s="4"/>
      <c r="GS11" s="4"/>
      <c r="GT11" s="4"/>
      <c r="HD11" s="4"/>
      <c r="HE11" s="4"/>
      <c r="HO11" s="4"/>
      <c r="HP11" s="4"/>
      <c r="HZ11" s="4"/>
      <c r="IA11" s="4"/>
      <c r="IL11" s="92"/>
      <c r="IO11" s="4"/>
      <c r="IP11" s="4"/>
      <c r="IQ11" s="4"/>
    </row>
    <row r="12" spans="1:251" x14ac:dyDescent="0.2">
      <c r="A12" s="34">
        <v>1</v>
      </c>
      <c r="B12" s="67" t="s">
        <v>127</v>
      </c>
      <c r="C12" s="25"/>
      <c r="D12" s="68"/>
      <c r="E12" s="68" t="s">
        <v>16</v>
      </c>
      <c r="F12" s="69" t="s">
        <v>21</v>
      </c>
      <c r="G12" s="134"/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>
        <f>IF(ISNA(VLOOKUP(E12,SortLookup!$A$1:$B$5,2,FALSE))," ",VLOOKUP(E12,SortLookup!$A$1:$B$5,2,FALSE))</f>
        <v>1</v>
      </c>
      <c r="J12" s="22">
        <f>IF(ISNA(VLOOKUP(F12,SortLookup!$A$7:$B$11,2,FALSE))," ",VLOOKUP(F12,SortLookup!$A$7:$B$11,2,FALSE))</f>
        <v>2</v>
      </c>
      <c r="K12" s="61">
        <f t="shared" ref="K12:K17" si="0">L12+M12+O12</f>
        <v>122.34</v>
      </c>
      <c r="L12" s="62">
        <f t="shared" ref="L12:L17" si="1">AB12+AO12+BA12+BL12+BY12+CJ12+CU12+DF12+DQ12+EB12+EM12+EX12+FI12+FT12+GE12+GP12+HA12+HL12+HW12+IH12</f>
        <v>108.34</v>
      </c>
      <c r="M12" s="37">
        <f t="shared" ref="M12:M17" si="2">AD12+AQ12+BC12+BN12+CA12+CL12+CW12+DH12+DS12+ED12+EO12+EZ12+FK12+FV12+GG12+GR12+HC12+HN12+HY12+IJ12</f>
        <v>6</v>
      </c>
      <c r="N12" s="38">
        <f t="shared" ref="N12:N17" si="3">O12</f>
        <v>8</v>
      </c>
      <c r="O12" s="63">
        <f t="shared" ref="O12:O17" si="4">W12+AJ12+AV12+BG12+BT12+CE12+CP12+DA12+DL12+DW12+EH12+ES12+FD12+FO12+FZ12+GK12+GV12+HG12+HR12+IC12</f>
        <v>8</v>
      </c>
      <c r="P12" s="32">
        <v>28.69</v>
      </c>
      <c r="Q12" s="29"/>
      <c r="R12" s="29"/>
      <c r="S12" s="29"/>
      <c r="T12" s="29"/>
      <c r="U12" s="29"/>
      <c r="V12" s="29"/>
      <c r="W12" s="30">
        <v>2</v>
      </c>
      <c r="X12" s="30">
        <v>0</v>
      </c>
      <c r="Y12" s="30">
        <v>0</v>
      </c>
      <c r="Z12" s="30">
        <v>0</v>
      </c>
      <c r="AA12" s="31">
        <v>0</v>
      </c>
      <c r="AB12" s="28">
        <f t="shared" ref="AB12:AB17" si="5">P12+Q12+R12+S12+T12+U12+V12</f>
        <v>28.69</v>
      </c>
      <c r="AC12" s="23">
        <f t="shared" ref="AC12:AC17" si="6">W12</f>
        <v>2</v>
      </c>
      <c r="AD12" s="23">
        <f t="shared" ref="AD12:AD17" si="7">(X12*3)+(Y12*10)+(Z12*5)+(AA12*20)</f>
        <v>0</v>
      </c>
      <c r="AE12" s="49">
        <f t="shared" ref="AE12:AE17" si="8">AB12+AC12+AD12</f>
        <v>30.69</v>
      </c>
      <c r="AF12" s="32">
        <v>33.68</v>
      </c>
      <c r="AG12" s="29"/>
      <c r="AH12" s="29"/>
      <c r="AI12" s="29"/>
      <c r="AJ12" s="30">
        <v>6</v>
      </c>
      <c r="AK12" s="30">
        <v>2</v>
      </c>
      <c r="AL12" s="30">
        <v>0</v>
      </c>
      <c r="AM12" s="30">
        <v>0</v>
      </c>
      <c r="AN12" s="31">
        <v>0</v>
      </c>
      <c r="AO12" s="28">
        <f t="shared" ref="AO12:AO17" si="9">AF12+AG12+AH12+AI12</f>
        <v>33.68</v>
      </c>
      <c r="AP12" s="23">
        <f t="shared" ref="AP12:AP17" si="10">AJ12</f>
        <v>6</v>
      </c>
      <c r="AQ12" s="23">
        <f t="shared" ref="AQ12:AQ17" si="11">(AK12*3)+(AL12*10)+(AM12*5)+(AN12*20)</f>
        <v>6</v>
      </c>
      <c r="AR12" s="49">
        <f t="shared" ref="AR12:AR17" si="12">AO12+AP12+AQ12</f>
        <v>45.68</v>
      </c>
      <c r="AS12" s="32">
        <v>21.91</v>
      </c>
      <c r="AT12" s="29"/>
      <c r="AU12" s="29"/>
      <c r="AV12" s="30">
        <v>0</v>
      </c>
      <c r="AW12" s="30">
        <v>0</v>
      </c>
      <c r="AX12" s="30">
        <v>0</v>
      </c>
      <c r="AY12" s="30">
        <v>0</v>
      </c>
      <c r="AZ12" s="31">
        <v>0</v>
      </c>
      <c r="BA12" s="28">
        <f t="shared" ref="BA12:BA17" si="13">AS12+AT12+AU12</f>
        <v>21.91</v>
      </c>
      <c r="BB12" s="23">
        <f t="shared" ref="BB12:BB17" si="14">AV12</f>
        <v>0</v>
      </c>
      <c r="BC12" s="23">
        <f t="shared" ref="BC12:BC17" si="15">(AW12*3)+(AX12*10)+(AY12*5)+(AZ12*20)</f>
        <v>0</v>
      </c>
      <c r="BD12" s="49">
        <f t="shared" ref="BD12:BD17" si="16">BA12+BB12+BC12</f>
        <v>21.91</v>
      </c>
      <c r="BE12" s="28"/>
      <c r="BF12" s="47"/>
      <c r="BG12" s="30"/>
      <c r="BH12" s="30"/>
      <c r="BI12" s="30"/>
      <c r="BJ12" s="30"/>
      <c r="BK12" s="31"/>
      <c r="BL12" s="44">
        <f t="shared" ref="BL12:BL17" si="17">BE12+BF12</f>
        <v>0</v>
      </c>
      <c r="BM12" s="38">
        <f t="shared" ref="BM12:BM17" si="18">BG12/2</f>
        <v>0</v>
      </c>
      <c r="BN12" s="37">
        <f t="shared" ref="BN12:BN17" si="19">(BH12*3)+(BI12*5)+(BJ12*5)+(BK12*20)</f>
        <v>0</v>
      </c>
      <c r="BO12" s="36">
        <f t="shared" ref="BO12:BO17" si="20">BL12+BM12+BN12</f>
        <v>0</v>
      </c>
      <c r="BP12" s="32">
        <v>24.06</v>
      </c>
      <c r="BQ12" s="29"/>
      <c r="BR12" s="29"/>
      <c r="BS12" s="29"/>
      <c r="BT12" s="30">
        <v>0</v>
      </c>
      <c r="BU12" s="30">
        <v>0</v>
      </c>
      <c r="BV12" s="30">
        <v>0</v>
      </c>
      <c r="BW12" s="30">
        <v>0</v>
      </c>
      <c r="BX12" s="31">
        <v>0</v>
      </c>
      <c r="BY12" s="28">
        <f t="shared" ref="BY12:BY17" si="21">BP12+BQ12+BR12+BS12</f>
        <v>24.06</v>
      </c>
      <c r="BZ12" s="23">
        <f t="shared" ref="BZ12:BZ17" si="22">BT12</f>
        <v>0</v>
      </c>
      <c r="CA12" s="33">
        <f t="shared" ref="CA12:CA17" si="23">(BU12*3)+(BV12*10)+(BW12*5)+(BX12*20)</f>
        <v>0</v>
      </c>
      <c r="CB12" s="77">
        <f t="shared" ref="CB12:CB17" si="24">BY12+BZ12+CA12</f>
        <v>24.06</v>
      </c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73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92"/>
    </row>
    <row r="13" spans="1:251" x14ac:dyDescent="0.2">
      <c r="A13" s="34">
        <v>2</v>
      </c>
      <c r="B13" s="67" t="s">
        <v>105</v>
      </c>
      <c r="C13" s="25"/>
      <c r="D13" s="68" t="s">
        <v>106</v>
      </c>
      <c r="E13" s="68" t="s">
        <v>16</v>
      </c>
      <c r="F13" s="69" t="s">
        <v>21</v>
      </c>
      <c r="G13" s="134"/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>
        <f>IF(ISNA(VLOOKUP(E13,SortLookup!$A$1:$B$5,2,FALSE))," ",VLOOKUP(E13,SortLookup!$A$1:$B$5,2,FALSE))</f>
        <v>1</v>
      </c>
      <c r="J13" s="22">
        <f>IF(ISNA(VLOOKUP(F13,SortLookup!$A$7:$B$11,2,FALSE))," ",VLOOKUP(F13,SortLookup!$A$7:$B$11,2,FALSE))</f>
        <v>2</v>
      </c>
      <c r="K13" s="61">
        <f t="shared" si="0"/>
        <v>134.16</v>
      </c>
      <c r="L13" s="62">
        <f t="shared" si="1"/>
        <v>130.16</v>
      </c>
      <c r="M13" s="37">
        <f t="shared" si="2"/>
        <v>3</v>
      </c>
      <c r="N13" s="38">
        <f t="shared" si="3"/>
        <v>1</v>
      </c>
      <c r="O13" s="63">
        <f t="shared" si="4"/>
        <v>1</v>
      </c>
      <c r="P13" s="32">
        <v>32.340000000000003</v>
      </c>
      <c r="Q13" s="29"/>
      <c r="R13" s="29"/>
      <c r="S13" s="29"/>
      <c r="T13" s="29"/>
      <c r="U13" s="29"/>
      <c r="V13" s="29"/>
      <c r="W13" s="30">
        <v>1</v>
      </c>
      <c r="X13" s="30">
        <v>1</v>
      </c>
      <c r="Y13" s="30">
        <v>0</v>
      </c>
      <c r="Z13" s="30">
        <v>0</v>
      </c>
      <c r="AA13" s="31">
        <v>0</v>
      </c>
      <c r="AB13" s="28">
        <f t="shared" si="5"/>
        <v>32.340000000000003</v>
      </c>
      <c r="AC13" s="23">
        <f t="shared" si="6"/>
        <v>1</v>
      </c>
      <c r="AD13" s="23">
        <f t="shared" si="7"/>
        <v>3</v>
      </c>
      <c r="AE13" s="49">
        <f t="shared" si="8"/>
        <v>36.340000000000003</v>
      </c>
      <c r="AF13" s="32">
        <v>41.46</v>
      </c>
      <c r="AG13" s="29"/>
      <c r="AH13" s="29"/>
      <c r="AI13" s="29"/>
      <c r="AJ13" s="30">
        <v>0</v>
      </c>
      <c r="AK13" s="30">
        <v>0</v>
      </c>
      <c r="AL13" s="30">
        <v>0</v>
      </c>
      <c r="AM13" s="30">
        <v>0</v>
      </c>
      <c r="AN13" s="31">
        <v>0</v>
      </c>
      <c r="AO13" s="28">
        <f t="shared" si="9"/>
        <v>41.46</v>
      </c>
      <c r="AP13" s="23">
        <f t="shared" si="10"/>
        <v>0</v>
      </c>
      <c r="AQ13" s="23">
        <f t="shared" si="11"/>
        <v>0</v>
      </c>
      <c r="AR13" s="49">
        <f t="shared" si="12"/>
        <v>41.46</v>
      </c>
      <c r="AS13" s="32">
        <v>26.49</v>
      </c>
      <c r="AT13" s="29"/>
      <c r="AU13" s="29"/>
      <c r="AV13" s="30">
        <v>0</v>
      </c>
      <c r="AW13" s="30">
        <v>0</v>
      </c>
      <c r="AX13" s="30">
        <v>0</v>
      </c>
      <c r="AY13" s="30">
        <v>0</v>
      </c>
      <c r="AZ13" s="31">
        <v>0</v>
      </c>
      <c r="BA13" s="28">
        <f t="shared" si="13"/>
        <v>26.49</v>
      </c>
      <c r="BB13" s="23">
        <f t="shared" si="14"/>
        <v>0</v>
      </c>
      <c r="BC13" s="23">
        <f t="shared" si="15"/>
        <v>0</v>
      </c>
      <c r="BD13" s="49">
        <f t="shared" si="16"/>
        <v>26.49</v>
      </c>
      <c r="BE13" s="28"/>
      <c r="BF13" s="47"/>
      <c r="BG13" s="30"/>
      <c r="BH13" s="30"/>
      <c r="BI13" s="30"/>
      <c r="BJ13" s="30"/>
      <c r="BK13" s="31"/>
      <c r="BL13" s="44">
        <f t="shared" si="17"/>
        <v>0</v>
      </c>
      <c r="BM13" s="38">
        <f t="shared" si="18"/>
        <v>0</v>
      </c>
      <c r="BN13" s="37">
        <f t="shared" si="19"/>
        <v>0</v>
      </c>
      <c r="BO13" s="36">
        <f t="shared" si="20"/>
        <v>0</v>
      </c>
      <c r="BP13" s="32">
        <v>29.87</v>
      </c>
      <c r="BQ13" s="29"/>
      <c r="BR13" s="29"/>
      <c r="BS13" s="29"/>
      <c r="BT13" s="30">
        <v>0</v>
      </c>
      <c r="BU13" s="30">
        <v>0</v>
      </c>
      <c r="BV13" s="30">
        <v>0</v>
      </c>
      <c r="BW13" s="30">
        <v>0</v>
      </c>
      <c r="BX13" s="31">
        <v>0</v>
      </c>
      <c r="BY13" s="28">
        <f t="shared" si="21"/>
        <v>29.87</v>
      </c>
      <c r="BZ13" s="23">
        <f t="shared" si="22"/>
        <v>0</v>
      </c>
      <c r="CA13" s="33">
        <f t="shared" si="23"/>
        <v>0</v>
      </c>
      <c r="CB13" s="77">
        <f t="shared" si="24"/>
        <v>29.87</v>
      </c>
      <c r="CC13" s="32"/>
      <c r="CD13" s="29"/>
      <c r="CE13" s="30"/>
      <c r="CF13" s="30"/>
      <c r="CG13" s="30"/>
      <c r="CH13" s="30"/>
      <c r="CI13" s="31"/>
      <c r="CJ13" s="28"/>
      <c r="CK13" s="27"/>
      <c r="CL13" s="23"/>
      <c r="CM13" s="73"/>
      <c r="CN13" s="4"/>
      <c r="CO13" s="4"/>
      <c r="CP13" s="4"/>
      <c r="CQ13" s="4"/>
      <c r="CR13" s="4"/>
      <c r="CS13" s="4"/>
      <c r="CT13" s="4"/>
      <c r="CU13" s="78"/>
      <c r="CW13" s="4"/>
      <c r="CX13" s="79"/>
      <c r="CY13" s="42"/>
      <c r="CZ13" s="4"/>
      <c r="DA13" s="4"/>
      <c r="DB13" s="4"/>
      <c r="DC13" s="4"/>
      <c r="DD13" s="4"/>
      <c r="DE13" s="4"/>
      <c r="DF13" s="78"/>
      <c r="DH13" s="4"/>
      <c r="DI13" s="79"/>
      <c r="DJ13" s="42"/>
      <c r="DK13" s="4"/>
      <c r="DL13" s="4"/>
      <c r="DM13" s="4"/>
      <c r="DN13" s="4"/>
      <c r="DO13" s="4"/>
      <c r="DP13" s="4"/>
      <c r="DQ13" s="78"/>
      <c r="DS13" s="4"/>
      <c r="DT13" s="79"/>
      <c r="DU13" s="42"/>
      <c r="DV13" s="4"/>
      <c r="DW13" s="4"/>
      <c r="DX13" s="4"/>
      <c r="DY13" s="4"/>
      <c r="DZ13" s="4"/>
      <c r="EA13" s="4"/>
      <c r="EB13" s="78"/>
      <c r="ED13" s="4"/>
      <c r="EE13" s="79"/>
      <c r="EF13" s="42"/>
      <c r="EG13" s="4"/>
      <c r="EH13" s="4"/>
      <c r="EI13" s="4"/>
      <c r="EJ13" s="4"/>
      <c r="EK13" s="4"/>
      <c r="EL13" s="4"/>
      <c r="EM13" s="78"/>
      <c r="EO13" s="4"/>
      <c r="EP13" s="79"/>
      <c r="EQ13" s="42"/>
      <c r="ER13" s="4"/>
      <c r="ES13" s="4"/>
      <c r="ET13" s="4"/>
      <c r="EU13" s="4"/>
      <c r="EV13" s="4"/>
      <c r="EW13" s="4"/>
      <c r="EX13" s="78"/>
      <c r="EZ13" s="4"/>
      <c r="FA13" s="79"/>
      <c r="FB13" s="42"/>
      <c r="FC13" s="4"/>
      <c r="FD13" s="4"/>
      <c r="FE13" s="4"/>
      <c r="FF13" s="4"/>
      <c r="FG13" s="4"/>
      <c r="FH13" s="4"/>
      <c r="FI13" s="78"/>
      <c r="FK13" s="4"/>
      <c r="FL13" s="79"/>
      <c r="FM13" s="42"/>
      <c r="FN13" s="4"/>
      <c r="FO13" s="4"/>
      <c r="FP13" s="4"/>
      <c r="FQ13" s="4"/>
      <c r="FR13" s="4"/>
      <c r="FS13" s="4"/>
      <c r="FT13" s="78"/>
      <c r="FV13" s="4"/>
      <c r="FW13" s="79"/>
      <c r="FX13" s="42"/>
      <c r="FY13" s="4"/>
      <c r="FZ13" s="4"/>
      <c r="GA13" s="4"/>
      <c r="GB13" s="4"/>
      <c r="GC13" s="4"/>
      <c r="GD13" s="4"/>
      <c r="GE13" s="78"/>
      <c r="GG13" s="4"/>
      <c r="GH13" s="79"/>
      <c r="GI13" s="42"/>
      <c r="GJ13" s="4"/>
      <c r="GK13" s="4"/>
      <c r="GL13" s="4"/>
      <c r="GM13" s="4"/>
      <c r="GN13" s="4"/>
      <c r="GO13" s="4"/>
      <c r="GP13" s="78"/>
      <c r="GR13" s="4"/>
      <c r="GS13" s="79"/>
      <c r="GT13" s="42"/>
      <c r="GU13" s="4"/>
      <c r="GV13" s="4"/>
      <c r="GW13" s="4"/>
      <c r="GX13" s="4"/>
      <c r="GY13" s="4"/>
      <c r="GZ13" s="4"/>
      <c r="HA13" s="78"/>
      <c r="HC13" s="4"/>
      <c r="HD13" s="79"/>
      <c r="HE13" s="42"/>
      <c r="HF13" s="4"/>
      <c r="HG13" s="4"/>
      <c r="HH13" s="4"/>
      <c r="HI13" s="4"/>
      <c r="HJ13" s="4"/>
      <c r="HK13" s="4"/>
      <c r="HL13" s="78"/>
      <c r="HN13" s="4"/>
      <c r="HO13" s="79"/>
      <c r="HP13" s="42"/>
      <c r="HQ13" s="4"/>
      <c r="HR13" s="4"/>
      <c r="HS13" s="4"/>
      <c r="HT13" s="4"/>
      <c r="HU13" s="4"/>
      <c r="HV13" s="4"/>
      <c r="HW13" s="78"/>
      <c r="HY13" s="4"/>
      <c r="HZ13" s="79"/>
      <c r="IA13" s="42"/>
      <c r="IB13" s="4"/>
      <c r="IC13" s="4"/>
      <c r="ID13" s="4"/>
      <c r="IE13" s="4"/>
      <c r="IF13" s="4"/>
      <c r="IG13" s="4"/>
      <c r="IH13" s="78"/>
      <c r="IJ13" s="4"/>
      <c r="IK13" s="4"/>
      <c r="IL13" s="92"/>
      <c r="IQ13" s="4"/>
    </row>
    <row r="14" spans="1:251" x14ac:dyDescent="0.2">
      <c r="A14" s="34">
        <v>3</v>
      </c>
      <c r="B14" s="67" t="s">
        <v>130</v>
      </c>
      <c r="C14" s="25"/>
      <c r="D14" s="68"/>
      <c r="E14" s="68" t="s">
        <v>16</v>
      </c>
      <c r="F14" s="69" t="s">
        <v>23</v>
      </c>
      <c r="G14" s="134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>
        <f>IF(ISNA(VLOOKUP(E14,SortLookup!$A$1:$B$5,2,FALSE))," ",VLOOKUP(E14,SortLookup!$A$1:$B$5,2,FALSE))</f>
        <v>1</v>
      </c>
      <c r="J14" s="22">
        <f>IF(ISNA(VLOOKUP(F14,SortLookup!$A$7:$B$11,2,FALSE))," ",VLOOKUP(F14,SortLookup!$A$7:$B$11,2,FALSE))</f>
        <v>4</v>
      </c>
      <c r="K14" s="61">
        <f t="shared" si="0"/>
        <v>184.45</v>
      </c>
      <c r="L14" s="62">
        <f t="shared" si="1"/>
        <v>177.45</v>
      </c>
      <c r="M14" s="37">
        <f t="shared" si="2"/>
        <v>0</v>
      </c>
      <c r="N14" s="38">
        <f t="shared" si="3"/>
        <v>7</v>
      </c>
      <c r="O14" s="63">
        <f t="shared" si="4"/>
        <v>7</v>
      </c>
      <c r="P14" s="32">
        <v>40.619999999999997</v>
      </c>
      <c r="Q14" s="29"/>
      <c r="R14" s="29"/>
      <c r="S14" s="29"/>
      <c r="T14" s="29"/>
      <c r="U14" s="29"/>
      <c r="V14" s="29"/>
      <c r="W14" s="30">
        <v>4</v>
      </c>
      <c r="X14" s="30">
        <v>0</v>
      </c>
      <c r="Y14" s="30">
        <v>0</v>
      </c>
      <c r="Z14" s="30">
        <v>0</v>
      </c>
      <c r="AA14" s="31">
        <v>0</v>
      </c>
      <c r="AB14" s="28">
        <f t="shared" si="5"/>
        <v>40.619999999999997</v>
      </c>
      <c r="AC14" s="23">
        <f t="shared" si="6"/>
        <v>4</v>
      </c>
      <c r="AD14" s="23">
        <f t="shared" si="7"/>
        <v>0</v>
      </c>
      <c r="AE14" s="49">
        <f t="shared" si="8"/>
        <v>44.62</v>
      </c>
      <c r="AF14" s="32">
        <v>61.83</v>
      </c>
      <c r="AG14" s="29"/>
      <c r="AH14" s="29"/>
      <c r="AI14" s="29"/>
      <c r="AJ14" s="30">
        <v>3</v>
      </c>
      <c r="AK14" s="30">
        <v>0</v>
      </c>
      <c r="AL14" s="30">
        <v>0</v>
      </c>
      <c r="AM14" s="30">
        <v>0</v>
      </c>
      <c r="AN14" s="31">
        <v>0</v>
      </c>
      <c r="AO14" s="28">
        <f t="shared" si="9"/>
        <v>61.83</v>
      </c>
      <c r="AP14" s="23">
        <f t="shared" si="10"/>
        <v>3</v>
      </c>
      <c r="AQ14" s="23">
        <f t="shared" si="11"/>
        <v>0</v>
      </c>
      <c r="AR14" s="49">
        <f t="shared" si="12"/>
        <v>64.83</v>
      </c>
      <c r="AS14" s="32">
        <v>31.49</v>
      </c>
      <c r="AT14" s="29"/>
      <c r="AU14" s="29"/>
      <c r="AV14" s="30">
        <v>0</v>
      </c>
      <c r="AW14" s="30">
        <v>0</v>
      </c>
      <c r="AX14" s="30">
        <v>0</v>
      </c>
      <c r="AY14" s="30">
        <v>0</v>
      </c>
      <c r="AZ14" s="31">
        <v>0</v>
      </c>
      <c r="BA14" s="28">
        <f t="shared" si="13"/>
        <v>31.49</v>
      </c>
      <c r="BB14" s="23">
        <f t="shared" si="14"/>
        <v>0</v>
      </c>
      <c r="BC14" s="23">
        <f t="shared" si="15"/>
        <v>0</v>
      </c>
      <c r="BD14" s="49">
        <f t="shared" si="16"/>
        <v>31.49</v>
      </c>
      <c r="BE14" s="28"/>
      <c r="BF14" s="47"/>
      <c r="BG14" s="30"/>
      <c r="BH14" s="30"/>
      <c r="BI14" s="30"/>
      <c r="BJ14" s="30"/>
      <c r="BK14" s="31"/>
      <c r="BL14" s="44">
        <f t="shared" si="17"/>
        <v>0</v>
      </c>
      <c r="BM14" s="38">
        <f t="shared" si="18"/>
        <v>0</v>
      </c>
      <c r="BN14" s="37">
        <f t="shared" si="19"/>
        <v>0</v>
      </c>
      <c r="BO14" s="36">
        <f t="shared" si="20"/>
        <v>0</v>
      </c>
      <c r="BP14" s="32">
        <v>43.51</v>
      </c>
      <c r="BQ14" s="29"/>
      <c r="BR14" s="29"/>
      <c r="BS14" s="29"/>
      <c r="BT14" s="30">
        <v>0</v>
      </c>
      <c r="BU14" s="30">
        <v>0</v>
      </c>
      <c r="BV14" s="30">
        <v>0</v>
      </c>
      <c r="BW14" s="30">
        <v>0</v>
      </c>
      <c r="BX14" s="31">
        <v>0</v>
      </c>
      <c r="BY14" s="28">
        <f t="shared" si="21"/>
        <v>43.51</v>
      </c>
      <c r="BZ14" s="23">
        <f t="shared" si="22"/>
        <v>0</v>
      </c>
      <c r="CA14" s="33">
        <f t="shared" si="23"/>
        <v>0</v>
      </c>
      <c r="CB14" s="77">
        <f t="shared" si="24"/>
        <v>43.51</v>
      </c>
      <c r="CC14" s="32"/>
      <c r="CD14" s="29"/>
      <c r="CE14" s="30"/>
      <c r="CF14" s="30"/>
      <c r="CG14" s="30"/>
      <c r="CH14" s="30"/>
      <c r="CI14" s="31"/>
      <c r="CJ14" s="28">
        <f>CC14+CD14</f>
        <v>0</v>
      </c>
      <c r="CK14" s="27">
        <f>CE14/2</f>
        <v>0</v>
      </c>
      <c r="CL14" s="23">
        <f>(CF14*3)+(CG14*10)+(CH14*5)+(CI14*20)</f>
        <v>0</v>
      </c>
      <c r="CM14" s="73">
        <f>CJ14+CK14+CL14</f>
        <v>0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92"/>
      <c r="IQ14" s="4"/>
    </row>
    <row r="15" spans="1:251" x14ac:dyDescent="0.2">
      <c r="A15" s="34">
        <v>4</v>
      </c>
      <c r="B15" s="67" t="s">
        <v>113</v>
      </c>
      <c r="C15" s="25"/>
      <c r="D15" s="68"/>
      <c r="E15" s="68" t="s">
        <v>16</v>
      </c>
      <c r="F15" s="69" t="s">
        <v>22</v>
      </c>
      <c r="G15" s="134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>
        <f>IF(ISNA(VLOOKUP(E15,SortLookup!$A$1:$B$5,2,FALSE))," ",VLOOKUP(E15,SortLookup!$A$1:$B$5,2,FALSE))</f>
        <v>1</v>
      </c>
      <c r="J15" s="22">
        <f>IF(ISNA(VLOOKUP(F15,SortLookup!$A$7:$B$11,2,FALSE))," ",VLOOKUP(F15,SortLookup!$A$7:$B$11,2,FALSE))</f>
        <v>3</v>
      </c>
      <c r="K15" s="61">
        <f t="shared" si="0"/>
        <v>224.88</v>
      </c>
      <c r="L15" s="62">
        <f t="shared" si="1"/>
        <v>164.88</v>
      </c>
      <c r="M15" s="37">
        <f t="shared" si="2"/>
        <v>46</v>
      </c>
      <c r="N15" s="38">
        <f t="shared" si="3"/>
        <v>14</v>
      </c>
      <c r="O15" s="63">
        <f t="shared" si="4"/>
        <v>14</v>
      </c>
      <c r="P15" s="32">
        <v>38.89</v>
      </c>
      <c r="Q15" s="29"/>
      <c r="R15" s="29"/>
      <c r="S15" s="29"/>
      <c r="T15" s="29"/>
      <c r="U15" s="29"/>
      <c r="V15" s="29"/>
      <c r="W15" s="30">
        <v>2</v>
      </c>
      <c r="X15" s="30">
        <v>1</v>
      </c>
      <c r="Y15" s="30">
        <v>0</v>
      </c>
      <c r="Z15" s="30">
        <v>0</v>
      </c>
      <c r="AA15" s="31">
        <v>0</v>
      </c>
      <c r="AB15" s="28">
        <f t="shared" si="5"/>
        <v>38.89</v>
      </c>
      <c r="AC15" s="23">
        <f t="shared" si="6"/>
        <v>2</v>
      </c>
      <c r="AD15" s="23">
        <f t="shared" si="7"/>
        <v>3</v>
      </c>
      <c r="AE15" s="49">
        <f t="shared" si="8"/>
        <v>43.89</v>
      </c>
      <c r="AF15" s="32">
        <v>59.9</v>
      </c>
      <c r="AG15" s="29"/>
      <c r="AH15" s="29"/>
      <c r="AI15" s="29"/>
      <c r="AJ15" s="30">
        <v>5</v>
      </c>
      <c r="AK15" s="30">
        <v>0</v>
      </c>
      <c r="AL15" s="30">
        <v>0</v>
      </c>
      <c r="AM15" s="30">
        <v>0</v>
      </c>
      <c r="AN15" s="31">
        <v>2</v>
      </c>
      <c r="AO15" s="28">
        <f t="shared" si="9"/>
        <v>59.9</v>
      </c>
      <c r="AP15" s="23">
        <f t="shared" si="10"/>
        <v>5</v>
      </c>
      <c r="AQ15" s="23">
        <f t="shared" si="11"/>
        <v>40</v>
      </c>
      <c r="AR15" s="49">
        <f t="shared" si="12"/>
        <v>104.9</v>
      </c>
      <c r="AS15" s="32">
        <v>27.46</v>
      </c>
      <c r="AT15" s="29"/>
      <c r="AU15" s="29"/>
      <c r="AV15" s="30">
        <v>0</v>
      </c>
      <c r="AW15" s="30">
        <v>1</v>
      </c>
      <c r="AX15" s="30">
        <v>0</v>
      </c>
      <c r="AY15" s="30">
        <v>0</v>
      </c>
      <c r="AZ15" s="31">
        <v>0</v>
      </c>
      <c r="BA15" s="28">
        <f t="shared" si="13"/>
        <v>27.46</v>
      </c>
      <c r="BB15" s="23">
        <f t="shared" si="14"/>
        <v>0</v>
      </c>
      <c r="BC15" s="23">
        <f t="shared" si="15"/>
        <v>3</v>
      </c>
      <c r="BD15" s="49">
        <f t="shared" si="16"/>
        <v>30.46</v>
      </c>
      <c r="BE15" s="28"/>
      <c r="BF15" s="47"/>
      <c r="BG15" s="30"/>
      <c r="BH15" s="30"/>
      <c r="BI15" s="30"/>
      <c r="BJ15" s="30"/>
      <c r="BK15" s="31"/>
      <c r="BL15" s="44">
        <f t="shared" si="17"/>
        <v>0</v>
      </c>
      <c r="BM15" s="38">
        <f t="shared" si="18"/>
        <v>0</v>
      </c>
      <c r="BN15" s="37">
        <f t="shared" si="19"/>
        <v>0</v>
      </c>
      <c r="BO15" s="36">
        <f t="shared" si="20"/>
        <v>0</v>
      </c>
      <c r="BP15" s="32">
        <v>38.630000000000003</v>
      </c>
      <c r="BQ15" s="29"/>
      <c r="BR15" s="29"/>
      <c r="BS15" s="29"/>
      <c r="BT15" s="30">
        <v>7</v>
      </c>
      <c r="BU15" s="30">
        <v>0</v>
      </c>
      <c r="BV15" s="30">
        <v>0</v>
      </c>
      <c r="BW15" s="30">
        <v>0</v>
      </c>
      <c r="BX15" s="31">
        <v>0</v>
      </c>
      <c r="BY15" s="28">
        <f t="shared" si="21"/>
        <v>38.630000000000003</v>
      </c>
      <c r="BZ15" s="23">
        <f t="shared" si="22"/>
        <v>7</v>
      </c>
      <c r="CA15" s="33">
        <f t="shared" si="23"/>
        <v>0</v>
      </c>
      <c r="CB15" s="77">
        <f t="shared" si="24"/>
        <v>45.63</v>
      </c>
      <c r="CC15" s="32"/>
      <c r="CD15" s="29"/>
      <c r="CE15" s="30"/>
      <c r="CF15" s="30"/>
      <c r="CG15" s="30"/>
      <c r="CH15" s="30"/>
      <c r="CI15" s="31"/>
      <c r="CJ15" s="28">
        <f>CC15+CD15</f>
        <v>0</v>
      </c>
      <c r="CK15" s="27">
        <f>CE15/2</f>
        <v>0</v>
      </c>
      <c r="CL15" s="23">
        <f>(CF15*3)+(CG15*10)+(CH15*5)+(CI15*20)</f>
        <v>0</v>
      </c>
      <c r="CM15" s="73">
        <f>CJ15+CK15+CL15</f>
        <v>0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92"/>
      <c r="IM15" s="4"/>
      <c r="IN15" s="4"/>
      <c r="IO15" s="4"/>
      <c r="IP15" s="4"/>
      <c r="IQ15" s="4"/>
    </row>
    <row r="16" spans="1:251" x14ac:dyDescent="0.2">
      <c r="A16" s="34">
        <v>5</v>
      </c>
      <c r="B16" s="67" t="s">
        <v>108</v>
      </c>
      <c r="C16" s="25"/>
      <c r="D16" s="68"/>
      <c r="E16" s="68" t="s">
        <v>16</v>
      </c>
      <c r="F16" s="69" t="s">
        <v>21</v>
      </c>
      <c r="G16" s="134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>
        <f>IF(ISNA(VLOOKUP(E16,SortLookup!$A$1:$B$5,2,FALSE))," ",VLOOKUP(E16,SortLookup!$A$1:$B$5,2,FALSE))</f>
        <v>1</v>
      </c>
      <c r="J16" s="22">
        <f>IF(ISNA(VLOOKUP(F16,SortLookup!$A$7:$B$11,2,FALSE))," ",VLOOKUP(F16,SortLookup!$A$7:$B$11,2,FALSE))</f>
        <v>2</v>
      </c>
      <c r="K16" s="61">
        <f t="shared" si="0"/>
        <v>225.1</v>
      </c>
      <c r="L16" s="62">
        <f t="shared" si="1"/>
        <v>156.1</v>
      </c>
      <c r="M16" s="37">
        <f t="shared" si="2"/>
        <v>39</v>
      </c>
      <c r="N16" s="38">
        <f t="shared" si="3"/>
        <v>30</v>
      </c>
      <c r="O16" s="63">
        <f t="shared" si="4"/>
        <v>30</v>
      </c>
      <c r="P16" s="32">
        <v>32.200000000000003</v>
      </c>
      <c r="Q16" s="29"/>
      <c r="R16" s="29"/>
      <c r="S16" s="29"/>
      <c r="T16" s="29"/>
      <c r="U16" s="29"/>
      <c r="V16" s="29"/>
      <c r="W16" s="30">
        <v>15</v>
      </c>
      <c r="X16" s="30">
        <v>3</v>
      </c>
      <c r="Y16" s="30">
        <v>0</v>
      </c>
      <c r="Z16" s="30">
        <v>0</v>
      </c>
      <c r="AA16" s="31">
        <v>0</v>
      </c>
      <c r="AB16" s="28">
        <f t="shared" si="5"/>
        <v>32.200000000000003</v>
      </c>
      <c r="AC16" s="23">
        <f t="shared" si="6"/>
        <v>15</v>
      </c>
      <c r="AD16" s="23">
        <f t="shared" si="7"/>
        <v>9</v>
      </c>
      <c r="AE16" s="49">
        <f t="shared" si="8"/>
        <v>56.2</v>
      </c>
      <c r="AF16" s="32">
        <v>55.47</v>
      </c>
      <c r="AG16" s="29"/>
      <c r="AH16" s="29"/>
      <c r="AI16" s="29"/>
      <c r="AJ16" s="30">
        <v>15</v>
      </c>
      <c r="AK16" s="30">
        <v>4</v>
      </c>
      <c r="AL16" s="30">
        <v>0</v>
      </c>
      <c r="AM16" s="30">
        <v>0</v>
      </c>
      <c r="AN16" s="31">
        <v>0</v>
      </c>
      <c r="AO16" s="28">
        <f t="shared" si="9"/>
        <v>55.47</v>
      </c>
      <c r="AP16" s="23">
        <f t="shared" si="10"/>
        <v>15</v>
      </c>
      <c r="AQ16" s="23">
        <f t="shared" si="11"/>
        <v>12</v>
      </c>
      <c r="AR16" s="49">
        <f t="shared" si="12"/>
        <v>82.47</v>
      </c>
      <c r="AS16" s="32">
        <v>42.71</v>
      </c>
      <c r="AT16" s="29"/>
      <c r="AU16" s="29"/>
      <c r="AV16" s="30">
        <v>0</v>
      </c>
      <c r="AW16" s="30">
        <v>6</v>
      </c>
      <c r="AX16" s="30">
        <v>0</v>
      </c>
      <c r="AY16" s="30">
        <v>0</v>
      </c>
      <c r="AZ16" s="31">
        <v>0</v>
      </c>
      <c r="BA16" s="28">
        <f t="shared" si="13"/>
        <v>42.71</v>
      </c>
      <c r="BB16" s="23">
        <f t="shared" si="14"/>
        <v>0</v>
      </c>
      <c r="BC16" s="23">
        <f t="shared" si="15"/>
        <v>18</v>
      </c>
      <c r="BD16" s="49">
        <f t="shared" si="16"/>
        <v>60.71</v>
      </c>
      <c r="BE16" s="28"/>
      <c r="BF16" s="47"/>
      <c r="BG16" s="30"/>
      <c r="BH16" s="30"/>
      <c r="BI16" s="30"/>
      <c r="BJ16" s="30"/>
      <c r="BK16" s="31"/>
      <c r="BL16" s="44">
        <f t="shared" si="17"/>
        <v>0</v>
      </c>
      <c r="BM16" s="38">
        <f t="shared" si="18"/>
        <v>0</v>
      </c>
      <c r="BN16" s="37">
        <f t="shared" si="19"/>
        <v>0</v>
      </c>
      <c r="BO16" s="36">
        <f t="shared" si="20"/>
        <v>0</v>
      </c>
      <c r="BP16" s="32">
        <v>25.72</v>
      </c>
      <c r="BQ16" s="29"/>
      <c r="BR16" s="29"/>
      <c r="BS16" s="29"/>
      <c r="BT16" s="30">
        <v>0</v>
      </c>
      <c r="BU16" s="30">
        <v>0</v>
      </c>
      <c r="BV16" s="30">
        <v>0</v>
      </c>
      <c r="BW16" s="30">
        <v>0</v>
      </c>
      <c r="BX16" s="31">
        <v>0</v>
      </c>
      <c r="BY16" s="28">
        <f t="shared" si="21"/>
        <v>25.72</v>
      </c>
      <c r="BZ16" s="23">
        <f t="shared" si="22"/>
        <v>0</v>
      </c>
      <c r="CA16" s="33">
        <f t="shared" si="23"/>
        <v>0</v>
      </c>
      <c r="CB16" s="77">
        <f t="shared" si="24"/>
        <v>25.72</v>
      </c>
      <c r="CC16" s="32"/>
      <c r="CD16" s="29"/>
      <c r="CE16" s="30"/>
      <c r="CF16" s="30"/>
      <c r="CG16" s="30"/>
      <c r="CH16" s="30"/>
      <c r="CI16" s="31"/>
      <c r="CJ16" s="28"/>
      <c r="CK16" s="27"/>
      <c r="CL16" s="23"/>
      <c r="CM16" s="73"/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Q16" s="4"/>
    </row>
    <row r="17" spans="1:251" ht="12.6" customHeight="1" x14ac:dyDescent="0.2">
      <c r="A17" s="34">
        <v>6</v>
      </c>
      <c r="B17" s="67" t="s">
        <v>117</v>
      </c>
      <c r="C17" s="25"/>
      <c r="D17" s="68"/>
      <c r="E17" s="68" t="s">
        <v>16</v>
      </c>
      <c r="F17" s="69" t="s">
        <v>97</v>
      </c>
      <c r="G17" s="134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>
        <f>IF(ISNA(VLOOKUP(E17,SortLookup!$A$1:$B$5,2,FALSE))," ",VLOOKUP(E17,SortLookup!$A$1:$B$5,2,FALSE))</f>
        <v>1</v>
      </c>
      <c r="J17" s="22" t="str">
        <f>IF(ISNA(VLOOKUP(F17,SortLookup!$A$7:$B$11,2,FALSE))," ",VLOOKUP(F17,SortLookup!$A$7:$B$11,2,FALSE))</f>
        <v xml:space="preserve"> </v>
      </c>
      <c r="K17" s="61">
        <f t="shared" si="0"/>
        <v>327.22000000000003</v>
      </c>
      <c r="L17" s="62">
        <f t="shared" si="1"/>
        <v>259.22000000000003</v>
      </c>
      <c r="M17" s="37">
        <f t="shared" si="2"/>
        <v>13</v>
      </c>
      <c r="N17" s="38">
        <f t="shared" si="3"/>
        <v>55</v>
      </c>
      <c r="O17" s="63">
        <f t="shared" si="4"/>
        <v>55</v>
      </c>
      <c r="P17" s="32">
        <v>61.75</v>
      </c>
      <c r="Q17" s="29"/>
      <c r="R17" s="29"/>
      <c r="S17" s="29"/>
      <c r="T17" s="29"/>
      <c r="U17" s="29"/>
      <c r="V17" s="29"/>
      <c r="W17" s="30">
        <v>9</v>
      </c>
      <c r="X17" s="30">
        <v>0</v>
      </c>
      <c r="Y17" s="30">
        <v>0</v>
      </c>
      <c r="Z17" s="30">
        <v>1</v>
      </c>
      <c r="AA17" s="31">
        <v>0</v>
      </c>
      <c r="AB17" s="28">
        <f t="shared" si="5"/>
        <v>61.75</v>
      </c>
      <c r="AC17" s="23">
        <f t="shared" si="6"/>
        <v>9</v>
      </c>
      <c r="AD17" s="23">
        <f t="shared" si="7"/>
        <v>5</v>
      </c>
      <c r="AE17" s="49">
        <f t="shared" si="8"/>
        <v>75.75</v>
      </c>
      <c r="AF17" s="32">
        <v>97.06</v>
      </c>
      <c r="AG17" s="29"/>
      <c r="AH17" s="29"/>
      <c r="AI17" s="29"/>
      <c r="AJ17" s="30">
        <v>35</v>
      </c>
      <c r="AK17" s="30">
        <v>1</v>
      </c>
      <c r="AL17" s="30">
        <v>0</v>
      </c>
      <c r="AM17" s="30">
        <v>0</v>
      </c>
      <c r="AN17" s="31">
        <v>0</v>
      </c>
      <c r="AO17" s="28">
        <f t="shared" si="9"/>
        <v>97.06</v>
      </c>
      <c r="AP17" s="23">
        <f t="shared" si="10"/>
        <v>35</v>
      </c>
      <c r="AQ17" s="23">
        <f t="shared" si="11"/>
        <v>3</v>
      </c>
      <c r="AR17" s="49">
        <f t="shared" si="12"/>
        <v>135.06</v>
      </c>
      <c r="AS17" s="32">
        <v>51.6</v>
      </c>
      <c r="AT17" s="29"/>
      <c r="AU17" s="29"/>
      <c r="AV17" s="30">
        <v>10</v>
      </c>
      <c r="AW17" s="30">
        <v>0</v>
      </c>
      <c r="AX17" s="30">
        <v>0</v>
      </c>
      <c r="AY17" s="30">
        <v>1</v>
      </c>
      <c r="AZ17" s="31">
        <v>0</v>
      </c>
      <c r="BA17" s="28">
        <f t="shared" si="13"/>
        <v>51.6</v>
      </c>
      <c r="BB17" s="23">
        <f t="shared" si="14"/>
        <v>10</v>
      </c>
      <c r="BC17" s="23">
        <f t="shared" si="15"/>
        <v>5</v>
      </c>
      <c r="BD17" s="49">
        <f t="shared" si="16"/>
        <v>66.599999999999994</v>
      </c>
      <c r="BE17" s="28"/>
      <c r="BF17" s="47"/>
      <c r="BG17" s="30"/>
      <c r="BH17" s="30"/>
      <c r="BI17" s="30"/>
      <c r="BJ17" s="30"/>
      <c r="BK17" s="31"/>
      <c r="BL17" s="44">
        <f t="shared" si="17"/>
        <v>0</v>
      </c>
      <c r="BM17" s="38">
        <f t="shared" si="18"/>
        <v>0</v>
      </c>
      <c r="BN17" s="37">
        <f t="shared" si="19"/>
        <v>0</v>
      </c>
      <c r="BO17" s="36">
        <f t="shared" si="20"/>
        <v>0</v>
      </c>
      <c r="BP17" s="32">
        <v>48.81</v>
      </c>
      <c r="BQ17" s="29"/>
      <c r="BR17" s="29"/>
      <c r="BS17" s="29"/>
      <c r="BT17" s="30">
        <v>1</v>
      </c>
      <c r="BU17" s="30">
        <v>0</v>
      </c>
      <c r="BV17" s="30">
        <v>0</v>
      </c>
      <c r="BW17" s="30">
        <v>0</v>
      </c>
      <c r="BX17" s="31">
        <v>0</v>
      </c>
      <c r="BY17" s="28">
        <f t="shared" si="21"/>
        <v>48.81</v>
      </c>
      <c r="BZ17" s="23">
        <f t="shared" si="22"/>
        <v>1</v>
      </c>
      <c r="CA17" s="33">
        <f t="shared" si="23"/>
        <v>0</v>
      </c>
      <c r="CB17" s="77">
        <f t="shared" si="24"/>
        <v>49.81</v>
      </c>
      <c r="CC17" s="32"/>
      <c r="CD17" s="29"/>
      <c r="CE17" s="83"/>
      <c r="CF17" s="30"/>
      <c r="CG17" s="30"/>
      <c r="CH17" s="30"/>
      <c r="CI17" s="31"/>
      <c r="CJ17" s="28">
        <f>CC17+CD17</f>
        <v>0</v>
      </c>
      <c r="CK17" s="27">
        <f>CE17/2</f>
        <v>0</v>
      </c>
      <c r="CL17" s="23">
        <f>(CF17*3)+(CG17*10)+(CH17*5)+(CI17*20)</f>
        <v>0</v>
      </c>
      <c r="CM17" s="73">
        <f>CJ17+CK17+CL17</f>
        <v>0</v>
      </c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92"/>
      <c r="IM17" s="4"/>
      <c r="IN17" s="4"/>
      <c r="IO17" s="4"/>
      <c r="IP17" s="4"/>
      <c r="IQ17" s="4"/>
    </row>
    <row r="18" spans="1:251" ht="3" customHeight="1" x14ac:dyDescent="0.2">
      <c r="A18" s="105"/>
      <c r="B18" s="106"/>
      <c r="C18" s="107"/>
      <c r="D18" s="108"/>
      <c r="E18" s="108"/>
      <c r="F18" s="109"/>
      <c r="G18" s="135"/>
      <c r="H18" s="110"/>
      <c r="I18" s="111"/>
      <c r="J18" s="112"/>
      <c r="K18" s="113"/>
      <c r="L18" s="114"/>
      <c r="M18" s="115"/>
      <c r="N18" s="116"/>
      <c r="O18" s="117"/>
      <c r="P18" s="118"/>
      <c r="Q18" s="119"/>
      <c r="R18" s="119"/>
      <c r="S18" s="119"/>
      <c r="T18" s="119"/>
      <c r="U18" s="119"/>
      <c r="V18" s="119"/>
      <c r="W18" s="120"/>
      <c r="X18" s="120"/>
      <c r="Y18" s="120"/>
      <c r="Z18" s="120"/>
      <c r="AA18" s="121"/>
      <c r="AB18" s="122"/>
      <c r="AC18" s="123"/>
      <c r="AD18" s="123"/>
      <c r="AE18" s="124"/>
      <c r="AF18" s="118"/>
      <c r="AG18" s="119"/>
      <c r="AH18" s="119"/>
      <c r="AI18" s="119"/>
      <c r="AJ18" s="120"/>
      <c r="AK18" s="120"/>
      <c r="AL18" s="120"/>
      <c r="AM18" s="120"/>
      <c r="AN18" s="121"/>
      <c r="AO18" s="122"/>
      <c r="AP18" s="123"/>
      <c r="AQ18" s="123"/>
      <c r="AR18" s="124"/>
      <c r="AS18" s="118"/>
      <c r="AT18" s="119"/>
      <c r="AU18" s="119"/>
      <c r="AV18" s="120"/>
      <c r="AW18" s="120"/>
      <c r="AX18" s="120"/>
      <c r="AY18" s="120"/>
      <c r="AZ18" s="121"/>
      <c r="BA18" s="122"/>
      <c r="BB18" s="123"/>
      <c r="BC18" s="123"/>
      <c r="BD18" s="124"/>
      <c r="BE18" s="122"/>
      <c r="BF18" s="125"/>
      <c r="BG18" s="120"/>
      <c r="BH18" s="120"/>
      <c r="BI18" s="120"/>
      <c r="BJ18" s="120"/>
      <c r="BK18" s="121"/>
      <c r="BL18" s="126"/>
      <c r="BM18" s="116"/>
      <c r="BN18" s="115"/>
      <c r="BO18" s="127"/>
      <c r="BP18" s="118"/>
      <c r="BQ18" s="119"/>
      <c r="BR18" s="119"/>
      <c r="BS18" s="119"/>
      <c r="BT18" s="120"/>
      <c r="BU18" s="120"/>
      <c r="BV18" s="120"/>
      <c r="BW18" s="120"/>
      <c r="BX18" s="121"/>
      <c r="BY18" s="122"/>
      <c r="BZ18" s="123"/>
      <c r="CA18" s="128"/>
      <c r="CB18" s="129"/>
      <c r="CC18" s="32"/>
      <c r="CD18" s="29"/>
      <c r="CE18" s="83"/>
      <c r="CF18" s="30"/>
      <c r="CG18" s="30"/>
      <c r="CH18" s="30"/>
      <c r="CI18" s="31"/>
      <c r="CJ18" s="28"/>
      <c r="CK18" s="27"/>
      <c r="CL18" s="23"/>
      <c r="CM18" s="73"/>
      <c r="CN18" s="4"/>
      <c r="CO18" s="4"/>
      <c r="CP18" s="4"/>
      <c r="CQ18" s="4"/>
      <c r="CR18" s="4"/>
      <c r="CS18" s="4"/>
      <c r="CT18" s="4"/>
      <c r="CW18" s="4"/>
      <c r="CX18" s="4"/>
      <c r="CY18" s="4"/>
      <c r="CZ18" s="4"/>
      <c r="DA18" s="4"/>
      <c r="DB18" s="4"/>
      <c r="DC18" s="4"/>
      <c r="DD18" s="4"/>
      <c r="DE18" s="4"/>
      <c r="DH18" s="4"/>
      <c r="DI18" s="4"/>
      <c r="DJ18" s="4"/>
      <c r="DK18" s="4"/>
      <c r="DL18" s="4"/>
      <c r="DM18" s="4"/>
      <c r="DN18" s="4"/>
      <c r="DO18" s="4"/>
      <c r="DP18" s="4"/>
      <c r="DS18" s="4"/>
      <c r="DT18" s="4"/>
      <c r="DU18" s="4"/>
      <c r="DV18" s="4"/>
      <c r="DW18" s="4"/>
      <c r="DX18" s="4"/>
      <c r="DY18" s="4"/>
      <c r="DZ18" s="4"/>
      <c r="EA18" s="4"/>
      <c r="ED18" s="4"/>
      <c r="EE18" s="4"/>
      <c r="EF18" s="4"/>
      <c r="EG18" s="4"/>
      <c r="EH18" s="4"/>
      <c r="EI18" s="4"/>
      <c r="EJ18" s="4"/>
      <c r="EK18" s="4"/>
      <c r="EL18" s="4"/>
      <c r="EO18" s="4"/>
      <c r="EP18" s="4"/>
      <c r="EQ18" s="4"/>
      <c r="ER18" s="4"/>
      <c r="ES18" s="4"/>
      <c r="ET18" s="4"/>
      <c r="EU18" s="4"/>
      <c r="EV18" s="4"/>
      <c r="EW18" s="4"/>
      <c r="EZ18" s="4"/>
      <c r="FA18" s="4"/>
      <c r="FB18" s="4"/>
      <c r="FC18" s="4"/>
      <c r="FD18" s="4"/>
      <c r="FE18" s="4"/>
      <c r="FF18" s="4"/>
      <c r="FG18" s="4"/>
      <c r="FH18" s="4"/>
      <c r="FK18" s="4"/>
      <c r="FL18" s="4"/>
      <c r="FM18" s="4"/>
      <c r="FN18" s="4"/>
      <c r="FO18" s="4"/>
      <c r="FP18" s="4"/>
      <c r="FQ18" s="4"/>
      <c r="FR18" s="4"/>
      <c r="FS18" s="4"/>
      <c r="FV18" s="4"/>
      <c r="FW18" s="4"/>
      <c r="FX18" s="4"/>
      <c r="FY18" s="4"/>
      <c r="FZ18" s="4"/>
      <c r="GA18" s="4"/>
      <c r="GB18" s="4"/>
      <c r="GC18" s="4"/>
      <c r="GD18" s="4"/>
      <c r="GG18" s="4"/>
      <c r="GH18" s="4"/>
      <c r="GI18" s="4"/>
      <c r="GJ18" s="4"/>
      <c r="GK18" s="4"/>
      <c r="GL18" s="4"/>
      <c r="GM18" s="4"/>
      <c r="GN18" s="4"/>
      <c r="GO18" s="4"/>
      <c r="GR18" s="4"/>
      <c r="GS18" s="4"/>
      <c r="GT18" s="4"/>
      <c r="GU18" s="4"/>
      <c r="GV18" s="4"/>
      <c r="GW18" s="4"/>
      <c r="GX18" s="4"/>
      <c r="GY18" s="4"/>
      <c r="GZ18" s="4"/>
      <c r="HC18" s="4"/>
      <c r="HD18" s="4"/>
      <c r="HE18" s="4"/>
      <c r="HF18" s="4"/>
      <c r="HG18" s="4"/>
      <c r="HH18" s="4"/>
      <c r="HI18" s="4"/>
      <c r="HJ18" s="4"/>
      <c r="HK18" s="4"/>
      <c r="HN18" s="4"/>
      <c r="HO18" s="4"/>
      <c r="HP18" s="4"/>
      <c r="HQ18" s="4"/>
      <c r="HR18" s="4"/>
      <c r="HS18" s="4"/>
      <c r="HT18" s="4"/>
      <c r="HU18" s="4"/>
      <c r="HV18" s="4"/>
      <c r="HY18" s="4"/>
      <c r="HZ18" s="4"/>
      <c r="IA18" s="4"/>
      <c r="IB18" s="4"/>
      <c r="IC18" s="4"/>
      <c r="ID18" s="4"/>
      <c r="IE18" s="4"/>
      <c r="IF18" s="4"/>
      <c r="IG18" s="4"/>
      <c r="IJ18" s="4"/>
      <c r="IK18" s="4"/>
      <c r="IL18" s="92"/>
      <c r="IM18" s="4"/>
      <c r="IN18" s="4"/>
      <c r="IO18" s="4"/>
      <c r="IP18" s="4"/>
      <c r="IQ18" s="4"/>
    </row>
    <row r="19" spans="1:251" x14ac:dyDescent="0.2">
      <c r="A19" s="34">
        <v>1</v>
      </c>
      <c r="B19" s="67" t="s">
        <v>109</v>
      </c>
      <c r="C19" s="25"/>
      <c r="D19" s="68"/>
      <c r="E19" s="68" t="s">
        <v>115</v>
      </c>
      <c r="F19" s="69" t="s">
        <v>97</v>
      </c>
      <c r="G19" s="134"/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61">
        <f>L19+M19+O19</f>
        <v>205.41</v>
      </c>
      <c r="L19" s="62">
        <f>AB19+AO19+BA19+BL19+BY19+CJ19+CU19+DF19+DQ19+EB19+EM19+EX19+FI19+FT19+GE19+GP19+HA19+HL19+HW19+IH19</f>
        <v>174.41</v>
      </c>
      <c r="M19" s="37">
        <f>AD19+AQ19+BC19+BN19+CA19+CL19+CW19+DH19+DS19+ED19+EO19+EZ19+FK19+FV19+GG19+GR19+HC19+HN19+HY19+IJ19</f>
        <v>9</v>
      </c>
      <c r="N19" s="38">
        <f>O19</f>
        <v>22</v>
      </c>
      <c r="O19" s="63">
        <f>W19+AJ19+AV19+BG19+BT19+CE19+CP19+DA19+DL19+DW19+EH19+ES19+FD19+FO19+FZ19+GK19+GV19+HG19+HR19+IC19</f>
        <v>22</v>
      </c>
      <c r="P19" s="32">
        <v>51.21</v>
      </c>
      <c r="Q19" s="29"/>
      <c r="R19" s="29"/>
      <c r="S19" s="29"/>
      <c r="T19" s="29"/>
      <c r="U19" s="29"/>
      <c r="V19" s="29"/>
      <c r="W19" s="30">
        <v>10</v>
      </c>
      <c r="X19" s="30">
        <v>0</v>
      </c>
      <c r="Y19" s="30">
        <v>0</v>
      </c>
      <c r="Z19" s="30">
        <v>0</v>
      </c>
      <c r="AA19" s="31">
        <v>0</v>
      </c>
      <c r="AB19" s="28">
        <f>P19+Q19+R19+S19+T19+U19+V19</f>
        <v>51.21</v>
      </c>
      <c r="AC19" s="23">
        <f>W19</f>
        <v>10</v>
      </c>
      <c r="AD19" s="23">
        <f>(X19*3)+(Y19*10)+(Z19*5)+(AA19*20)</f>
        <v>0</v>
      </c>
      <c r="AE19" s="49">
        <f>AB19+AC19+AD19</f>
        <v>61.21</v>
      </c>
      <c r="AF19" s="32">
        <v>45.99</v>
      </c>
      <c r="AG19" s="29"/>
      <c r="AH19" s="29"/>
      <c r="AI19" s="29"/>
      <c r="AJ19" s="30">
        <v>11</v>
      </c>
      <c r="AK19" s="30">
        <v>3</v>
      </c>
      <c r="AL19" s="30">
        <v>0</v>
      </c>
      <c r="AM19" s="30">
        <v>0</v>
      </c>
      <c r="AN19" s="31">
        <v>0</v>
      </c>
      <c r="AO19" s="28">
        <f>AF19+AG19+AH19+AI19</f>
        <v>45.99</v>
      </c>
      <c r="AP19" s="23">
        <f>AJ19</f>
        <v>11</v>
      </c>
      <c r="AQ19" s="23">
        <f>(AK19*3)+(AL19*10)+(AM19*5)+(AN19*20)</f>
        <v>9</v>
      </c>
      <c r="AR19" s="49">
        <f>AO19+AP19+AQ19</f>
        <v>65.989999999999995</v>
      </c>
      <c r="AS19" s="32">
        <v>44.58</v>
      </c>
      <c r="AT19" s="29"/>
      <c r="AU19" s="29"/>
      <c r="AV19" s="30">
        <v>0</v>
      </c>
      <c r="AW19" s="30">
        <v>0</v>
      </c>
      <c r="AX19" s="30">
        <v>0</v>
      </c>
      <c r="AY19" s="30">
        <v>0</v>
      </c>
      <c r="AZ19" s="31">
        <v>0</v>
      </c>
      <c r="BA19" s="28">
        <f>AS19+AT19+AU19</f>
        <v>44.58</v>
      </c>
      <c r="BB19" s="23">
        <f>AV19</f>
        <v>0</v>
      </c>
      <c r="BC19" s="23">
        <f>(AW19*3)+(AX19*10)+(AY19*5)+(AZ19*20)</f>
        <v>0</v>
      </c>
      <c r="BD19" s="49">
        <f>BA19+BB19+BC19</f>
        <v>44.58</v>
      </c>
      <c r="BE19" s="28"/>
      <c r="BF19" s="47"/>
      <c r="BG19" s="30"/>
      <c r="BH19" s="30"/>
      <c r="BI19" s="30"/>
      <c r="BJ19" s="30"/>
      <c r="BK19" s="31"/>
      <c r="BL19" s="44">
        <f>BE19+BF19</f>
        <v>0</v>
      </c>
      <c r="BM19" s="38">
        <f>BG19/2</f>
        <v>0</v>
      </c>
      <c r="BN19" s="37">
        <f>(BH19*3)+(BI19*5)+(BJ19*5)+(BK19*20)</f>
        <v>0</v>
      </c>
      <c r="BO19" s="36">
        <f>BL19+BM19+BN19</f>
        <v>0</v>
      </c>
      <c r="BP19" s="32">
        <v>32.630000000000003</v>
      </c>
      <c r="BQ19" s="29"/>
      <c r="BR19" s="29"/>
      <c r="BS19" s="29"/>
      <c r="BT19" s="30">
        <v>1</v>
      </c>
      <c r="BU19" s="30">
        <v>0</v>
      </c>
      <c r="BV19" s="30">
        <v>0</v>
      </c>
      <c r="BW19" s="30">
        <v>0</v>
      </c>
      <c r="BX19" s="31">
        <v>0</v>
      </c>
      <c r="BY19" s="28">
        <f>BP19+BQ19+BR19+BS19</f>
        <v>32.630000000000003</v>
      </c>
      <c r="BZ19" s="23">
        <f>BT19</f>
        <v>1</v>
      </c>
      <c r="CA19" s="33">
        <f>(BU19*3)+(BV19*10)+(BW19*5)+(BX19*20)</f>
        <v>0</v>
      </c>
      <c r="CB19" s="77">
        <f>BY19+BZ19+CA19</f>
        <v>33.630000000000003</v>
      </c>
      <c r="CC19" s="32"/>
      <c r="CD19" s="29"/>
      <c r="CE19" s="83"/>
      <c r="CF19" s="30"/>
      <c r="CG19" s="30"/>
      <c r="CH19" s="30"/>
      <c r="CI19" s="31"/>
      <c r="CJ19" s="28">
        <f>CC19+CD19</f>
        <v>0</v>
      </c>
      <c r="CK19" s="27">
        <f>CE19/2</f>
        <v>0</v>
      </c>
      <c r="CL19" s="23">
        <f>(CF19*3)+(CG19*10)+(CH19*5)+(CI19*20)</f>
        <v>0</v>
      </c>
      <c r="CM19" s="73">
        <f>CJ19+CK19+CL19</f>
        <v>0</v>
      </c>
      <c r="CN19" s="1"/>
      <c r="CO19" s="1"/>
      <c r="CP19" s="2"/>
      <c r="CQ19" s="2"/>
      <c r="CR19" s="2"/>
      <c r="CS19" s="2"/>
      <c r="CT19" s="2"/>
      <c r="CU19" s="65"/>
      <c r="CV19" s="13"/>
      <c r="CW19" s="6"/>
      <c r="CX19" s="41"/>
      <c r="CY19" s="1"/>
      <c r="CZ19" s="1"/>
      <c r="DA19" s="2"/>
      <c r="DB19" s="2"/>
      <c r="DC19" s="2"/>
      <c r="DD19" s="2"/>
      <c r="DE19" s="2"/>
      <c r="DF19" s="65"/>
      <c r="DG19" s="13"/>
      <c r="DH19" s="6"/>
      <c r="DI19" s="41"/>
      <c r="DJ19" s="1"/>
      <c r="DK19" s="1"/>
      <c r="DL19" s="2"/>
      <c r="DM19" s="2"/>
      <c r="DN19" s="2"/>
      <c r="DO19" s="2"/>
      <c r="DP19" s="2"/>
      <c r="DQ19" s="65"/>
      <c r="DR19" s="13"/>
      <c r="DS19" s="6"/>
      <c r="DT19" s="41"/>
      <c r="DU19" s="1"/>
      <c r="DV19" s="1"/>
      <c r="DW19" s="2"/>
      <c r="DX19" s="2"/>
      <c r="DY19" s="2"/>
      <c r="DZ19" s="2"/>
      <c r="EA19" s="2"/>
      <c r="EB19" s="65"/>
      <c r="EC19" s="13"/>
      <c r="ED19" s="6"/>
      <c r="EE19" s="41"/>
      <c r="EF19" s="1"/>
      <c r="EG19" s="1"/>
      <c r="EH19" s="2"/>
      <c r="EI19" s="2"/>
      <c r="EJ19" s="2"/>
      <c r="EK19" s="2"/>
      <c r="EL19" s="2"/>
      <c r="EM19" s="65"/>
      <c r="EN19" s="13"/>
      <c r="EO19" s="6"/>
      <c r="EP19" s="41"/>
      <c r="EQ19" s="1"/>
      <c r="ER19" s="1"/>
      <c r="ES19" s="2"/>
      <c r="ET19" s="2"/>
      <c r="EU19" s="2"/>
      <c r="EV19" s="2"/>
      <c r="EW19" s="2"/>
      <c r="EX19" s="65"/>
      <c r="EY19" s="13"/>
      <c r="EZ19" s="6"/>
      <c r="FA19" s="41"/>
      <c r="FB19" s="1"/>
      <c r="FC19" s="1"/>
      <c r="FD19" s="2"/>
      <c r="FE19" s="2"/>
      <c r="FF19" s="2"/>
      <c r="FG19" s="2"/>
      <c r="FH19" s="2"/>
      <c r="FI19" s="65"/>
      <c r="FJ19" s="13"/>
      <c r="FK19" s="6"/>
      <c r="FL19" s="41"/>
      <c r="FM19" s="1"/>
      <c r="FN19" s="1"/>
      <c r="FO19" s="2"/>
      <c r="FP19" s="2"/>
      <c r="FQ19" s="2"/>
      <c r="FR19" s="2"/>
      <c r="FS19" s="2"/>
      <c r="FT19" s="65"/>
      <c r="FU19" s="13"/>
      <c r="FV19" s="6"/>
      <c r="FW19" s="41"/>
      <c r="FX19" s="1"/>
      <c r="FY19" s="1"/>
      <c r="FZ19" s="2"/>
      <c r="GA19" s="2"/>
      <c r="GB19" s="2"/>
      <c r="GC19" s="2"/>
      <c r="GD19" s="2"/>
      <c r="GE19" s="65"/>
      <c r="GF19" s="13"/>
      <c r="GG19" s="6"/>
      <c r="GH19" s="41"/>
      <c r="GI19" s="1"/>
      <c r="GJ19" s="1"/>
      <c r="GK19" s="2"/>
      <c r="GL19" s="2"/>
      <c r="GM19" s="2"/>
      <c r="GN19" s="2"/>
      <c r="GO19" s="2"/>
      <c r="GP19" s="65"/>
      <c r="GQ19" s="13"/>
      <c r="GR19" s="6"/>
      <c r="GS19" s="41"/>
      <c r="GT19" s="1"/>
      <c r="GU19" s="1"/>
      <c r="GV19" s="2"/>
      <c r="GW19" s="2"/>
      <c r="GX19" s="2"/>
      <c r="GY19" s="2"/>
      <c r="GZ19" s="2"/>
      <c r="HA19" s="65"/>
      <c r="HB19" s="13"/>
      <c r="HC19" s="6"/>
      <c r="HD19" s="41"/>
      <c r="HE19" s="1"/>
      <c r="HF19" s="1"/>
      <c r="HG19" s="2"/>
      <c r="HH19" s="2"/>
      <c r="HI19" s="2"/>
      <c r="HJ19" s="2"/>
      <c r="HK19" s="2"/>
      <c r="HL19" s="65"/>
      <c r="HM19" s="13"/>
      <c r="HN19" s="6"/>
      <c r="HO19" s="41"/>
      <c r="HP19" s="1"/>
      <c r="HQ19" s="1"/>
      <c r="HR19" s="2"/>
      <c r="HS19" s="2"/>
      <c r="HT19" s="2"/>
      <c r="HU19" s="2"/>
      <c r="HV19" s="2"/>
      <c r="HW19" s="65"/>
      <c r="HX19" s="13"/>
      <c r="HY19" s="6"/>
      <c r="HZ19" s="41"/>
      <c r="IA19" s="1"/>
      <c r="IB19" s="1"/>
      <c r="IC19" s="2"/>
      <c r="ID19" s="2"/>
      <c r="IE19" s="2"/>
      <c r="IF19" s="2"/>
      <c r="IG19" s="2"/>
      <c r="IH19" s="65"/>
      <c r="II19" s="13"/>
      <c r="IJ19" s="6"/>
      <c r="IK19" s="41"/>
      <c r="IL19" s="92"/>
      <c r="IQ19" s="4"/>
    </row>
    <row r="20" spans="1:251" ht="3" customHeight="1" x14ac:dyDescent="0.2">
      <c r="A20" s="105"/>
      <c r="B20" s="106"/>
      <c r="C20" s="107"/>
      <c r="D20" s="108"/>
      <c r="E20" s="108"/>
      <c r="F20" s="109"/>
      <c r="G20" s="135"/>
      <c r="H20" s="110"/>
      <c r="I20" s="111"/>
      <c r="J20" s="112"/>
      <c r="K20" s="113"/>
      <c r="L20" s="114"/>
      <c r="M20" s="115"/>
      <c r="N20" s="116"/>
      <c r="O20" s="117"/>
      <c r="P20" s="118"/>
      <c r="Q20" s="119"/>
      <c r="R20" s="119"/>
      <c r="S20" s="119"/>
      <c r="T20" s="119"/>
      <c r="U20" s="119"/>
      <c r="V20" s="119"/>
      <c r="W20" s="120"/>
      <c r="X20" s="120"/>
      <c r="Y20" s="120"/>
      <c r="Z20" s="120"/>
      <c r="AA20" s="121"/>
      <c r="AB20" s="122"/>
      <c r="AC20" s="123"/>
      <c r="AD20" s="123"/>
      <c r="AE20" s="124"/>
      <c r="AF20" s="118"/>
      <c r="AG20" s="119"/>
      <c r="AH20" s="119"/>
      <c r="AI20" s="119"/>
      <c r="AJ20" s="120"/>
      <c r="AK20" s="120"/>
      <c r="AL20" s="120"/>
      <c r="AM20" s="120"/>
      <c r="AN20" s="121"/>
      <c r="AO20" s="122"/>
      <c r="AP20" s="123"/>
      <c r="AQ20" s="123"/>
      <c r="AR20" s="124"/>
      <c r="AS20" s="118"/>
      <c r="AT20" s="119"/>
      <c r="AU20" s="119"/>
      <c r="AV20" s="120"/>
      <c r="AW20" s="120"/>
      <c r="AX20" s="120"/>
      <c r="AY20" s="120"/>
      <c r="AZ20" s="121"/>
      <c r="BA20" s="122"/>
      <c r="BB20" s="123"/>
      <c r="BC20" s="123"/>
      <c r="BD20" s="124"/>
      <c r="BE20" s="122"/>
      <c r="BF20" s="125"/>
      <c r="BG20" s="120"/>
      <c r="BH20" s="120"/>
      <c r="BI20" s="120"/>
      <c r="BJ20" s="120"/>
      <c r="BK20" s="121"/>
      <c r="BL20" s="126"/>
      <c r="BM20" s="116"/>
      <c r="BN20" s="115"/>
      <c r="BO20" s="127"/>
      <c r="BP20" s="118"/>
      <c r="BQ20" s="119"/>
      <c r="BR20" s="119"/>
      <c r="BS20" s="119"/>
      <c r="BT20" s="120"/>
      <c r="BU20" s="120"/>
      <c r="BV20" s="120"/>
      <c r="BW20" s="120"/>
      <c r="BX20" s="121"/>
      <c r="BY20" s="122"/>
      <c r="BZ20" s="123"/>
      <c r="CA20" s="128"/>
      <c r="CB20" s="129"/>
      <c r="CC20" s="32"/>
      <c r="CD20" s="29"/>
      <c r="CE20" s="83"/>
      <c r="CF20" s="30"/>
      <c r="CG20" s="30"/>
      <c r="CH20" s="30"/>
      <c r="CI20" s="31"/>
      <c r="CJ20" s="28"/>
      <c r="CK20" s="27"/>
      <c r="CL20" s="23"/>
      <c r="CM20" s="73"/>
      <c r="CN20" s="1"/>
      <c r="CO20" s="1"/>
      <c r="CP20" s="2"/>
      <c r="CQ20" s="2"/>
      <c r="CR20" s="2"/>
      <c r="CS20" s="2"/>
      <c r="CT20" s="2"/>
      <c r="CU20" s="65"/>
      <c r="CV20" s="13"/>
      <c r="CW20" s="6"/>
      <c r="CX20" s="41"/>
      <c r="CY20" s="1"/>
      <c r="CZ20" s="1"/>
      <c r="DA20" s="2"/>
      <c r="DB20" s="2"/>
      <c r="DC20" s="2"/>
      <c r="DD20" s="2"/>
      <c r="DE20" s="2"/>
      <c r="DF20" s="65"/>
      <c r="DG20" s="13"/>
      <c r="DH20" s="6"/>
      <c r="DI20" s="41"/>
      <c r="DJ20" s="1"/>
      <c r="DK20" s="1"/>
      <c r="DL20" s="2"/>
      <c r="DM20" s="2"/>
      <c r="DN20" s="2"/>
      <c r="DO20" s="2"/>
      <c r="DP20" s="2"/>
      <c r="DQ20" s="65"/>
      <c r="DR20" s="13"/>
      <c r="DS20" s="6"/>
      <c r="DT20" s="41"/>
      <c r="DU20" s="1"/>
      <c r="DV20" s="1"/>
      <c r="DW20" s="2"/>
      <c r="DX20" s="2"/>
      <c r="DY20" s="2"/>
      <c r="DZ20" s="2"/>
      <c r="EA20" s="2"/>
      <c r="EB20" s="65"/>
      <c r="EC20" s="13"/>
      <c r="ED20" s="6"/>
      <c r="EE20" s="41"/>
      <c r="EF20" s="1"/>
      <c r="EG20" s="1"/>
      <c r="EH20" s="2"/>
      <c r="EI20" s="2"/>
      <c r="EJ20" s="2"/>
      <c r="EK20" s="2"/>
      <c r="EL20" s="2"/>
      <c r="EM20" s="65"/>
      <c r="EN20" s="13"/>
      <c r="EO20" s="6"/>
      <c r="EP20" s="41"/>
      <c r="EQ20" s="1"/>
      <c r="ER20" s="1"/>
      <c r="ES20" s="2"/>
      <c r="ET20" s="2"/>
      <c r="EU20" s="2"/>
      <c r="EV20" s="2"/>
      <c r="EW20" s="2"/>
      <c r="EX20" s="65"/>
      <c r="EY20" s="13"/>
      <c r="EZ20" s="6"/>
      <c r="FA20" s="41"/>
      <c r="FB20" s="1"/>
      <c r="FC20" s="1"/>
      <c r="FD20" s="2"/>
      <c r="FE20" s="2"/>
      <c r="FF20" s="2"/>
      <c r="FG20" s="2"/>
      <c r="FH20" s="2"/>
      <c r="FI20" s="65"/>
      <c r="FJ20" s="13"/>
      <c r="FK20" s="6"/>
      <c r="FL20" s="41"/>
      <c r="FM20" s="1"/>
      <c r="FN20" s="1"/>
      <c r="FO20" s="2"/>
      <c r="FP20" s="2"/>
      <c r="FQ20" s="2"/>
      <c r="FR20" s="2"/>
      <c r="FS20" s="2"/>
      <c r="FT20" s="65"/>
      <c r="FU20" s="13"/>
      <c r="FV20" s="6"/>
      <c r="FW20" s="41"/>
      <c r="FX20" s="1"/>
      <c r="FY20" s="1"/>
      <c r="FZ20" s="2"/>
      <c r="GA20" s="2"/>
      <c r="GB20" s="2"/>
      <c r="GC20" s="2"/>
      <c r="GD20" s="2"/>
      <c r="GE20" s="65"/>
      <c r="GF20" s="13"/>
      <c r="GG20" s="6"/>
      <c r="GH20" s="41"/>
      <c r="GI20" s="1"/>
      <c r="GJ20" s="1"/>
      <c r="GK20" s="2"/>
      <c r="GL20" s="2"/>
      <c r="GM20" s="2"/>
      <c r="GN20" s="2"/>
      <c r="GO20" s="2"/>
      <c r="GP20" s="65"/>
      <c r="GQ20" s="13"/>
      <c r="GR20" s="6"/>
      <c r="GS20" s="41"/>
      <c r="GT20" s="1"/>
      <c r="GU20" s="1"/>
      <c r="GV20" s="2"/>
      <c r="GW20" s="2"/>
      <c r="GX20" s="2"/>
      <c r="GY20" s="2"/>
      <c r="GZ20" s="2"/>
      <c r="HA20" s="65"/>
      <c r="HB20" s="13"/>
      <c r="HC20" s="6"/>
      <c r="HD20" s="41"/>
      <c r="HE20" s="1"/>
      <c r="HF20" s="1"/>
      <c r="HG20" s="2"/>
      <c r="HH20" s="2"/>
      <c r="HI20" s="2"/>
      <c r="HJ20" s="2"/>
      <c r="HK20" s="2"/>
      <c r="HL20" s="65"/>
      <c r="HM20" s="13"/>
      <c r="HN20" s="6"/>
      <c r="HO20" s="41"/>
      <c r="HP20" s="1"/>
      <c r="HQ20" s="1"/>
      <c r="HR20" s="2"/>
      <c r="HS20" s="2"/>
      <c r="HT20" s="2"/>
      <c r="HU20" s="2"/>
      <c r="HV20" s="2"/>
      <c r="HW20" s="65"/>
      <c r="HX20" s="13"/>
      <c r="HY20" s="6"/>
      <c r="HZ20" s="41"/>
      <c r="IA20" s="1"/>
      <c r="IB20" s="1"/>
      <c r="IC20" s="2"/>
      <c r="ID20" s="2"/>
      <c r="IE20" s="2"/>
      <c r="IF20" s="2"/>
      <c r="IG20" s="2"/>
      <c r="IH20" s="65"/>
      <c r="II20" s="13"/>
      <c r="IJ20" s="6"/>
      <c r="IK20" s="41"/>
      <c r="IL20" s="92"/>
      <c r="IQ20" s="4"/>
    </row>
    <row r="21" spans="1:251" x14ac:dyDescent="0.2">
      <c r="A21" s="34">
        <v>1</v>
      </c>
      <c r="B21" s="67" t="s">
        <v>132</v>
      </c>
      <c r="C21" s="25"/>
      <c r="D21" s="68"/>
      <c r="E21" s="68" t="s">
        <v>15</v>
      </c>
      <c r="F21" s="69" t="s">
        <v>97</v>
      </c>
      <c r="G21" s="134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>
        <f>IF(ISNA(VLOOKUP(E21,SortLookup!$A$1:$B$5,2,FALSE))," ",VLOOKUP(E21,SortLookup!$A$1:$B$5,2,FALSE))</f>
        <v>0</v>
      </c>
      <c r="J21" s="22" t="str">
        <f>IF(ISNA(VLOOKUP(F21,SortLookup!$A$7:$B$11,2,FALSE))," ",VLOOKUP(F21,SortLookup!$A$7:$B$11,2,FALSE))</f>
        <v xml:space="preserve"> </v>
      </c>
      <c r="K21" s="61">
        <f t="shared" ref="K21:K26" si="25">L21+M21+O21</f>
        <v>100.81</v>
      </c>
      <c r="L21" s="62">
        <f t="shared" ref="L21:L26" si="26">AB21+AO21+BA21+BL21+BY21+CJ21+CU21+DF21+DQ21+EB21+EM21+EX21+FI21+FT21+GE21+GP21+HA21+HL21+HW21+IH21</f>
        <v>99.81</v>
      </c>
      <c r="M21" s="37">
        <f t="shared" ref="M21:M26" si="27">AD21+AQ21+BC21+BN21+CA21+CL21+CW21+DH21+DS21+ED21+EO21+EZ21+FK21+FV21+GG21+GR21+HC21+HN21+HY21+IJ21</f>
        <v>0</v>
      </c>
      <c r="N21" s="38">
        <f t="shared" ref="N21:N26" si="28">O21</f>
        <v>1</v>
      </c>
      <c r="O21" s="63">
        <f t="shared" ref="O21:O26" si="29">W21+AJ21+AV21+BG21+BT21+CE21+CP21+DA21+DL21+DW21+EH21+ES21+FD21+FO21+FZ21+GK21+GV21+HG21+HR21+IC21</f>
        <v>1</v>
      </c>
      <c r="P21" s="32">
        <v>27.48</v>
      </c>
      <c r="Q21" s="29"/>
      <c r="R21" s="29"/>
      <c r="S21" s="29"/>
      <c r="T21" s="29"/>
      <c r="U21" s="29"/>
      <c r="V21" s="29"/>
      <c r="W21" s="30">
        <v>1</v>
      </c>
      <c r="X21" s="30">
        <v>0</v>
      </c>
      <c r="Y21" s="30">
        <v>0</v>
      </c>
      <c r="Z21" s="30">
        <v>0</v>
      </c>
      <c r="AA21" s="31">
        <v>0</v>
      </c>
      <c r="AB21" s="28">
        <f t="shared" ref="AB21:AB26" si="30">P21+Q21+R21+S21+T21+U21+V21</f>
        <v>27.48</v>
      </c>
      <c r="AC21" s="23">
        <f t="shared" ref="AC21:AC26" si="31">W21</f>
        <v>1</v>
      </c>
      <c r="AD21" s="23">
        <f t="shared" ref="AD21:AD26" si="32">(X21*3)+(Y21*10)+(Z21*5)+(AA21*20)</f>
        <v>0</v>
      </c>
      <c r="AE21" s="49">
        <f t="shared" ref="AE21:AE26" si="33">AB21+AC21+AD21</f>
        <v>28.48</v>
      </c>
      <c r="AF21" s="32">
        <v>27.21</v>
      </c>
      <c r="AG21" s="29"/>
      <c r="AH21" s="29"/>
      <c r="AI21" s="29"/>
      <c r="AJ21" s="30">
        <v>0</v>
      </c>
      <c r="AK21" s="30">
        <v>0</v>
      </c>
      <c r="AL21" s="30">
        <v>0</v>
      </c>
      <c r="AM21" s="30">
        <v>0</v>
      </c>
      <c r="AN21" s="31">
        <v>0</v>
      </c>
      <c r="AO21" s="28">
        <f t="shared" ref="AO21:AO26" si="34">AF21+AG21+AH21+AI21</f>
        <v>27.21</v>
      </c>
      <c r="AP21" s="23">
        <f t="shared" ref="AP21:AP26" si="35">AJ21</f>
        <v>0</v>
      </c>
      <c r="AQ21" s="23">
        <f t="shared" ref="AQ21:AQ26" si="36">(AK21*3)+(AL21*10)+(AM21*5)+(AN21*20)</f>
        <v>0</v>
      </c>
      <c r="AR21" s="49">
        <f t="shared" ref="AR21:AR26" si="37">AO21+AP21+AQ21</f>
        <v>27.21</v>
      </c>
      <c r="AS21" s="32">
        <v>21.23</v>
      </c>
      <c r="AT21" s="29"/>
      <c r="AU21" s="29"/>
      <c r="AV21" s="30">
        <v>0</v>
      </c>
      <c r="AW21" s="30">
        <v>0</v>
      </c>
      <c r="AX21" s="30">
        <v>0</v>
      </c>
      <c r="AY21" s="30">
        <v>0</v>
      </c>
      <c r="AZ21" s="31">
        <v>0</v>
      </c>
      <c r="BA21" s="28">
        <f t="shared" ref="BA21:BA26" si="38">AS21+AT21+AU21</f>
        <v>21.23</v>
      </c>
      <c r="BB21" s="23">
        <f t="shared" ref="BB21:BB26" si="39">AV21</f>
        <v>0</v>
      </c>
      <c r="BC21" s="23">
        <f t="shared" ref="BC21:BC26" si="40">(AW21*3)+(AX21*10)+(AY21*5)+(AZ21*20)</f>
        <v>0</v>
      </c>
      <c r="BD21" s="49">
        <f t="shared" ref="BD21:BD26" si="41">BA21+BB21+BC21</f>
        <v>21.23</v>
      </c>
      <c r="BE21" s="28"/>
      <c r="BF21" s="47"/>
      <c r="BG21" s="30"/>
      <c r="BH21" s="30"/>
      <c r="BI21" s="30"/>
      <c r="BJ21" s="30"/>
      <c r="BK21" s="31"/>
      <c r="BL21" s="44">
        <f t="shared" ref="BL21:BL28" si="42">BE21+BF21</f>
        <v>0</v>
      </c>
      <c r="BM21" s="38">
        <f t="shared" ref="BM21:BM28" si="43">BG21/2</f>
        <v>0</v>
      </c>
      <c r="BN21" s="37">
        <f t="shared" ref="BN21:BN28" si="44">(BH21*3)+(BI21*5)+(BJ21*5)+(BK21*20)</f>
        <v>0</v>
      </c>
      <c r="BO21" s="36">
        <f t="shared" ref="BO21:BO28" si="45">BL21+BM21+BN21</f>
        <v>0</v>
      </c>
      <c r="BP21" s="32">
        <v>23.89</v>
      </c>
      <c r="BQ21" s="29"/>
      <c r="BR21" s="29"/>
      <c r="BS21" s="29"/>
      <c r="BT21" s="30">
        <v>0</v>
      </c>
      <c r="BU21" s="30">
        <v>0</v>
      </c>
      <c r="BV21" s="30">
        <v>0</v>
      </c>
      <c r="BW21" s="30">
        <v>0</v>
      </c>
      <c r="BX21" s="31">
        <v>0</v>
      </c>
      <c r="BY21" s="28">
        <f t="shared" ref="BY21:BY26" si="46">BP21+BQ21+BR21+BS21</f>
        <v>23.89</v>
      </c>
      <c r="BZ21" s="23">
        <f t="shared" ref="BZ21:BZ26" si="47">BT21</f>
        <v>0</v>
      </c>
      <c r="CA21" s="33">
        <f t="shared" ref="CA21:CA26" si="48">(BU21*3)+(BV21*10)+(BW21*5)+(BX21*20)</f>
        <v>0</v>
      </c>
      <c r="CB21" s="77">
        <f t="shared" ref="CB21:CB26" si="49">BY21+BZ21+CA21</f>
        <v>23.89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(CF21*3)+(CG21*5)+(CH21*5)+(CI21*20)</f>
        <v>0</v>
      </c>
      <c r="CM21" s="73">
        <f>CJ21+CK21+CL21</f>
        <v>0</v>
      </c>
      <c r="CN21" s="4"/>
      <c r="CO21" s="4"/>
      <c r="CP21" s="4"/>
      <c r="CQ21" s="4"/>
      <c r="CR21" s="4"/>
      <c r="CS21" s="4"/>
      <c r="CT21" s="4"/>
      <c r="CW21" s="4"/>
      <c r="CX21" s="4"/>
      <c r="CY21" s="4"/>
      <c r="CZ21" s="4"/>
      <c r="DA21" s="4"/>
      <c r="DB21" s="4"/>
      <c r="DC21" s="4"/>
      <c r="DD21" s="4"/>
      <c r="DE21" s="4"/>
      <c r="DH21" s="4"/>
      <c r="DI21" s="4"/>
      <c r="DJ21" s="4"/>
      <c r="DK21" s="4"/>
      <c r="DL21" s="4"/>
      <c r="DM21" s="4"/>
      <c r="DN21" s="4"/>
      <c r="DO21" s="4"/>
      <c r="DP21" s="4"/>
      <c r="DS21" s="4"/>
      <c r="DT21" s="4"/>
      <c r="DU21" s="4"/>
      <c r="DV21" s="4"/>
      <c r="DW21" s="4"/>
      <c r="DX21" s="4"/>
      <c r="DY21" s="4"/>
      <c r="DZ21" s="4"/>
      <c r="EA21" s="4"/>
      <c r="ED21" s="4"/>
      <c r="EE21" s="4"/>
      <c r="EF21" s="4"/>
      <c r="EG21" s="4"/>
      <c r="EH21" s="4"/>
      <c r="EI21" s="4"/>
      <c r="EJ21" s="4"/>
      <c r="EK21" s="4"/>
      <c r="EL21" s="4"/>
      <c r="EO21" s="4"/>
      <c r="EP21" s="4"/>
      <c r="EQ21" s="4"/>
      <c r="ER21" s="4"/>
      <c r="ES21" s="4"/>
      <c r="ET21" s="4"/>
      <c r="EU21" s="4"/>
      <c r="EV21" s="4"/>
      <c r="EW21" s="4"/>
      <c r="EZ21" s="4"/>
      <c r="FA21" s="4"/>
      <c r="FB21" s="4"/>
      <c r="FC21" s="4"/>
      <c r="FD21" s="4"/>
      <c r="FE21" s="4"/>
      <c r="FF21" s="4"/>
      <c r="FG21" s="4"/>
      <c r="FH21" s="4"/>
      <c r="FK21" s="4"/>
      <c r="FL21" s="4"/>
      <c r="FM21" s="4"/>
      <c r="FN21" s="4"/>
      <c r="FO21" s="4"/>
      <c r="FP21" s="4"/>
      <c r="FQ21" s="4"/>
      <c r="FR21" s="4"/>
      <c r="FS21" s="4"/>
      <c r="FV21" s="4"/>
      <c r="FW21" s="4"/>
      <c r="FX21" s="4"/>
      <c r="FY21" s="4"/>
      <c r="FZ21" s="4"/>
      <c r="GA21" s="4"/>
      <c r="GB21" s="4"/>
      <c r="GC21" s="4"/>
      <c r="GD21" s="4"/>
      <c r="GG21" s="4"/>
      <c r="GH21" s="4"/>
      <c r="GI21" s="4"/>
      <c r="GJ21" s="4"/>
      <c r="GK21" s="4"/>
      <c r="GL21" s="4"/>
      <c r="GM21" s="4"/>
      <c r="GN21" s="4"/>
      <c r="GO21" s="4"/>
      <c r="GR21" s="4"/>
      <c r="GS21" s="4"/>
      <c r="GT21" s="4"/>
      <c r="GU21" s="4"/>
      <c r="GV21" s="4"/>
      <c r="GW21" s="4"/>
      <c r="GX21" s="4"/>
      <c r="GY21" s="4"/>
      <c r="GZ21" s="4"/>
      <c r="HC21" s="4"/>
      <c r="HD21" s="4"/>
      <c r="HE21" s="4"/>
      <c r="HF21" s="4"/>
      <c r="HG21" s="4"/>
      <c r="HH21" s="4"/>
      <c r="HI21" s="4"/>
      <c r="HJ21" s="4"/>
      <c r="HK21" s="4"/>
      <c r="HN21" s="4"/>
      <c r="HO21" s="4"/>
      <c r="HP21" s="4"/>
      <c r="HQ21" s="4"/>
      <c r="HR21" s="4"/>
      <c r="HS21" s="4"/>
      <c r="HT21" s="4"/>
      <c r="HU21" s="4"/>
      <c r="HV21" s="4"/>
      <c r="HY21" s="4"/>
      <c r="HZ21" s="4"/>
      <c r="IA21" s="4"/>
      <c r="IB21" s="4"/>
      <c r="IC21" s="4"/>
      <c r="ID21" s="4"/>
      <c r="IE21" s="4"/>
      <c r="IF21" s="4"/>
      <c r="IG21" s="4"/>
      <c r="IJ21" s="4"/>
      <c r="IK21" s="4"/>
      <c r="IL21" s="92"/>
      <c r="IM21" s="4"/>
      <c r="IN21" s="4"/>
      <c r="IO21" s="4"/>
      <c r="IP21" s="4"/>
      <c r="IQ21" s="4"/>
    </row>
    <row r="22" spans="1:251" x14ac:dyDescent="0.2">
      <c r="A22" s="34">
        <v>2</v>
      </c>
      <c r="B22" s="67" t="s">
        <v>119</v>
      </c>
      <c r="C22" s="25"/>
      <c r="D22" s="68"/>
      <c r="E22" s="68" t="s">
        <v>15</v>
      </c>
      <c r="F22" s="69" t="s">
        <v>97</v>
      </c>
      <c r="G22" s="134"/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>
        <f>IF(ISNA(VLOOKUP(E22,SortLookup!$A$1:$B$5,2,FALSE))," ",VLOOKUP(E22,SortLookup!$A$1:$B$5,2,FALSE))</f>
        <v>0</v>
      </c>
      <c r="J22" s="22" t="str">
        <f>IF(ISNA(VLOOKUP(F22,SortLookup!$A$7:$B$11,2,FALSE))," ",VLOOKUP(F22,SortLookup!$A$7:$B$11,2,FALSE))</f>
        <v xml:space="preserve"> </v>
      </c>
      <c r="K22" s="61">
        <f t="shared" si="25"/>
        <v>139.69</v>
      </c>
      <c r="L22" s="62">
        <f t="shared" si="26"/>
        <v>131.69</v>
      </c>
      <c r="M22" s="37">
        <f t="shared" si="27"/>
        <v>0</v>
      </c>
      <c r="N22" s="38">
        <f t="shared" si="28"/>
        <v>8</v>
      </c>
      <c r="O22" s="63">
        <f t="shared" si="29"/>
        <v>8</v>
      </c>
      <c r="P22" s="32">
        <v>34.79</v>
      </c>
      <c r="Q22" s="29"/>
      <c r="R22" s="29"/>
      <c r="S22" s="29"/>
      <c r="T22" s="29"/>
      <c r="U22" s="29"/>
      <c r="V22" s="29"/>
      <c r="W22" s="30">
        <v>0</v>
      </c>
      <c r="X22" s="30">
        <v>0</v>
      </c>
      <c r="Y22" s="30">
        <v>0</v>
      </c>
      <c r="Z22" s="30">
        <v>0</v>
      </c>
      <c r="AA22" s="31">
        <v>0</v>
      </c>
      <c r="AB22" s="28">
        <f t="shared" si="30"/>
        <v>34.79</v>
      </c>
      <c r="AC22" s="23">
        <f t="shared" si="31"/>
        <v>0</v>
      </c>
      <c r="AD22" s="23">
        <f t="shared" si="32"/>
        <v>0</v>
      </c>
      <c r="AE22" s="49">
        <f t="shared" si="33"/>
        <v>34.79</v>
      </c>
      <c r="AF22" s="32">
        <v>41.51</v>
      </c>
      <c r="AG22" s="29"/>
      <c r="AH22" s="29"/>
      <c r="AI22" s="29"/>
      <c r="AJ22" s="30">
        <v>5</v>
      </c>
      <c r="AK22" s="30">
        <v>0</v>
      </c>
      <c r="AL22" s="30">
        <v>0</v>
      </c>
      <c r="AM22" s="30">
        <v>0</v>
      </c>
      <c r="AN22" s="31">
        <v>0</v>
      </c>
      <c r="AO22" s="28">
        <f t="shared" si="34"/>
        <v>41.51</v>
      </c>
      <c r="AP22" s="23">
        <f t="shared" si="35"/>
        <v>5</v>
      </c>
      <c r="AQ22" s="23">
        <f t="shared" si="36"/>
        <v>0</v>
      </c>
      <c r="AR22" s="49">
        <f t="shared" si="37"/>
        <v>46.51</v>
      </c>
      <c r="AS22" s="32">
        <v>24.83</v>
      </c>
      <c r="AT22" s="29"/>
      <c r="AU22" s="29"/>
      <c r="AV22" s="30">
        <v>3</v>
      </c>
      <c r="AW22" s="30">
        <v>0</v>
      </c>
      <c r="AX22" s="30">
        <v>0</v>
      </c>
      <c r="AY22" s="30">
        <v>0</v>
      </c>
      <c r="AZ22" s="31">
        <v>0</v>
      </c>
      <c r="BA22" s="28">
        <f t="shared" si="38"/>
        <v>24.83</v>
      </c>
      <c r="BB22" s="23">
        <f t="shared" si="39"/>
        <v>3</v>
      </c>
      <c r="BC22" s="23">
        <f t="shared" si="40"/>
        <v>0</v>
      </c>
      <c r="BD22" s="49">
        <f t="shared" si="41"/>
        <v>27.83</v>
      </c>
      <c r="BE22" s="28"/>
      <c r="BF22" s="47"/>
      <c r="BG22" s="30"/>
      <c r="BH22" s="30"/>
      <c r="BI22" s="30"/>
      <c r="BJ22" s="30"/>
      <c r="BK22" s="31"/>
      <c r="BL22" s="44">
        <f t="shared" si="42"/>
        <v>0</v>
      </c>
      <c r="BM22" s="38">
        <f t="shared" si="43"/>
        <v>0</v>
      </c>
      <c r="BN22" s="37">
        <f t="shared" si="44"/>
        <v>0</v>
      </c>
      <c r="BO22" s="36">
        <f t="shared" si="45"/>
        <v>0</v>
      </c>
      <c r="BP22" s="32">
        <v>30.56</v>
      </c>
      <c r="BQ22" s="29"/>
      <c r="BR22" s="29"/>
      <c r="BS22" s="29"/>
      <c r="BT22" s="30">
        <v>0</v>
      </c>
      <c r="BU22" s="30">
        <v>0</v>
      </c>
      <c r="BV22" s="30">
        <v>0</v>
      </c>
      <c r="BW22" s="30">
        <v>0</v>
      </c>
      <c r="BX22" s="31">
        <v>0</v>
      </c>
      <c r="BY22" s="28">
        <f t="shared" si="46"/>
        <v>30.56</v>
      </c>
      <c r="BZ22" s="23">
        <f t="shared" si="47"/>
        <v>0</v>
      </c>
      <c r="CA22" s="33">
        <f t="shared" si="48"/>
        <v>0</v>
      </c>
      <c r="CB22" s="77">
        <f t="shared" si="49"/>
        <v>30.56</v>
      </c>
      <c r="CC22" s="32"/>
      <c r="CD22" s="29"/>
      <c r="CE22" s="30"/>
      <c r="CF22" s="30"/>
      <c r="CG22" s="30"/>
      <c r="CH22" s="30"/>
      <c r="CI22" s="31"/>
      <c r="CJ22" s="28">
        <f>CC22+CD22</f>
        <v>0</v>
      </c>
      <c r="CK22" s="27">
        <f>CE22/2</f>
        <v>0</v>
      </c>
      <c r="CL22" s="23">
        <f>(CF22*3)+(CG22*10)+(CH22*5)+(CI22*20)</f>
        <v>0</v>
      </c>
      <c r="CM22" s="73">
        <f>CJ22+CK22+CL22</f>
        <v>0</v>
      </c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92"/>
      <c r="IQ22" s="4"/>
    </row>
    <row r="23" spans="1:251" s="4" customFormat="1" ht="12.6" customHeight="1" x14ac:dyDescent="0.2">
      <c r="A23" s="34">
        <v>3</v>
      </c>
      <c r="B23" s="67" t="s">
        <v>134</v>
      </c>
      <c r="C23" s="25"/>
      <c r="D23" s="68"/>
      <c r="E23" s="68" t="s">
        <v>15</v>
      </c>
      <c r="F23" s="69" t="s">
        <v>22</v>
      </c>
      <c r="G23" s="134"/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>
        <f>IF(ISNA(VLOOKUP(E23,SortLookup!$A$1:$B$5,2,FALSE))," ",VLOOKUP(E23,SortLookup!$A$1:$B$5,2,FALSE))</f>
        <v>0</v>
      </c>
      <c r="J23" s="22">
        <f>IF(ISNA(VLOOKUP(F23,SortLookup!$A$7:$B$11,2,FALSE))," ",VLOOKUP(F23,SortLookup!$A$7:$B$11,2,FALSE))</f>
        <v>3</v>
      </c>
      <c r="K23" s="61">
        <f t="shared" si="25"/>
        <v>156.05000000000001</v>
      </c>
      <c r="L23" s="62">
        <f t="shared" si="26"/>
        <v>133.05000000000001</v>
      </c>
      <c r="M23" s="37">
        <f t="shared" si="27"/>
        <v>11</v>
      </c>
      <c r="N23" s="38">
        <f t="shared" si="28"/>
        <v>12</v>
      </c>
      <c r="O23" s="63">
        <f t="shared" si="29"/>
        <v>12</v>
      </c>
      <c r="P23" s="32">
        <v>27.4</v>
      </c>
      <c r="Q23" s="29"/>
      <c r="R23" s="29"/>
      <c r="S23" s="29"/>
      <c r="T23" s="29"/>
      <c r="U23" s="29"/>
      <c r="V23" s="29"/>
      <c r="W23" s="30">
        <v>8</v>
      </c>
      <c r="X23" s="30">
        <v>0</v>
      </c>
      <c r="Y23" s="30">
        <v>0</v>
      </c>
      <c r="Z23" s="30">
        <v>0</v>
      </c>
      <c r="AA23" s="31">
        <v>0</v>
      </c>
      <c r="AB23" s="28">
        <f t="shared" si="30"/>
        <v>27.4</v>
      </c>
      <c r="AC23" s="23">
        <f t="shared" si="31"/>
        <v>8</v>
      </c>
      <c r="AD23" s="23">
        <f t="shared" si="32"/>
        <v>0</v>
      </c>
      <c r="AE23" s="49">
        <f t="shared" si="33"/>
        <v>35.4</v>
      </c>
      <c r="AF23" s="32">
        <v>48.67</v>
      </c>
      <c r="AG23" s="29"/>
      <c r="AH23" s="29"/>
      <c r="AI23" s="29"/>
      <c r="AJ23" s="30">
        <v>3</v>
      </c>
      <c r="AK23" s="30">
        <v>2</v>
      </c>
      <c r="AL23" s="30">
        <v>0</v>
      </c>
      <c r="AM23" s="30">
        <v>0</v>
      </c>
      <c r="AN23" s="31">
        <v>0</v>
      </c>
      <c r="AO23" s="28">
        <f t="shared" si="34"/>
        <v>48.67</v>
      </c>
      <c r="AP23" s="23">
        <f t="shared" si="35"/>
        <v>3</v>
      </c>
      <c r="AQ23" s="23">
        <f t="shared" si="36"/>
        <v>6</v>
      </c>
      <c r="AR23" s="49">
        <f t="shared" si="37"/>
        <v>57.67</v>
      </c>
      <c r="AS23" s="32">
        <v>33.71</v>
      </c>
      <c r="AT23" s="29"/>
      <c r="AU23" s="29"/>
      <c r="AV23" s="30">
        <v>0</v>
      </c>
      <c r="AW23" s="30">
        <v>0</v>
      </c>
      <c r="AX23" s="30">
        <v>0</v>
      </c>
      <c r="AY23" s="30">
        <v>1</v>
      </c>
      <c r="AZ23" s="31">
        <v>0</v>
      </c>
      <c r="BA23" s="28">
        <f t="shared" si="38"/>
        <v>33.71</v>
      </c>
      <c r="BB23" s="23">
        <f t="shared" si="39"/>
        <v>0</v>
      </c>
      <c r="BC23" s="23">
        <f t="shared" si="40"/>
        <v>5</v>
      </c>
      <c r="BD23" s="49">
        <f t="shared" si="41"/>
        <v>38.71</v>
      </c>
      <c r="BE23" s="28"/>
      <c r="BF23" s="47"/>
      <c r="BG23" s="30"/>
      <c r="BH23" s="30"/>
      <c r="BI23" s="30"/>
      <c r="BJ23" s="30"/>
      <c r="BK23" s="31"/>
      <c r="BL23" s="44">
        <f t="shared" si="42"/>
        <v>0</v>
      </c>
      <c r="BM23" s="38">
        <f t="shared" si="43"/>
        <v>0</v>
      </c>
      <c r="BN23" s="37">
        <f t="shared" si="44"/>
        <v>0</v>
      </c>
      <c r="BO23" s="36">
        <f t="shared" si="45"/>
        <v>0</v>
      </c>
      <c r="BP23" s="32">
        <v>23.27</v>
      </c>
      <c r="BQ23" s="29"/>
      <c r="BR23" s="29"/>
      <c r="BS23" s="29"/>
      <c r="BT23" s="30">
        <v>1</v>
      </c>
      <c r="BU23" s="30">
        <v>0</v>
      </c>
      <c r="BV23" s="30">
        <v>0</v>
      </c>
      <c r="BW23" s="30">
        <v>0</v>
      </c>
      <c r="BX23" s="31">
        <v>0</v>
      </c>
      <c r="BY23" s="28">
        <f t="shared" si="46"/>
        <v>23.27</v>
      </c>
      <c r="BZ23" s="23">
        <f t="shared" si="47"/>
        <v>1</v>
      </c>
      <c r="CA23" s="33">
        <f t="shared" si="48"/>
        <v>0</v>
      </c>
      <c r="CB23" s="77">
        <f t="shared" si="49"/>
        <v>24.27</v>
      </c>
      <c r="CC23" s="43"/>
      <c r="CD23" s="39"/>
      <c r="CE23" s="40"/>
      <c r="CF23" s="40"/>
      <c r="CG23" s="40"/>
      <c r="CH23" s="40"/>
      <c r="CI23" s="80"/>
      <c r="CJ23" s="44"/>
      <c r="CK23" s="38"/>
      <c r="CL23" s="23"/>
      <c r="CM23" s="81"/>
      <c r="IL23" s="93"/>
      <c r="IM23"/>
      <c r="IN23"/>
      <c r="IO23"/>
      <c r="IP23"/>
    </row>
    <row r="24" spans="1:251" s="4" customFormat="1" ht="12" customHeight="1" x14ac:dyDescent="0.2">
      <c r="A24" s="34">
        <v>4</v>
      </c>
      <c r="B24" s="67" t="s">
        <v>102</v>
      </c>
      <c r="C24" s="25"/>
      <c r="D24" s="68"/>
      <c r="E24" s="68" t="s">
        <v>15</v>
      </c>
      <c r="F24" s="69" t="s">
        <v>22</v>
      </c>
      <c r="G24" s="134"/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>
        <f>IF(ISNA(VLOOKUP(E24,SortLookup!$A$1:$B$5,2,FALSE))," ",VLOOKUP(E24,SortLookup!$A$1:$B$5,2,FALSE))</f>
        <v>0</v>
      </c>
      <c r="J24" s="22">
        <f>IF(ISNA(VLOOKUP(F24,SortLookup!$A$7:$B$11,2,FALSE))," ",VLOOKUP(F24,SortLookup!$A$7:$B$11,2,FALSE))</f>
        <v>3</v>
      </c>
      <c r="K24" s="61">
        <f t="shared" si="25"/>
        <v>165.62</v>
      </c>
      <c r="L24" s="62">
        <f t="shared" si="26"/>
        <v>163.62</v>
      </c>
      <c r="M24" s="37">
        <f t="shared" si="27"/>
        <v>0</v>
      </c>
      <c r="N24" s="38">
        <f t="shared" si="28"/>
        <v>2</v>
      </c>
      <c r="O24" s="63">
        <f t="shared" si="29"/>
        <v>2</v>
      </c>
      <c r="P24" s="32">
        <v>46.84</v>
      </c>
      <c r="Q24" s="29"/>
      <c r="R24" s="29"/>
      <c r="S24" s="29"/>
      <c r="T24" s="29"/>
      <c r="U24" s="29"/>
      <c r="V24" s="29"/>
      <c r="W24" s="30">
        <v>1</v>
      </c>
      <c r="X24" s="30">
        <v>0</v>
      </c>
      <c r="Y24" s="30">
        <v>0</v>
      </c>
      <c r="Z24" s="30">
        <v>0</v>
      </c>
      <c r="AA24" s="31">
        <v>0</v>
      </c>
      <c r="AB24" s="28">
        <f t="shared" si="30"/>
        <v>46.84</v>
      </c>
      <c r="AC24" s="23">
        <f t="shared" si="31"/>
        <v>1</v>
      </c>
      <c r="AD24" s="23">
        <f t="shared" si="32"/>
        <v>0</v>
      </c>
      <c r="AE24" s="49">
        <f t="shared" si="33"/>
        <v>47.84</v>
      </c>
      <c r="AF24" s="32">
        <v>67.290000000000006</v>
      </c>
      <c r="AG24" s="29"/>
      <c r="AH24" s="29"/>
      <c r="AI24" s="29"/>
      <c r="AJ24" s="30">
        <v>0</v>
      </c>
      <c r="AK24" s="30">
        <v>0</v>
      </c>
      <c r="AL24" s="30">
        <v>0</v>
      </c>
      <c r="AM24" s="30">
        <v>0</v>
      </c>
      <c r="AN24" s="31">
        <v>0</v>
      </c>
      <c r="AO24" s="28">
        <f t="shared" si="34"/>
        <v>67.290000000000006</v>
      </c>
      <c r="AP24" s="23">
        <f t="shared" si="35"/>
        <v>0</v>
      </c>
      <c r="AQ24" s="23">
        <f t="shared" si="36"/>
        <v>0</v>
      </c>
      <c r="AR24" s="49">
        <f t="shared" si="37"/>
        <v>67.290000000000006</v>
      </c>
      <c r="AS24" s="32">
        <v>25.83</v>
      </c>
      <c r="AT24" s="29"/>
      <c r="AU24" s="29"/>
      <c r="AV24" s="30">
        <v>0</v>
      </c>
      <c r="AW24" s="30">
        <v>0</v>
      </c>
      <c r="AX24" s="30">
        <v>0</v>
      </c>
      <c r="AY24" s="30">
        <v>0</v>
      </c>
      <c r="AZ24" s="31">
        <v>0</v>
      </c>
      <c r="BA24" s="28">
        <f t="shared" si="38"/>
        <v>25.83</v>
      </c>
      <c r="BB24" s="23">
        <f t="shared" si="39"/>
        <v>0</v>
      </c>
      <c r="BC24" s="23">
        <f t="shared" si="40"/>
        <v>0</v>
      </c>
      <c r="BD24" s="49">
        <f t="shared" si="41"/>
        <v>25.83</v>
      </c>
      <c r="BE24" s="28"/>
      <c r="BF24" s="47"/>
      <c r="BG24" s="30"/>
      <c r="BH24" s="30"/>
      <c r="BI24" s="30"/>
      <c r="BJ24" s="30"/>
      <c r="BK24" s="31"/>
      <c r="BL24" s="44">
        <f t="shared" si="42"/>
        <v>0</v>
      </c>
      <c r="BM24" s="38">
        <f t="shared" si="43"/>
        <v>0</v>
      </c>
      <c r="BN24" s="37">
        <f t="shared" si="44"/>
        <v>0</v>
      </c>
      <c r="BO24" s="36">
        <f t="shared" si="45"/>
        <v>0</v>
      </c>
      <c r="BP24" s="32">
        <v>23.66</v>
      </c>
      <c r="BQ24" s="29"/>
      <c r="BR24" s="29"/>
      <c r="BS24" s="29"/>
      <c r="BT24" s="30">
        <v>1</v>
      </c>
      <c r="BU24" s="30">
        <v>0</v>
      </c>
      <c r="BV24" s="30">
        <v>0</v>
      </c>
      <c r="BW24" s="30">
        <v>0</v>
      </c>
      <c r="BX24" s="31">
        <v>0</v>
      </c>
      <c r="BY24" s="28">
        <f t="shared" si="46"/>
        <v>23.66</v>
      </c>
      <c r="BZ24" s="23">
        <f t="shared" si="47"/>
        <v>1</v>
      </c>
      <c r="CA24" s="33">
        <f t="shared" si="48"/>
        <v>0</v>
      </c>
      <c r="CB24" s="77">
        <f t="shared" si="49"/>
        <v>24.66</v>
      </c>
      <c r="CC24" s="32"/>
      <c r="CD24" s="29"/>
      <c r="CE24" s="30"/>
      <c r="CF24" s="30"/>
      <c r="CG24" s="30"/>
      <c r="CH24" s="30"/>
      <c r="CI24" s="31"/>
      <c r="CJ24" s="28"/>
      <c r="CK24" s="27"/>
      <c r="CL24" s="23"/>
      <c r="CM24" s="49"/>
      <c r="IL24" s="93"/>
      <c r="IM24"/>
      <c r="IN24"/>
      <c r="IO24"/>
      <c r="IP24"/>
    </row>
    <row r="25" spans="1:251" s="4" customFormat="1" ht="12" customHeight="1" x14ac:dyDescent="0.2">
      <c r="A25" s="34">
        <v>5</v>
      </c>
      <c r="B25" s="67" t="s">
        <v>135</v>
      </c>
      <c r="C25" s="25"/>
      <c r="D25" s="68"/>
      <c r="E25" s="68" t="s">
        <v>15</v>
      </c>
      <c r="F25" s="69" t="s">
        <v>22</v>
      </c>
      <c r="G25" s="134"/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>
        <f>IF(ISNA(VLOOKUP(E25,SortLookup!$A$1:$B$5,2,FALSE))," ",VLOOKUP(E25,SortLookup!$A$1:$B$5,2,FALSE))</f>
        <v>0</v>
      </c>
      <c r="J25" s="22">
        <f>IF(ISNA(VLOOKUP(F25,SortLookup!$A$7:$B$11,2,FALSE))," ",VLOOKUP(F25,SortLookup!$A$7:$B$11,2,FALSE))</f>
        <v>3</v>
      </c>
      <c r="K25" s="61">
        <f t="shared" si="25"/>
        <v>197.24</v>
      </c>
      <c r="L25" s="62">
        <f t="shared" si="26"/>
        <v>181.24</v>
      </c>
      <c r="M25" s="37">
        <f t="shared" si="27"/>
        <v>8</v>
      </c>
      <c r="N25" s="38">
        <f t="shared" si="28"/>
        <v>8</v>
      </c>
      <c r="O25" s="63">
        <f t="shared" si="29"/>
        <v>8</v>
      </c>
      <c r="P25" s="32">
        <v>41.46</v>
      </c>
      <c r="Q25" s="29"/>
      <c r="R25" s="29"/>
      <c r="S25" s="29"/>
      <c r="T25" s="29"/>
      <c r="U25" s="29"/>
      <c r="V25" s="29"/>
      <c r="W25" s="30">
        <v>2</v>
      </c>
      <c r="X25" s="30">
        <v>1</v>
      </c>
      <c r="Y25" s="30">
        <v>0</v>
      </c>
      <c r="Z25" s="30">
        <v>1</v>
      </c>
      <c r="AA25" s="31">
        <v>0</v>
      </c>
      <c r="AB25" s="28">
        <f t="shared" si="30"/>
        <v>41.46</v>
      </c>
      <c r="AC25" s="23">
        <f t="shared" si="31"/>
        <v>2</v>
      </c>
      <c r="AD25" s="23">
        <f t="shared" si="32"/>
        <v>8</v>
      </c>
      <c r="AE25" s="49">
        <f t="shared" si="33"/>
        <v>51.46</v>
      </c>
      <c r="AF25" s="32">
        <v>80.62</v>
      </c>
      <c r="AG25" s="29"/>
      <c r="AH25" s="29"/>
      <c r="AI25" s="29"/>
      <c r="AJ25" s="30">
        <v>5</v>
      </c>
      <c r="AK25" s="30">
        <v>0</v>
      </c>
      <c r="AL25" s="30">
        <v>0</v>
      </c>
      <c r="AM25" s="30">
        <v>0</v>
      </c>
      <c r="AN25" s="31">
        <v>0</v>
      </c>
      <c r="AO25" s="28">
        <f t="shared" si="34"/>
        <v>80.62</v>
      </c>
      <c r="AP25" s="23">
        <f t="shared" si="35"/>
        <v>5</v>
      </c>
      <c r="AQ25" s="23">
        <f t="shared" si="36"/>
        <v>0</v>
      </c>
      <c r="AR25" s="49">
        <f t="shared" si="37"/>
        <v>85.62</v>
      </c>
      <c r="AS25" s="32">
        <v>29.42</v>
      </c>
      <c r="AT25" s="29"/>
      <c r="AU25" s="29"/>
      <c r="AV25" s="30">
        <v>0</v>
      </c>
      <c r="AW25" s="30">
        <v>0</v>
      </c>
      <c r="AX25" s="30">
        <v>0</v>
      </c>
      <c r="AY25" s="30">
        <v>0</v>
      </c>
      <c r="AZ25" s="31">
        <v>0</v>
      </c>
      <c r="BA25" s="28">
        <f t="shared" si="38"/>
        <v>29.42</v>
      </c>
      <c r="BB25" s="23">
        <f t="shared" si="39"/>
        <v>0</v>
      </c>
      <c r="BC25" s="23">
        <f t="shared" si="40"/>
        <v>0</v>
      </c>
      <c r="BD25" s="49">
        <f t="shared" si="41"/>
        <v>29.42</v>
      </c>
      <c r="BE25" s="28"/>
      <c r="BF25" s="47"/>
      <c r="BG25" s="30"/>
      <c r="BH25" s="30"/>
      <c r="BI25" s="30"/>
      <c r="BJ25" s="30"/>
      <c r="BK25" s="31"/>
      <c r="BL25" s="44">
        <f t="shared" si="42"/>
        <v>0</v>
      </c>
      <c r="BM25" s="38">
        <f t="shared" si="43"/>
        <v>0</v>
      </c>
      <c r="BN25" s="37">
        <f t="shared" si="44"/>
        <v>0</v>
      </c>
      <c r="BO25" s="36">
        <f t="shared" si="45"/>
        <v>0</v>
      </c>
      <c r="BP25" s="32">
        <v>29.74</v>
      </c>
      <c r="BQ25" s="29"/>
      <c r="BR25" s="29"/>
      <c r="BS25" s="29"/>
      <c r="BT25" s="30">
        <v>1</v>
      </c>
      <c r="BU25" s="30">
        <v>0</v>
      </c>
      <c r="BV25" s="30">
        <v>0</v>
      </c>
      <c r="BW25" s="30">
        <v>0</v>
      </c>
      <c r="BX25" s="31">
        <v>0</v>
      </c>
      <c r="BY25" s="28">
        <f t="shared" si="46"/>
        <v>29.74</v>
      </c>
      <c r="BZ25" s="23">
        <f t="shared" si="47"/>
        <v>1</v>
      </c>
      <c r="CA25" s="33">
        <f t="shared" si="48"/>
        <v>0</v>
      </c>
      <c r="CB25" s="77">
        <f t="shared" si="49"/>
        <v>30.74</v>
      </c>
      <c r="CC25" s="32"/>
      <c r="CD25" s="29"/>
      <c r="CE25" s="30"/>
      <c r="CF25" s="30"/>
      <c r="CG25" s="30"/>
      <c r="CH25" s="30"/>
      <c r="CI25" s="31"/>
      <c r="CJ25" s="28"/>
      <c r="CK25" s="27"/>
      <c r="CL25" s="23"/>
      <c r="CM25" s="49"/>
      <c r="IL25" s="93"/>
      <c r="IM25"/>
      <c r="IN25"/>
      <c r="IO25"/>
      <c r="IP25"/>
    </row>
    <row r="26" spans="1:251" s="4" customFormat="1" x14ac:dyDescent="0.2">
      <c r="A26" s="34">
        <v>6</v>
      </c>
      <c r="B26" s="67" t="s">
        <v>133</v>
      </c>
      <c r="C26" s="25"/>
      <c r="D26" s="68"/>
      <c r="E26" s="68" t="s">
        <v>15</v>
      </c>
      <c r="F26" s="69" t="s">
        <v>23</v>
      </c>
      <c r="G26" s="134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>
        <f>IF(ISNA(VLOOKUP(E26,SortLookup!$A$1:$B$5,2,FALSE))," ",VLOOKUP(E26,SortLookup!$A$1:$B$5,2,FALSE))</f>
        <v>0</v>
      </c>
      <c r="J26" s="22">
        <f>IF(ISNA(VLOOKUP(F26,SortLookup!$A$7:$B$11,2,FALSE))," ",VLOOKUP(F26,SortLookup!$A$7:$B$11,2,FALSE))</f>
        <v>4</v>
      </c>
      <c r="K26" s="61">
        <f t="shared" si="25"/>
        <v>288.35000000000002</v>
      </c>
      <c r="L26" s="62">
        <f t="shared" si="26"/>
        <v>258.35000000000002</v>
      </c>
      <c r="M26" s="37">
        <f t="shared" si="27"/>
        <v>10</v>
      </c>
      <c r="N26" s="38">
        <f t="shared" si="28"/>
        <v>20</v>
      </c>
      <c r="O26" s="63">
        <f t="shared" si="29"/>
        <v>20</v>
      </c>
      <c r="P26" s="32">
        <v>71.25</v>
      </c>
      <c r="Q26" s="29"/>
      <c r="R26" s="29"/>
      <c r="S26" s="29"/>
      <c r="T26" s="29"/>
      <c r="U26" s="29"/>
      <c r="V26" s="29"/>
      <c r="W26" s="30">
        <v>2</v>
      </c>
      <c r="X26" s="30">
        <v>0</v>
      </c>
      <c r="Y26" s="30">
        <v>0</v>
      </c>
      <c r="Z26" s="30">
        <v>1</v>
      </c>
      <c r="AA26" s="31">
        <v>0</v>
      </c>
      <c r="AB26" s="28">
        <f t="shared" si="30"/>
        <v>71.25</v>
      </c>
      <c r="AC26" s="23">
        <f t="shared" si="31"/>
        <v>2</v>
      </c>
      <c r="AD26" s="23">
        <f t="shared" si="32"/>
        <v>5</v>
      </c>
      <c r="AE26" s="49">
        <f t="shared" si="33"/>
        <v>78.25</v>
      </c>
      <c r="AF26" s="32">
        <v>88.62</v>
      </c>
      <c r="AG26" s="29"/>
      <c r="AH26" s="29"/>
      <c r="AI26" s="29"/>
      <c r="AJ26" s="30">
        <v>13</v>
      </c>
      <c r="AK26" s="30">
        <v>0</v>
      </c>
      <c r="AL26" s="30">
        <v>0</v>
      </c>
      <c r="AM26" s="30">
        <v>0</v>
      </c>
      <c r="AN26" s="31">
        <v>0</v>
      </c>
      <c r="AO26" s="28">
        <f t="shared" si="34"/>
        <v>88.62</v>
      </c>
      <c r="AP26" s="23">
        <f t="shared" si="35"/>
        <v>13</v>
      </c>
      <c r="AQ26" s="23">
        <f t="shared" si="36"/>
        <v>0</v>
      </c>
      <c r="AR26" s="49">
        <f t="shared" si="37"/>
        <v>101.62</v>
      </c>
      <c r="AS26" s="32">
        <v>56.45</v>
      </c>
      <c r="AT26" s="29"/>
      <c r="AU26" s="29"/>
      <c r="AV26" s="30">
        <v>5</v>
      </c>
      <c r="AW26" s="30">
        <v>0</v>
      </c>
      <c r="AX26" s="30">
        <v>0</v>
      </c>
      <c r="AY26" s="30">
        <v>1</v>
      </c>
      <c r="AZ26" s="31">
        <v>0</v>
      </c>
      <c r="BA26" s="28">
        <f t="shared" si="38"/>
        <v>56.45</v>
      </c>
      <c r="BB26" s="23">
        <f t="shared" si="39"/>
        <v>5</v>
      </c>
      <c r="BC26" s="23">
        <f t="shared" si="40"/>
        <v>5</v>
      </c>
      <c r="BD26" s="49">
        <f t="shared" si="41"/>
        <v>66.45</v>
      </c>
      <c r="BE26" s="28"/>
      <c r="BF26" s="47"/>
      <c r="BG26" s="30"/>
      <c r="BH26" s="30"/>
      <c r="BI26" s="30"/>
      <c r="BJ26" s="30"/>
      <c r="BK26" s="31"/>
      <c r="BL26" s="44">
        <f t="shared" si="42"/>
        <v>0</v>
      </c>
      <c r="BM26" s="38">
        <f t="shared" si="43"/>
        <v>0</v>
      </c>
      <c r="BN26" s="37">
        <f t="shared" si="44"/>
        <v>0</v>
      </c>
      <c r="BO26" s="36">
        <f t="shared" si="45"/>
        <v>0</v>
      </c>
      <c r="BP26" s="32">
        <v>42.03</v>
      </c>
      <c r="BQ26" s="29"/>
      <c r="BR26" s="29"/>
      <c r="BS26" s="29"/>
      <c r="BT26" s="30">
        <v>0</v>
      </c>
      <c r="BU26" s="30">
        <v>0</v>
      </c>
      <c r="BV26" s="30">
        <v>0</v>
      </c>
      <c r="BW26" s="30">
        <v>0</v>
      </c>
      <c r="BX26" s="31">
        <v>0</v>
      </c>
      <c r="BY26" s="28">
        <f t="shared" si="46"/>
        <v>42.03</v>
      </c>
      <c r="BZ26" s="23">
        <f t="shared" si="47"/>
        <v>0</v>
      </c>
      <c r="CA26" s="33">
        <f t="shared" si="48"/>
        <v>0</v>
      </c>
      <c r="CB26" s="77">
        <f t="shared" si="49"/>
        <v>42.03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9">
        <f>CJ26+CK26+CL26</f>
        <v>0</v>
      </c>
      <c r="IL26" s="93"/>
    </row>
    <row r="27" spans="1:251" s="4" customFormat="1" x14ac:dyDescent="0.2">
      <c r="A27" s="34"/>
      <c r="B27" s="67" t="s">
        <v>128</v>
      </c>
      <c r="C27" s="25"/>
      <c r="D27" s="68"/>
      <c r="E27" s="68" t="s">
        <v>15</v>
      </c>
      <c r="F27" s="69" t="s">
        <v>97</v>
      </c>
      <c r="G27" s="134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>
        <f>IF(ISNA(VLOOKUP(E27,SortLookup!$A$1:$B$5,2,FALSE))," ",VLOOKUP(E27,SortLookup!$A$1:$B$5,2,FALSE))</f>
        <v>0</v>
      </c>
      <c r="J27" s="22" t="str">
        <f>IF(ISNA(VLOOKUP(F27,SortLookup!$A$7:$B$11,2,FALSE))," ",VLOOKUP(F27,SortLookup!$A$7:$B$11,2,FALSE))</f>
        <v xml:space="preserve"> </v>
      </c>
      <c r="K27" s="140" t="s">
        <v>129</v>
      </c>
      <c r="L27" s="62"/>
      <c r="M27" s="37"/>
      <c r="N27" s="38"/>
      <c r="O27" s="63"/>
      <c r="P27" s="32" t="s">
        <v>129</v>
      </c>
      <c r="Q27" s="29"/>
      <c r="R27" s="29"/>
      <c r="S27" s="29"/>
      <c r="T27" s="29"/>
      <c r="U27" s="29"/>
      <c r="V27" s="29"/>
      <c r="W27" s="30"/>
      <c r="X27" s="30"/>
      <c r="Y27" s="30"/>
      <c r="Z27" s="30"/>
      <c r="AA27" s="31"/>
      <c r="AB27" s="28"/>
      <c r="AC27" s="23"/>
      <c r="AD27" s="23"/>
      <c r="AE27" s="49"/>
      <c r="AF27" s="32"/>
      <c r="AG27" s="29"/>
      <c r="AH27" s="29"/>
      <c r="AI27" s="29"/>
      <c r="AJ27" s="30"/>
      <c r="AK27" s="30"/>
      <c r="AL27" s="30"/>
      <c r="AM27" s="30"/>
      <c r="AN27" s="31"/>
      <c r="AO27" s="28"/>
      <c r="AP27" s="23"/>
      <c r="AQ27" s="23"/>
      <c r="AR27" s="49" t="s">
        <v>129</v>
      </c>
      <c r="AS27" s="32"/>
      <c r="AT27" s="29"/>
      <c r="AU27" s="29"/>
      <c r="AV27" s="30"/>
      <c r="AW27" s="30"/>
      <c r="AX27" s="30"/>
      <c r="AY27" s="30"/>
      <c r="AZ27" s="31"/>
      <c r="BA27" s="28"/>
      <c r="BB27" s="23"/>
      <c r="BC27" s="23"/>
      <c r="BD27" s="49"/>
      <c r="BE27" s="28"/>
      <c r="BF27" s="47"/>
      <c r="BG27" s="30"/>
      <c r="BH27" s="30"/>
      <c r="BI27" s="30"/>
      <c r="BJ27" s="30"/>
      <c r="BK27" s="31"/>
      <c r="BL27" s="44">
        <f t="shared" si="42"/>
        <v>0</v>
      </c>
      <c r="BM27" s="38">
        <f t="shared" si="43"/>
        <v>0</v>
      </c>
      <c r="BN27" s="37">
        <f t="shared" si="44"/>
        <v>0</v>
      </c>
      <c r="BO27" s="36">
        <f t="shared" si="45"/>
        <v>0</v>
      </c>
      <c r="BP27" s="32"/>
      <c r="BQ27" s="29"/>
      <c r="BR27" s="29"/>
      <c r="BS27" s="29"/>
      <c r="BT27" s="30"/>
      <c r="BU27" s="30"/>
      <c r="BV27" s="30"/>
      <c r="BW27" s="30"/>
      <c r="BX27" s="31"/>
      <c r="BY27" s="28"/>
      <c r="BZ27" s="23"/>
      <c r="CA27" s="33"/>
      <c r="CB27" s="77"/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(CF27*3)+(CG27*5)+(CH27*5)+(CI27*20)</f>
        <v>0</v>
      </c>
      <c r="CM27" s="49">
        <f>CJ27+CK27+CL27</f>
        <v>0</v>
      </c>
      <c r="CN27"/>
      <c r="CO27"/>
      <c r="CP27"/>
      <c r="CQ27"/>
      <c r="CR27"/>
      <c r="CS27"/>
      <c r="CT27"/>
      <c r="CW27"/>
      <c r="CZ27"/>
      <c r="DA27"/>
      <c r="DB27"/>
      <c r="DC27"/>
      <c r="DD27"/>
      <c r="DE27"/>
      <c r="DH27"/>
      <c r="DK27"/>
      <c r="DL27"/>
      <c r="DM27"/>
      <c r="DN27"/>
      <c r="DO27"/>
      <c r="DP27"/>
      <c r="DS27"/>
      <c r="DV27"/>
      <c r="DW27"/>
      <c r="DX27"/>
      <c r="DY27"/>
      <c r="DZ27"/>
      <c r="EA27"/>
      <c r="ED27"/>
      <c r="EG27"/>
      <c r="EH27"/>
      <c r="EI27"/>
      <c r="EJ27"/>
      <c r="EK27"/>
      <c r="EL27"/>
      <c r="EO27"/>
      <c r="ER27"/>
      <c r="ES27"/>
      <c r="ET27"/>
      <c r="EU27"/>
      <c r="EV27"/>
      <c r="EW27"/>
      <c r="EZ27"/>
      <c r="FC27"/>
      <c r="FD27"/>
      <c r="FE27"/>
      <c r="FF27"/>
      <c r="FG27"/>
      <c r="FH27"/>
      <c r="FK27"/>
      <c r="FN27"/>
      <c r="FO27"/>
      <c r="FP27"/>
      <c r="FQ27"/>
      <c r="FR27"/>
      <c r="FS27"/>
      <c r="FV27"/>
      <c r="FY27"/>
      <c r="FZ27"/>
      <c r="GA27"/>
      <c r="GB27"/>
      <c r="GC27"/>
      <c r="GD27"/>
      <c r="GG27"/>
      <c r="GJ27"/>
      <c r="GK27"/>
      <c r="GL27"/>
      <c r="GM27"/>
      <c r="GN27"/>
      <c r="GO27"/>
      <c r="GR27"/>
      <c r="GU27"/>
      <c r="GV27"/>
      <c r="GW27"/>
      <c r="GX27"/>
      <c r="GY27"/>
      <c r="GZ27"/>
      <c r="HC27"/>
      <c r="HF27"/>
      <c r="HG27"/>
      <c r="HH27"/>
      <c r="HI27"/>
      <c r="HJ27"/>
      <c r="HK27"/>
      <c r="HN27"/>
      <c r="HQ27"/>
      <c r="HR27"/>
      <c r="HS27"/>
      <c r="HT27"/>
      <c r="HU27"/>
      <c r="HV27"/>
      <c r="HY27"/>
      <c r="IB27"/>
      <c r="IC27"/>
      <c r="ID27"/>
      <c r="IE27"/>
      <c r="IF27"/>
      <c r="IG27"/>
      <c r="IJ27"/>
      <c r="IK27"/>
      <c r="IL27" s="93"/>
      <c r="IM27"/>
      <c r="IN27"/>
    </row>
    <row r="28" spans="1:251" s="4" customFormat="1" ht="13.5" thickBot="1" x14ac:dyDescent="0.25">
      <c r="A28" s="34"/>
      <c r="B28" s="67" t="s">
        <v>125</v>
      </c>
      <c r="C28" s="25"/>
      <c r="D28" s="68"/>
      <c r="E28" s="68" t="s">
        <v>15</v>
      </c>
      <c r="F28" s="69" t="s">
        <v>21</v>
      </c>
      <c r="G28" s="134"/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>
        <f>IF(ISNA(VLOOKUP(E28,SortLookup!$A$1:$B$5,2,FALSE))," ",VLOOKUP(E28,SortLookup!$A$1:$B$5,2,FALSE))</f>
        <v>0</v>
      </c>
      <c r="J28" s="22">
        <f>IF(ISNA(VLOOKUP(F28,SortLookup!$A$7:$B$11,2,FALSE))," ",VLOOKUP(F28,SortLookup!$A$7:$B$11,2,FALSE))</f>
        <v>2</v>
      </c>
      <c r="K28" s="140" t="s">
        <v>126</v>
      </c>
      <c r="L28" s="62"/>
      <c r="M28" s="37"/>
      <c r="N28" s="38"/>
      <c r="O28" s="63"/>
      <c r="P28" s="32"/>
      <c r="Q28" s="29"/>
      <c r="R28" s="29"/>
      <c r="S28" s="29"/>
      <c r="T28" s="29"/>
      <c r="U28" s="29"/>
      <c r="V28" s="29"/>
      <c r="W28" s="30"/>
      <c r="X28" s="30"/>
      <c r="Y28" s="30"/>
      <c r="Z28" s="30"/>
      <c r="AA28" s="31"/>
      <c r="AB28" s="28"/>
      <c r="AC28" s="23"/>
      <c r="AD28" s="23"/>
      <c r="AE28" s="49"/>
      <c r="AF28" s="32"/>
      <c r="AG28" s="29"/>
      <c r="AH28" s="29"/>
      <c r="AI28" s="29"/>
      <c r="AJ28" s="30"/>
      <c r="AK28" s="30"/>
      <c r="AL28" s="30"/>
      <c r="AM28" s="30"/>
      <c r="AN28" s="31"/>
      <c r="AO28" s="28"/>
      <c r="AP28" s="23"/>
      <c r="AQ28" s="23"/>
      <c r="AR28" s="49"/>
      <c r="AS28" s="32"/>
      <c r="AT28" s="29"/>
      <c r="AU28" s="29"/>
      <c r="AV28" s="30"/>
      <c r="AW28" s="30"/>
      <c r="AX28" s="30"/>
      <c r="AY28" s="30"/>
      <c r="AZ28" s="31"/>
      <c r="BA28" s="28"/>
      <c r="BB28" s="23"/>
      <c r="BC28" s="23"/>
      <c r="BD28" s="49" t="s">
        <v>126</v>
      </c>
      <c r="BE28" s="28"/>
      <c r="BF28" s="47"/>
      <c r="BG28" s="30"/>
      <c r="BH28" s="30"/>
      <c r="BI28" s="30"/>
      <c r="BJ28" s="30"/>
      <c r="BK28" s="31"/>
      <c r="BL28" s="44">
        <f t="shared" si="42"/>
        <v>0</v>
      </c>
      <c r="BM28" s="38">
        <f t="shared" si="43"/>
        <v>0</v>
      </c>
      <c r="BN28" s="37">
        <f t="shared" si="44"/>
        <v>0</v>
      </c>
      <c r="BO28" s="36">
        <f t="shared" si="45"/>
        <v>0</v>
      </c>
      <c r="BP28" s="32"/>
      <c r="BQ28" s="29"/>
      <c r="BR28" s="29"/>
      <c r="BS28" s="29"/>
      <c r="BT28" s="30"/>
      <c r="BU28" s="30"/>
      <c r="BV28" s="30"/>
      <c r="BW28" s="30"/>
      <c r="BX28" s="31"/>
      <c r="BY28" s="28"/>
      <c r="BZ28" s="23"/>
      <c r="CA28" s="33"/>
      <c r="CB28" s="77"/>
      <c r="CC28" s="32"/>
      <c r="CD28" s="29"/>
      <c r="CE28" s="30"/>
      <c r="CF28" s="30"/>
      <c r="CG28" s="30"/>
      <c r="CH28" s="30"/>
      <c r="CI28" s="31"/>
      <c r="CJ28" s="28"/>
      <c r="CK28" s="27"/>
      <c r="CL28" s="23"/>
      <c r="CM28" s="49"/>
      <c r="IL28" s="93"/>
      <c r="IM28"/>
      <c r="IN28"/>
      <c r="IO28"/>
      <c r="IP28"/>
    </row>
    <row r="29" spans="1:251" s="4" customFormat="1" hidden="1" x14ac:dyDescent="0.2">
      <c r="A29" s="34"/>
      <c r="B29" s="67"/>
      <c r="C29" s="25"/>
      <c r="D29" s="68"/>
      <c r="E29" s="68"/>
      <c r="F29" s="69"/>
      <c r="G29" s="134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61">
        <f t="shared" ref="K29:K31" si="50">L29+M29+O29</f>
        <v>0</v>
      </c>
      <c r="L29" s="62">
        <f t="shared" ref="L29:L31" si="51">AB29+AO29+BA29+BL29+BY29+CJ29+CU29+DF29+DQ29+EB29+EM29+EX29+FI29+FT29+GE29+GP29+HA29+HL29+HW29+IH29</f>
        <v>0</v>
      </c>
      <c r="M29" s="37">
        <f t="shared" ref="M29:M31" si="52">AD29+AQ29+BC29+BN29+CA29+CL29+CW29+DH29+DS29+ED29+EO29+EZ29+FK29+FV29+GG29+GR29+HC29+HN29+HY29+IJ29</f>
        <v>0</v>
      </c>
      <c r="N29" s="38">
        <f t="shared" ref="N29:N31" si="53">O29</f>
        <v>0</v>
      </c>
      <c r="O29" s="63">
        <f t="shared" ref="O29:O31" si="54">W29+AJ29+AV29+BG29+BT29+CE29+CP29+DA29+DL29+DW29+EH29+ES29+FD29+FO29+FZ29+GK29+GV29+HG29+HR29+IC29</f>
        <v>0</v>
      </c>
      <c r="P29" s="32"/>
      <c r="Q29" s="29"/>
      <c r="R29" s="29"/>
      <c r="S29" s="29"/>
      <c r="T29" s="29"/>
      <c r="U29" s="29"/>
      <c r="V29" s="29"/>
      <c r="W29" s="30"/>
      <c r="X29" s="30"/>
      <c r="Y29" s="30"/>
      <c r="Z29" s="30"/>
      <c r="AA29" s="31"/>
      <c r="AB29" s="28">
        <f t="shared" ref="AB29:AB31" si="55">P29+Q29+R29+S29+T29+U29+V29</f>
        <v>0</v>
      </c>
      <c r="AC29" s="23">
        <f t="shared" ref="AC29:AC31" si="56">W29</f>
        <v>0</v>
      </c>
      <c r="AD29" s="23">
        <f t="shared" ref="AD29:AD31" si="57">(X29*3)+(Y29*10)+(Z29*5)+(AA29*20)</f>
        <v>0</v>
      </c>
      <c r="AE29" s="49">
        <f t="shared" ref="AE29:AE31" si="58">AB29+AC29+AD29</f>
        <v>0</v>
      </c>
      <c r="AF29" s="32"/>
      <c r="AG29" s="29"/>
      <c r="AH29" s="29"/>
      <c r="AI29" s="29"/>
      <c r="AJ29" s="30"/>
      <c r="AK29" s="30"/>
      <c r="AL29" s="30"/>
      <c r="AM29" s="30"/>
      <c r="AN29" s="31"/>
      <c r="AO29" s="28">
        <f t="shared" ref="AO29:AO31" si="59">AF29+AG29+AH29+AI29</f>
        <v>0</v>
      </c>
      <c r="AP29" s="23">
        <f t="shared" ref="AP29:AP31" si="60">AJ29</f>
        <v>0</v>
      </c>
      <c r="AQ29" s="23">
        <f t="shared" ref="AQ29:AQ31" si="61">(AK29*3)+(AL29*10)+(AM29*5)+(AN29*20)</f>
        <v>0</v>
      </c>
      <c r="AR29" s="49">
        <f t="shared" ref="AR29:AR31" si="62">AO29+AP29+AQ29</f>
        <v>0</v>
      </c>
      <c r="AS29" s="32"/>
      <c r="AT29" s="29"/>
      <c r="AU29" s="29"/>
      <c r="AV29" s="30"/>
      <c r="AW29" s="30"/>
      <c r="AX29" s="30"/>
      <c r="AY29" s="30"/>
      <c r="AZ29" s="31"/>
      <c r="BA29" s="28">
        <f t="shared" ref="BA29:BA31" si="63">AS29+AT29+AU29</f>
        <v>0</v>
      </c>
      <c r="BB29" s="23">
        <f t="shared" ref="BB29:BB31" si="64">AV29</f>
        <v>0</v>
      </c>
      <c r="BC29" s="23">
        <f t="shared" ref="BC29:BC31" si="65">(AW29*3)+(AX29*10)+(AY29*5)+(AZ29*20)</f>
        <v>0</v>
      </c>
      <c r="BD29" s="49">
        <f t="shared" ref="BD29:BD31" si="66">BA29+BB29+BC29</f>
        <v>0</v>
      </c>
      <c r="BE29" s="28"/>
      <c r="BF29" s="47"/>
      <c r="BG29" s="30"/>
      <c r="BH29" s="30"/>
      <c r="BI29" s="30"/>
      <c r="BJ29" s="30"/>
      <c r="BK29" s="31"/>
      <c r="BL29" s="44">
        <f t="shared" ref="BL29:BL31" si="67">BE29+BF29</f>
        <v>0</v>
      </c>
      <c r="BM29" s="38">
        <f t="shared" ref="BM29:BM31" si="68">BG29/2</f>
        <v>0</v>
      </c>
      <c r="BN29" s="37">
        <f t="shared" ref="BN29:BN31" si="69">(BH29*3)+(BI29*5)+(BJ29*5)+(BK29*20)</f>
        <v>0</v>
      </c>
      <c r="BO29" s="36">
        <f t="shared" ref="BO29:BO31" si="70">BL29+BM29+BN29</f>
        <v>0</v>
      </c>
      <c r="BP29" s="32"/>
      <c r="BQ29" s="29"/>
      <c r="BR29" s="29"/>
      <c r="BS29" s="29"/>
      <c r="BT29" s="30"/>
      <c r="BU29" s="30"/>
      <c r="BV29" s="30"/>
      <c r="BW29" s="30"/>
      <c r="BX29" s="31"/>
      <c r="BY29" s="28">
        <f t="shared" ref="BY29:BY31" si="71">BP29+BQ29+BR29+BS29</f>
        <v>0</v>
      </c>
      <c r="BZ29" s="23">
        <f t="shared" ref="BZ29:BZ31" si="72">BT29</f>
        <v>0</v>
      </c>
      <c r="CA29" s="33">
        <f t="shared" ref="CA29:CA31" si="73">(BU29*3)+(BV29*10)+(BW29*5)+(BX29*20)</f>
        <v>0</v>
      </c>
      <c r="CB29" s="77">
        <f t="shared" ref="CB29:CB31" si="74">BY29+BZ29+CA29</f>
        <v>0</v>
      </c>
      <c r="CC29" s="32"/>
      <c r="CD29" s="29"/>
      <c r="CE29" s="30"/>
      <c r="CF29" s="30"/>
      <c r="CG29" s="30"/>
      <c r="CH29" s="30"/>
      <c r="CI29" s="31"/>
      <c r="CJ29" s="28">
        <f>CC29+CD29</f>
        <v>0</v>
      </c>
      <c r="CK29" s="27">
        <f>CE29/2</f>
        <v>0</v>
      </c>
      <c r="CL29" s="23">
        <f>(CF29*3)+(CG29*10)+(CH29*5)+(CI29*20)</f>
        <v>0</v>
      </c>
      <c r="CM29" s="49">
        <f>CJ29+CK29+CL29</f>
        <v>0</v>
      </c>
      <c r="IL29" s="93"/>
      <c r="IQ29"/>
    </row>
    <row r="30" spans="1:251" s="4" customFormat="1" hidden="1" x14ac:dyDescent="0.2">
      <c r="A30" s="34"/>
      <c r="B30" s="67"/>
      <c r="C30" s="25"/>
      <c r="D30" s="68"/>
      <c r="E30" s="68"/>
      <c r="F30" s="69"/>
      <c r="G30" s="134"/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61">
        <f t="shared" si="50"/>
        <v>0</v>
      </c>
      <c r="L30" s="62">
        <f t="shared" si="51"/>
        <v>0</v>
      </c>
      <c r="M30" s="37">
        <f t="shared" si="52"/>
        <v>0</v>
      </c>
      <c r="N30" s="38">
        <f t="shared" si="53"/>
        <v>0</v>
      </c>
      <c r="O30" s="63">
        <f t="shared" si="54"/>
        <v>0</v>
      </c>
      <c r="P30" s="32"/>
      <c r="Q30" s="29"/>
      <c r="R30" s="29"/>
      <c r="S30" s="29"/>
      <c r="T30" s="29"/>
      <c r="U30" s="29"/>
      <c r="V30" s="29"/>
      <c r="W30" s="30"/>
      <c r="X30" s="30"/>
      <c r="Y30" s="30"/>
      <c r="Z30" s="30"/>
      <c r="AA30" s="31"/>
      <c r="AB30" s="28">
        <f t="shared" si="55"/>
        <v>0</v>
      </c>
      <c r="AC30" s="23">
        <f t="shared" si="56"/>
        <v>0</v>
      </c>
      <c r="AD30" s="23">
        <f t="shared" si="57"/>
        <v>0</v>
      </c>
      <c r="AE30" s="49">
        <f t="shared" si="58"/>
        <v>0</v>
      </c>
      <c r="AF30" s="32"/>
      <c r="AG30" s="29"/>
      <c r="AH30" s="29"/>
      <c r="AI30" s="29"/>
      <c r="AJ30" s="30"/>
      <c r="AK30" s="30"/>
      <c r="AL30" s="30"/>
      <c r="AM30" s="30"/>
      <c r="AN30" s="31"/>
      <c r="AO30" s="28">
        <f t="shared" si="59"/>
        <v>0</v>
      </c>
      <c r="AP30" s="23">
        <f t="shared" si="60"/>
        <v>0</v>
      </c>
      <c r="AQ30" s="23">
        <f t="shared" si="61"/>
        <v>0</v>
      </c>
      <c r="AR30" s="49">
        <f t="shared" si="62"/>
        <v>0</v>
      </c>
      <c r="AS30" s="32"/>
      <c r="AT30" s="29"/>
      <c r="AU30" s="29"/>
      <c r="AV30" s="30"/>
      <c r="AW30" s="30"/>
      <c r="AX30" s="30"/>
      <c r="AY30" s="30"/>
      <c r="AZ30" s="31"/>
      <c r="BA30" s="28">
        <f t="shared" si="63"/>
        <v>0</v>
      </c>
      <c r="BB30" s="23">
        <f t="shared" si="64"/>
        <v>0</v>
      </c>
      <c r="BC30" s="23">
        <f t="shared" si="65"/>
        <v>0</v>
      </c>
      <c r="BD30" s="49">
        <f t="shared" si="66"/>
        <v>0</v>
      </c>
      <c r="BE30" s="28"/>
      <c r="BF30" s="47"/>
      <c r="BG30" s="30"/>
      <c r="BH30" s="30"/>
      <c r="BI30" s="30"/>
      <c r="BJ30" s="30"/>
      <c r="BK30" s="31"/>
      <c r="BL30" s="44">
        <f t="shared" si="67"/>
        <v>0</v>
      </c>
      <c r="BM30" s="38">
        <f t="shared" si="68"/>
        <v>0</v>
      </c>
      <c r="BN30" s="37">
        <f t="shared" si="69"/>
        <v>0</v>
      </c>
      <c r="BO30" s="36">
        <f t="shared" si="70"/>
        <v>0</v>
      </c>
      <c r="BP30" s="32"/>
      <c r="BQ30" s="29"/>
      <c r="BR30" s="29"/>
      <c r="BS30" s="29"/>
      <c r="BT30" s="30"/>
      <c r="BU30" s="30"/>
      <c r="BV30" s="30"/>
      <c r="BW30" s="30"/>
      <c r="BX30" s="31"/>
      <c r="BY30" s="28">
        <f t="shared" si="71"/>
        <v>0</v>
      </c>
      <c r="BZ30" s="23">
        <f t="shared" si="72"/>
        <v>0</v>
      </c>
      <c r="CA30" s="33">
        <f t="shared" si="73"/>
        <v>0</v>
      </c>
      <c r="CB30" s="77">
        <f t="shared" si="74"/>
        <v>0</v>
      </c>
      <c r="CC30" s="32"/>
      <c r="CD30" s="29"/>
      <c r="CE30" s="30"/>
      <c r="CF30" s="30"/>
      <c r="CG30" s="30"/>
      <c r="CH30" s="30"/>
      <c r="CI30" s="31"/>
      <c r="CJ30" s="28">
        <f>CC30+CD30</f>
        <v>0</v>
      </c>
      <c r="CK30" s="27">
        <f>CE30/2</f>
        <v>0</v>
      </c>
      <c r="CL30" s="23">
        <f>(CF30*3)+(CG30*10)+(CH30*5)+(CI30*20)</f>
        <v>0</v>
      </c>
      <c r="CM30" s="49">
        <f>CJ30+CK30+CL30</f>
        <v>0</v>
      </c>
      <c r="IL30" s="93"/>
    </row>
    <row r="31" spans="1:251" s="4" customFormat="1" hidden="1" x14ac:dyDescent="0.2">
      <c r="A31" s="34"/>
      <c r="B31" s="67"/>
      <c r="C31" s="25"/>
      <c r="D31" s="68"/>
      <c r="E31" s="68"/>
      <c r="F31" s="69"/>
      <c r="G31" s="134"/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61">
        <f t="shared" si="50"/>
        <v>0</v>
      </c>
      <c r="L31" s="62">
        <f t="shared" si="51"/>
        <v>0</v>
      </c>
      <c r="M31" s="37">
        <f t="shared" si="52"/>
        <v>0</v>
      </c>
      <c r="N31" s="38">
        <f t="shared" si="53"/>
        <v>0</v>
      </c>
      <c r="O31" s="63">
        <f t="shared" si="54"/>
        <v>0</v>
      </c>
      <c r="P31" s="32"/>
      <c r="Q31" s="29"/>
      <c r="R31" s="29"/>
      <c r="S31" s="29"/>
      <c r="T31" s="29"/>
      <c r="U31" s="29"/>
      <c r="V31" s="29"/>
      <c r="W31" s="30"/>
      <c r="X31" s="30"/>
      <c r="Y31" s="30"/>
      <c r="Z31" s="30"/>
      <c r="AA31" s="31"/>
      <c r="AB31" s="28">
        <f t="shared" si="55"/>
        <v>0</v>
      </c>
      <c r="AC31" s="23">
        <f t="shared" si="56"/>
        <v>0</v>
      </c>
      <c r="AD31" s="23">
        <f t="shared" si="57"/>
        <v>0</v>
      </c>
      <c r="AE31" s="49">
        <f t="shared" si="58"/>
        <v>0</v>
      </c>
      <c r="AF31" s="32"/>
      <c r="AG31" s="29"/>
      <c r="AH31" s="29"/>
      <c r="AI31" s="29"/>
      <c r="AJ31" s="30"/>
      <c r="AK31" s="30"/>
      <c r="AL31" s="30"/>
      <c r="AM31" s="30"/>
      <c r="AN31" s="31"/>
      <c r="AO31" s="28">
        <f t="shared" si="59"/>
        <v>0</v>
      </c>
      <c r="AP31" s="23">
        <f t="shared" si="60"/>
        <v>0</v>
      </c>
      <c r="AQ31" s="23">
        <f t="shared" si="61"/>
        <v>0</v>
      </c>
      <c r="AR31" s="49">
        <f t="shared" si="62"/>
        <v>0</v>
      </c>
      <c r="AS31" s="32"/>
      <c r="AT31" s="29"/>
      <c r="AU31" s="29"/>
      <c r="AV31" s="30"/>
      <c r="AW31" s="30"/>
      <c r="AX31" s="30"/>
      <c r="AY31" s="30"/>
      <c r="AZ31" s="31"/>
      <c r="BA31" s="28">
        <f t="shared" si="63"/>
        <v>0</v>
      </c>
      <c r="BB31" s="23">
        <f t="shared" si="64"/>
        <v>0</v>
      </c>
      <c r="BC31" s="23">
        <f t="shared" si="65"/>
        <v>0</v>
      </c>
      <c r="BD31" s="49">
        <f t="shared" si="66"/>
        <v>0</v>
      </c>
      <c r="BE31" s="28"/>
      <c r="BF31" s="47"/>
      <c r="BG31" s="30"/>
      <c r="BH31" s="30"/>
      <c r="BI31" s="30"/>
      <c r="BJ31" s="30"/>
      <c r="BK31" s="31"/>
      <c r="BL31" s="44">
        <f t="shared" si="67"/>
        <v>0</v>
      </c>
      <c r="BM31" s="38">
        <f t="shared" si="68"/>
        <v>0</v>
      </c>
      <c r="BN31" s="37">
        <f t="shared" si="69"/>
        <v>0</v>
      </c>
      <c r="BO31" s="36">
        <f t="shared" si="70"/>
        <v>0</v>
      </c>
      <c r="BP31" s="32"/>
      <c r="BQ31" s="29"/>
      <c r="BR31" s="29"/>
      <c r="BS31" s="29"/>
      <c r="BT31" s="30"/>
      <c r="BU31" s="30"/>
      <c r="BV31" s="30"/>
      <c r="BW31" s="30"/>
      <c r="BX31" s="31"/>
      <c r="BY31" s="28">
        <f t="shared" si="71"/>
        <v>0</v>
      </c>
      <c r="BZ31" s="23">
        <f t="shared" si="72"/>
        <v>0</v>
      </c>
      <c r="CA31" s="33">
        <f t="shared" si="73"/>
        <v>0</v>
      </c>
      <c r="CB31" s="77">
        <f t="shared" si="74"/>
        <v>0</v>
      </c>
      <c r="CC31" s="32"/>
      <c r="CD31" s="29"/>
      <c r="CE31" s="30"/>
      <c r="CF31" s="30"/>
      <c r="CG31" s="30"/>
      <c r="CH31" s="30"/>
      <c r="CI31" s="31"/>
      <c r="CJ31" s="28"/>
      <c r="CK31" s="27"/>
      <c r="CL31" s="23"/>
      <c r="CM31" s="49"/>
      <c r="IL31" s="93"/>
      <c r="IM31"/>
      <c r="IN31"/>
      <c r="IO31"/>
      <c r="IP31"/>
    </row>
    <row r="32" spans="1:251" s="4" customFormat="1" hidden="1" x14ac:dyDescent="0.2">
      <c r="A32" s="34"/>
      <c r="B32" s="25"/>
      <c r="C32" s="25"/>
      <c r="D32" s="26"/>
      <c r="E32" s="26"/>
      <c r="F32" s="95"/>
      <c r="G32" s="134"/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61">
        <f>L32+M32+O32</f>
        <v>0</v>
      </c>
      <c r="L32" s="62">
        <f>AB32+AO32+BA32+BL32+BY32+CJ32+CU32+DF32+DQ32+EB32+EM32+EX32+FI32+FT32+GE32+GP32+HA32+HL32+HW32+IH32</f>
        <v>0</v>
      </c>
      <c r="M32" s="37">
        <f>AD32+AQ32+BC32+BN32+CA32+CL32+CW32+DH32+DS32+ED32+EO32+EZ32+FK32+FV32+GG32+GR32+HC32+HN32+HY32+IJ32</f>
        <v>0</v>
      </c>
      <c r="N32" s="38">
        <f>O32</f>
        <v>0</v>
      </c>
      <c r="O32" s="63">
        <f>W32+AJ32+AV32+BG32+BT32+CE32+CP32+DA32+DL32+DW32+EH32+ES32+FD32+FO32+FZ32+GK32+GV32+HG32+HR32+IC32</f>
        <v>0</v>
      </c>
      <c r="P32" s="32"/>
      <c r="Q32" s="29"/>
      <c r="R32" s="29"/>
      <c r="S32" s="29"/>
      <c r="T32" s="29"/>
      <c r="U32" s="29"/>
      <c r="V32" s="29"/>
      <c r="W32" s="30"/>
      <c r="X32" s="30"/>
      <c r="Y32" s="30"/>
      <c r="Z32" s="30"/>
      <c r="AA32" s="31"/>
      <c r="AB32" s="28">
        <f>P32+Q32+R32+S32+T32+U32+V32</f>
        <v>0</v>
      </c>
      <c r="AC32" s="23">
        <f>W32</f>
        <v>0</v>
      </c>
      <c r="AD32" s="23">
        <f>(X32*3)+(Y32*10)+(Z32*5)+(AA32*20)</f>
        <v>0</v>
      </c>
      <c r="AE32" s="49">
        <f>AB32+AC32+AD32</f>
        <v>0</v>
      </c>
      <c r="AF32" s="32"/>
      <c r="AG32" s="29"/>
      <c r="AH32" s="29"/>
      <c r="AI32" s="29"/>
      <c r="AJ32" s="30"/>
      <c r="AK32" s="30"/>
      <c r="AL32" s="30"/>
      <c r="AM32" s="30"/>
      <c r="AN32" s="31"/>
      <c r="AO32" s="28">
        <f>AF32+AG32+AH32+AI32</f>
        <v>0</v>
      </c>
      <c r="AP32" s="23">
        <f>AJ32</f>
        <v>0</v>
      </c>
      <c r="AQ32" s="23">
        <f>(AK32*3)+(AL32*10)+(AM32*5)+(AN32*20)</f>
        <v>0</v>
      </c>
      <c r="AR32" s="49">
        <f>AO32+AP32+AQ32</f>
        <v>0</v>
      </c>
      <c r="AS32" s="32"/>
      <c r="AT32" s="29"/>
      <c r="AU32" s="29"/>
      <c r="AV32" s="30"/>
      <c r="AW32" s="30"/>
      <c r="AX32" s="30"/>
      <c r="AY32" s="30"/>
      <c r="AZ32" s="31"/>
      <c r="BA32" s="28">
        <f>AS32+AT32+AU32</f>
        <v>0</v>
      </c>
      <c r="BB32" s="23">
        <f>AV32</f>
        <v>0</v>
      </c>
      <c r="BC32" s="23">
        <f>(AW32*3)+(AX32*10)+(AY32*5)+(AZ32*20)</f>
        <v>0</v>
      </c>
      <c r="BD32" s="49">
        <f>BA32+BB32+BC32</f>
        <v>0</v>
      </c>
      <c r="BE32" s="28"/>
      <c r="BF32" s="47"/>
      <c r="BG32" s="30"/>
      <c r="BH32" s="30"/>
      <c r="BI32" s="30"/>
      <c r="BJ32" s="30"/>
      <c r="BK32" s="31"/>
      <c r="BL32" s="44">
        <f>BE32+BF32</f>
        <v>0</v>
      </c>
      <c r="BM32" s="38">
        <f>BG32/2</f>
        <v>0</v>
      </c>
      <c r="BN32" s="37">
        <f>(BH32*3)+(BI32*5)+(BJ32*5)+(BK32*20)</f>
        <v>0</v>
      </c>
      <c r="BO32" s="36">
        <f>BL32+BM32+BN32</f>
        <v>0</v>
      </c>
      <c r="BP32" s="32"/>
      <c r="BQ32" s="29"/>
      <c r="BR32" s="29"/>
      <c r="BS32" s="29"/>
      <c r="BT32" s="30"/>
      <c r="BU32" s="30"/>
      <c r="BV32" s="30"/>
      <c r="BW32" s="30"/>
      <c r="BX32" s="31"/>
      <c r="BY32" s="28">
        <f>BP32+BQ32+BR32+BS32</f>
        <v>0</v>
      </c>
      <c r="BZ32" s="23">
        <f>BT32</f>
        <v>0</v>
      </c>
      <c r="CA32" s="33">
        <f>(BU32*3)+(BV32*10)+(BW32*5)+(BX32*20)</f>
        <v>0</v>
      </c>
      <c r="CB32" s="77">
        <f>BY32+BZ32+CA32</f>
        <v>0</v>
      </c>
      <c r="CC32" s="32"/>
      <c r="CD32" s="29"/>
      <c r="CE32" s="30"/>
      <c r="CF32" s="30"/>
      <c r="CG32" s="30"/>
      <c r="CH32" s="30"/>
      <c r="CI32" s="31"/>
      <c r="CJ32" s="28">
        <f>CC32+CD32</f>
        <v>0</v>
      </c>
      <c r="CK32" s="27">
        <f>CE32/2</f>
        <v>0</v>
      </c>
      <c r="CL32" s="23">
        <f>(CF32*3)+(CG32*5)+(CH32*5)+(CI32*20)</f>
        <v>0</v>
      </c>
      <c r="CM32" s="49">
        <f>CJ32+CK32+CL32</f>
        <v>0</v>
      </c>
      <c r="IL32" s="93"/>
    </row>
    <row r="33" spans="1:251" s="4" customFormat="1" hidden="1" x14ac:dyDescent="0.2">
      <c r="A33" s="34"/>
      <c r="B33" s="25"/>
      <c r="C33" s="25"/>
      <c r="D33" s="26"/>
      <c r="E33" s="26"/>
      <c r="F33" s="95"/>
      <c r="G33" s="134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61">
        <f>L33+M33+O33</f>
        <v>0</v>
      </c>
      <c r="L33" s="62">
        <f>AB33+AO33+BA33+BL33+BY33+CJ33+CU33+DF33+DQ33+EB33+EM33+EX33+FI33+FT33+GE33+GP33+HA33+HL33+HW33+IH33</f>
        <v>0</v>
      </c>
      <c r="M33" s="37">
        <f>AD33+AQ33+BC33+BN33+CA33+CL33+CW33+DH33+DS33+ED33+EO33+EZ33+FK33+FV33+GG33+GR33+HC33+HN33+HY33+IJ33</f>
        <v>0</v>
      </c>
      <c r="N33" s="38">
        <f>O33</f>
        <v>0</v>
      </c>
      <c r="O33" s="63">
        <f>W33+AJ33+AV33+BG33+BT33+CE33+CP33+DA33+DL33+DW33+EH33+ES33+FD33+FO33+FZ33+GK33+GV33+HG33+HR33+IC33</f>
        <v>0</v>
      </c>
      <c r="P33" s="32"/>
      <c r="Q33" s="29"/>
      <c r="R33" s="29"/>
      <c r="S33" s="29"/>
      <c r="T33" s="29"/>
      <c r="U33" s="29"/>
      <c r="V33" s="29"/>
      <c r="W33" s="30"/>
      <c r="X33" s="30"/>
      <c r="Y33" s="30"/>
      <c r="Z33" s="30"/>
      <c r="AA33" s="31"/>
      <c r="AB33" s="28">
        <f>P33+Q33+R33+S33+T33+U33+V33</f>
        <v>0</v>
      </c>
      <c r="AC33" s="23">
        <f>W33</f>
        <v>0</v>
      </c>
      <c r="AD33" s="23">
        <f>(X33*3)+(Y33*10)+(Z33*5)+(AA33*20)</f>
        <v>0</v>
      </c>
      <c r="AE33" s="49">
        <f>AB33+AC33+AD33</f>
        <v>0</v>
      </c>
      <c r="AF33" s="32"/>
      <c r="AG33" s="29"/>
      <c r="AH33" s="29"/>
      <c r="AI33" s="29"/>
      <c r="AJ33" s="30"/>
      <c r="AK33" s="30"/>
      <c r="AL33" s="30"/>
      <c r="AM33" s="30"/>
      <c r="AN33" s="31"/>
      <c r="AO33" s="28">
        <f>AF33+AG33+AH33+AI33</f>
        <v>0</v>
      </c>
      <c r="AP33" s="23">
        <f>AJ33</f>
        <v>0</v>
      </c>
      <c r="AQ33" s="23">
        <f>(AK33*3)+(AL33*10)+(AM33*5)+(AN33*20)</f>
        <v>0</v>
      </c>
      <c r="AR33" s="49">
        <f>AO33+AP33+AQ33</f>
        <v>0</v>
      </c>
      <c r="AS33" s="32"/>
      <c r="AT33" s="29"/>
      <c r="AU33" s="29"/>
      <c r="AV33" s="30"/>
      <c r="AW33" s="30"/>
      <c r="AX33" s="30"/>
      <c r="AY33" s="30"/>
      <c r="AZ33" s="31"/>
      <c r="BA33" s="28">
        <f>AS33+AT33+AU33</f>
        <v>0</v>
      </c>
      <c r="BB33" s="23">
        <f>AV33</f>
        <v>0</v>
      </c>
      <c r="BC33" s="23">
        <f>(AW33*3)+(AX33*10)+(AY33*5)+(AZ33*20)</f>
        <v>0</v>
      </c>
      <c r="BD33" s="49">
        <f>BA33+BB33+BC33</f>
        <v>0</v>
      </c>
      <c r="BE33" s="28"/>
      <c r="BF33" s="47"/>
      <c r="BG33" s="30"/>
      <c r="BH33" s="30"/>
      <c r="BI33" s="30"/>
      <c r="BJ33" s="30"/>
      <c r="BK33" s="31"/>
      <c r="BL33" s="44">
        <f>BE33+BF33</f>
        <v>0</v>
      </c>
      <c r="BM33" s="38">
        <f>BG33/2</f>
        <v>0</v>
      </c>
      <c r="BN33" s="37">
        <f>(BH33*3)+(BI33*5)+(BJ33*5)+(BK33*20)</f>
        <v>0</v>
      </c>
      <c r="BO33" s="36">
        <f>BL33+BM33+BN33</f>
        <v>0</v>
      </c>
      <c r="BP33" s="32"/>
      <c r="BQ33" s="29"/>
      <c r="BR33" s="29"/>
      <c r="BS33" s="29"/>
      <c r="BT33" s="30"/>
      <c r="BU33" s="30"/>
      <c r="BV33" s="30"/>
      <c r="BW33" s="30"/>
      <c r="BX33" s="31"/>
      <c r="BY33" s="28">
        <f>BP33+BQ33+BR33+BS33</f>
        <v>0</v>
      </c>
      <c r="BZ33" s="23">
        <f>BT33</f>
        <v>0</v>
      </c>
      <c r="CA33" s="33">
        <f>(BU33*3)+(BV33*10)+(BW33*5)+(BX33*20)</f>
        <v>0</v>
      </c>
      <c r="CB33" s="77">
        <f>BY33+BZ33+CA33</f>
        <v>0</v>
      </c>
      <c r="CC33" s="32"/>
      <c r="CD33" s="29"/>
      <c r="CE33" s="30"/>
      <c r="CF33" s="30"/>
      <c r="CG33" s="30"/>
      <c r="CH33" s="30"/>
      <c r="CI33" s="31"/>
      <c r="CJ33" s="28">
        <f>CC33+CD33</f>
        <v>0</v>
      </c>
      <c r="CK33" s="27">
        <f>CE33/2</f>
        <v>0</v>
      </c>
      <c r="CL33" s="23">
        <f>(CF33*3)+(CG33*10)+(CH33*5)+(CI33*20)</f>
        <v>0</v>
      </c>
      <c r="CM33" s="49">
        <f>CJ33+CK33+CL33</f>
        <v>0</v>
      </c>
      <c r="IL33" s="93"/>
    </row>
    <row r="34" spans="1:251" s="4" customFormat="1" hidden="1" x14ac:dyDescent="0.2">
      <c r="A34" s="34"/>
      <c r="B34" s="139"/>
      <c r="C34" s="25"/>
      <c r="D34" s="68"/>
      <c r="E34" s="68"/>
      <c r="F34" s="69"/>
      <c r="G34" s="134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61">
        <f t="shared" ref="K34:K53" si="75">L34+M34+O34</f>
        <v>0</v>
      </c>
      <c r="L34" s="62">
        <f t="shared" ref="L34:L53" si="76">AB34+AO34+BA34+BL34+BY34+CJ34+CU34+DF34+DQ34+EB34+EM34+EX34+FI34+FT34+GE34+GP34+HA34+HL34+HW34+IH34</f>
        <v>0</v>
      </c>
      <c r="M34" s="37">
        <f t="shared" ref="M34:M53" si="77">AD34+AQ34+BC34+BN34+CA34+CL34+CW34+DH34+DS34+ED34+EO34+EZ34+FK34+FV34+GG34+GR34+HC34+HN34+HY34+IJ34</f>
        <v>0</v>
      </c>
      <c r="N34" s="38">
        <f t="shared" ref="N34:N53" si="78">O34</f>
        <v>0</v>
      </c>
      <c r="O34" s="63">
        <f t="shared" ref="O34:O53" si="79">W34+AJ34+AV34+BG34+BT34+CE34+CP34+DA34+DL34+DW34+EH34+ES34+FD34+FO34+FZ34+GK34+GV34+HG34+HR34+IC34</f>
        <v>0</v>
      </c>
      <c r="P34" s="32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1"/>
      <c r="AB34" s="28">
        <f t="shared" ref="AB34:AB53" si="80">P34+Q34+R34+S34+T34+U34+V34</f>
        <v>0</v>
      </c>
      <c r="AC34" s="23">
        <f t="shared" ref="AC34:AC53" si="81">W34</f>
        <v>0</v>
      </c>
      <c r="AD34" s="23">
        <f t="shared" ref="AD34:AD53" si="82">(X34*3)+(Y34*10)+(Z34*5)+(AA34*20)</f>
        <v>0</v>
      </c>
      <c r="AE34" s="49">
        <f t="shared" ref="AE34:AE53" si="83">AB34+AC34+AD34</f>
        <v>0</v>
      </c>
      <c r="AF34" s="32"/>
      <c r="AG34" s="29"/>
      <c r="AH34" s="29"/>
      <c r="AI34" s="29"/>
      <c r="AJ34" s="30"/>
      <c r="AK34" s="30"/>
      <c r="AL34" s="30"/>
      <c r="AM34" s="30"/>
      <c r="AN34" s="31"/>
      <c r="AO34" s="28">
        <f t="shared" ref="AO34:AO53" si="84">AF34+AG34+AH34+AI34</f>
        <v>0</v>
      </c>
      <c r="AP34" s="23">
        <f t="shared" ref="AP34:AP53" si="85">AJ34</f>
        <v>0</v>
      </c>
      <c r="AQ34" s="23">
        <f t="shared" ref="AQ34:AQ53" si="86">(AK34*3)+(AL34*10)+(AM34*5)+(AN34*20)</f>
        <v>0</v>
      </c>
      <c r="AR34" s="49">
        <f t="shared" ref="AR34:AR53" si="87">AO34+AP34+AQ34</f>
        <v>0</v>
      </c>
      <c r="AS34" s="32"/>
      <c r="AT34" s="29"/>
      <c r="AU34" s="29"/>
      <c r="AV34" s="30"/>
      <c r="AW34" s="30"/>
      <c r="AX34" s="30"/>
      <c r="AY34" s="30"/>
      <c r="AZ34" s="31"/>
      <c r="BA34" s="28">
        <f t="shared" ref="BA34:BA53" si="88">AS34+AT34+AU34</f>
        <v>0</v>
      </c>
      <c r="BB34" s="23">
        <f t="shared" ref="BB34:BB53" si="89">AV34</f>
        <v>0</v>
      </c>
      <c r="BC34" s="23">
        <f t="shared" ref="BC34:BC53" si="90">(AW34*3)+(AX34*10)+(AY34*5)+(AZ34*20)</f>
        <v>0</v>
      </c>
      <c r="BD34" s="49">
        <f t="shared" ref="BD34:BD53" si="91">BA34+BB34+BC34</f>
        <v>0</v>
      </c>
      <c r="BE34" s="28"/>
      <c r="BF34" s="47"/>
      <c r="BG34" s="30"/>
      <c r="BH34" s="30"/>
      <c r="BI34" s="30"/>
      <c r="BJ34" s="30"/>
      <c r="BK34" s="31"/>
      <c r="BL34" s="44">
        <f t="shared" ref="BL34:BL53" si="92">BE34+BF34</f>
        <v>0</v>
      </c>
      <c r="BM34" s="38">
        <f t="shared" ref="BM34:BM53" si="93">BG34/2</f>
        <v>0</v>
      </c>
      <c r="BN34" s="37">
        <f t="shared" ref="BN34:BN53" si="94">(BH34*3)+(BI34*5)+(BJ34*5)+(BK34*20)</f>
        <v>0</v>
      </c>
      <c r="BO34" s="36">
        <f t="shared" ref="BO34:BO53" si="95">BL34+BM34+BN34</f>
        <v>0</v>
      </c>
      <c r="BP34" s="32"/>
      <c r="BQ34" s="29"/>
      <c r="BR34" s="29"/>
      <c r="BS34" s="29"/>
      <c r="BT34" s="30"/>
      <c r="BU34" s="30"/>
      <c r="BV34" s="30"/>
      <c r="BW34" s="30"/>
      <c r="BX34" s="31"/>
      <c r="BY34" s="28">
        <f t="shared" ref="BY34:BY53" si="96">BP34+BQ34+BR34+BS34</f>
        <v>0</v>
      </c>
      <c r="BZ34" s="23">
        <f t="shared" ref="BZ34:BZ53" si="97">BT34</f>
        <v>0</v>
      </c>
      <c r="CA34" s="33">
        <f t="shared" ref="CA34:CA53" si="98">(BU34*3)+(BV34*10)+(BW34*5)+(BX34*20)</f>
        <v>0</v>
      </c>
      <c r="CB34" s="77">
        <f t="shared" ref="CB34:CB53" si="99">BY34+BZ34+CA34</f>
        <v>0</v>
      </c>
      <c r="CC34" s="32"/>
      <c r="CD34" s="29"/>
      <c r="CE34" s="30"/>
      <c r="CF34" s="30"/>
      <c r="CG34" s="30"/>
      <c r="CH34" s="30"/>
      <c r="CI34" s="31"/>
      <c r="CJ34" s="28">
        <f>CC34+CD34</f>
        <v>0</v>
      </c>
      <c r="CK34" s="27">
        <f>CE34/2</f>
        <v>0</v>
      </c>
      <c r="CL34" s="23">
        <f>(CF34*3)+(CG34*10)+(CH34*5)+(CI34*20)</f>
        <v>0</v>
      </c>
      <c r="CM34" s="49">
        <f>CJ34+CK34+CL34</f>
        <v>0</v>
      </c>
      <c r="IL34" s="93"/>
      <c r="IO34"/>
      <c r="IP34"/>
    </row>
    <row r="35" spans="1:251" s="4" customFormat="1" hidden="1" x14ac:dyDescent="0.2">
      <c r="A35" s="34"/>
      <c r="B35" s="67"/>
      <c r="C35" s="25"/>
      <c r="D35" s="68"/>
      <c r="E35" s="68"/>
      <c r="F35" s="69"/>
      <c r="G35" s="134"/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61">
        <f t="shared" si="75"/>
        <v>0</v>
      </c>
      <c r="L35" s="62">
        <f t="shared" si="76"/>
        <v>0</v>
      </c>
      <c r="M35" s="37">
        <f t="shared" si="77"/>
        <v>0</v>
      </c>
      <c r="N35" s="38">
        <f t="shared" si="78"/>
        <v>0</v>
      </c>
      <c r="O35" s="63">
        <f t="shared" si="79"/>
        <v>0</v>
      </c>
      <c r="P35" s="32"/>
      <c r="Q35" s="29"/>
      <c r="R35" s="29"/>
      <c r="S35" s="29"/>
      <c r="T35" s="29"/>
      <c r="U35" s="29"/>
      <c r="V35" s="29"/>
      <c r="W35" s="30"/>
      <c r="X35" s="30"/>
      <c r="Y35" s="30"/>
      <c r="Z35" s="30"/>
      <c r="AA35" s="31"/>
      <c r="AB35" s="28">
        <f t="shared" si="80"/>
        <v>0</v>
      </c>
      <c r="AC35" s="23">
        <f t="shared" si="81"/>
        <v>0</v>
      </c>
      <c r="AD35" s="23">
        <f t="shared" si="82"/>
        <v>0</v>
      </c>
      <c r="AE35" s="49">
        <f t="shared" si="83"/>
        <v>0</v>
      </c>
      <c r="AF35" s="32"/>
      <c r="AG35" s="29"/>
      <c r="AH35" s="29"/>
      <c r="AI35" s="29"/>
      <c r="AJ35" s="30"/>
      <c r="AK35" s="30"/>
      <c r="AL35" s="30"/>
      <c r="AM35" s="30"/>
      <c r="AN35" s="31"/>
      <c r="AO35" s="28">
        <f t="shared" si="84"/>
        <v>0</v>
      </c>
      <c r="AP35" s="23">
        <f t="shared" si="85"/>
        <v>0</v>
      </c>
      <c r="AQ35" s="23">
        <f t="shared" si="86"/>
        <v>0</v>
      </c>
      <c r="AR35" s="49">
        <f t="shared" si="87"/>
        <v>0</v>
      </c>
      <c r="AS35" s="32"/>
      <c r="AT35" s="29"/>
      <c r="AU35" s="29"/>
      <c r="AV35" s="30"/>
      <c r="AW35" s="30"/>
      <c r="AX35" s="30"/>
      <c r="AY35" s="30"/>
      <c r="AZ35" s="31"/>
      <c r="BA35" s="28">
        <f t="shared" si="88"/>
        <v>0</v>
      </c>
      <c r="BB35" s="23">
        <f t="shared" si="89"/>
        <v>0</v>
      </c>
      <c r="BC35" s="23">
        <f t="shared" si="90"/>
        <v>0</v>
      </c>
      <c r="BD35" s="49">
        <f t="shared" si="91"/>
        <v>0</v>
      </c>
      <c r="BE35" s="28"/>
      <c r="BF35" s="47"/>
      <c r="BG35" s="30"/>
      <c r="BH35" s="30"/>
      <c r="BI35" s="30"/>
      <c r="BJ35" s="30"/>
      <c r="BK35" s="31"/>
      <c r="BL35" s="44">
        <f t="shared" si="92"/>
        <v>0</v>
      </c>
      <c r="BM35" s="38">
        <f t="shared" si="93"/>
        <v>0</v>
      </c>
      <c r="BN35" s="37">
        <f t="shared" si="94"/>
        <v>0</v>
      </c>
      <c r="BO35" s="36">
        <f t="shared" si="95"/>
        <v>0</v>
      </c>
      <c r="BP35" s="32"/>
      <c r="BQ35" s="29"/>
      <c r="BR35" s="29"/>
      <c r="BS35" s="29"/>
      <c r="BT35" s="30"/>
      <c r="BU35" s="30"/>
      <c r="BV35" s="30"/>
      <c r="BW35" s="30"/>
      <c r="BX35" s="31"/>
      <c r="BY35" s="28">
        <f t="shared" si="96"/>
        <v>0</v>
      </c>
      <c r="BZ35" s="23">
        <f t="shared" si="97"/>
        <v>0</v>
      </c>
      <c r="CA35" s="33">
        <f t="shared" si="98"/>
        <v>0</v>
      </c>
      <c r="CB35" s="77">
        <f t="shared" si="99"/>
        <v>0</v>
      </c>
      <c r="CC35" s="32"/>
      <c r="CD35" s="29"/>
      <c r="CE35" s="30"/>
      <c r="CF35" s="30"/>
      <c r="CG35" s="30"/>
      <c r="CH35" s="30"/>
      <c r="CI35" s="31"/>
      <c r="CJ35" s="28"/>
      <c r="CK35" s="27"/>
      <c r="CL35" s="23"/>
      <c r="CM35" s="49"/>
      <c r="IL35" s="93"/>
      <c r="IM35"/>
      <c r="IN35"/>
      <c r="IO35"/>
      <c r="IP35"/>
    </row>
    <row r="36" spans="1:251" s="4" customFormat="1" hidden="1" x14ac:dyDescent="0.2">
      <c r="A36" s="34"/>
      <c r="B36" s="67"/>
      <c r="C36" s="25"/>
      <c r="D36" s="68"/>
      <c r="E36" s="68"/>
      <c r="F36" s="69"/>
      <c r="G36" s="134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61">
        <f t="shared" si="75"/>
        <v>0</v>
      </c>
      <c r="L36" s="62">
        <f t="shared" si="76"/>
        <v>0</v>
      </c>
      <c r="M36" s="37">
        <f t="shared" si="77"/>
        <v>0</v>
      </c>
      <c r="N36" s="38">
        <f t="shared" si="78"/>
        <v>0</v>
      </c>
      <c r="O36" s="63">
        <f t="shared" si="79"/>
        <v>0</v>
      </c>
      <c r="P36" s="32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1"/>
      <c r="AB36" s="28">
        <f t="shared" si="80"/>
        <v>0</v>
      </c>
      <c r="AC36" s="23">
        <f t="shared" si="81"/>
        <v>0</v>
      </c>
      <c r="AD36" s="23">
        <f t="shared" si="82"/>
        <v>0</v>
      </c>
      <c r="AE36" s="49">
        <f t="shared" si="83"/>
        <v>0</v>
      </c>
      <c r="AF36" s="32"/>
      <c r="AG36" s="29"/>
      <c r="AH36" s="29"/>
      <c r="AI36" s="29"/>
      <c r="AJ36" s="30"/>
      <c r="AK36" s="30"/>
      <c r="AL36" s="30"/>
      <c r="AM36" s="30"/>
      <c r="AN36" s="31"/>
      <c r="AO36" s="28">
        <f t="shared" si="84"/>
        <v>0</v>
      </c>
      <c r="AP36" s="23">
        <f t="shared" si="85"/>
        <v>0</v>
      </c>
      <c r="AQ36" s="23">
        <f t="shared" si="86"/>
        <v>0</v>
      </c>
      <c r="AR36" s="49">
        <f t="shared" si="87"/>
        <v>0</v>
      </c>
      <c r="AS36" s="32"/>
      <c r="AT36" s="29"/>
      <c r="AU36" s="29"/>
      <c r="AV36" s="30"/>
      <c r="AW36" s="30"/>
      <c r="AX36" s="30"/>
      <c r="AY36" s="30"/>
      <c r="AZ36" s="31"/>
      <c r="BA36" s="28">
        <f t="shared" si="88"/>
        <v>0</v>
      </c>
      <c r="BB36" s="23">
        <f t="shared" si="89"/>
        <v>0</v>
      </c>
      <c r="BC36" s="23">
        <f t="shared" si="90"/>
        <v>0</v>
      </c>
      <c r="BD36" s="49">
        <f t="shared" si="91"/>
        <v>0</v>
      </c>
      <c r="BE36" s="28"/>
      <c r="BF36" s="47"/>
      <c r="BG36" s="30"/>
      <c r="BH36" s="30"/>
      <c r="BI36" s="30"/>
      <c r="BJ36" s="30"/>
      <c r="BK36" s="31"/>
      <c r="BL36" s="44">
        <f t="shared" si="92"/>
        <v>0</v>
      </c>
      <c r="BM36" s="38">
        <f t="shared" si="93"/>
        <v>0</v>
      </c>
      <c r="BN36" s="37">
        <f t="shared" si="94"/>
        <v>0</v>
      </c>
      <c r="BO36" s="36">
        <f t="shared" si="95"/>
        <v>0</v>
      </c>
      <c r="BP36" s="32"/>
      <c r="BQ36" s="29"/>
      <c r="BR36" s="29"/>
      <c r="BS36" s="29"/>
      <c r="BT36" s="30"/>
      <c r="BU36" s="30"/>
      <c r="BV36" s="30"/>
      <c r="BW36" s="30"/>
      <c r="BX36" s="31"/>
      <c r="BY36" s="28">
        <f t="shared" si="96"/>
        <v>0</v>
      </c>
      <c r="BZ36" s="23">
        <f t="shared" si="97"/>
        <v>0</v>
      </c>
      <c r="CA36" s="33">
        <f t="shared" si="98"/>
        <v>0</v>
      </c>
      <c r="CB36" s="77">
        <f t="shared" si="99"/>
        <v>0</v>
      </c>
      <c r="CC36" s="32"/>
      <c r="CD36" s="29"/>
      <c r="CE36" s="30"/>
      <c r="CF36" s="30"/>
      <c r="CG36" s="30"/>
      <c r="CH36" s="30"/>
      <c r="CI36" s="31"/>
      <c r="CJ36" s="28">
        <f>CC36+CD36</f>
        <v>0</v>
      </c>
      <c r="CK36" s="27">
        <f>CE36/2</f>
        <v>0</v>
      </c>
      <c r="CL36" s="23">
        <f>(CF36*3)+(CG36*10)+(CH36*5)+(CI36*20)</f>
        <v>0</v>
      </c>
      <c r="CM36" s="49">
        <f>CJ36+CK36+CL36</f>
        <v>0</v>
      </c>
      <c r="CN36" s="1"/>
      <c r="CO36" s="1"/>
      <c r="CP36" s="2"/>
      <c r="CQ36" s="2"/>
      <c r="CR36" s="2"/>
      <c r="CS36" s="2"/>
      <c r="CT36" s="2"/>
      <c r="CU36" s="65"/>
      <c r="CV36" s="13"/>
      <c r="CW36" s="6"/>
      <c r="CX36" s="41"/>
      <c r="CY36" s="1"/>
      <c r="CZ36" s="1"/>
      <c r="DA36" s="2"/>
      <c r="DB36" s="2"/>
      <c r="DC36" s="2"/>
      <c r="DD36" s="2"/>
      <c r="DE36" s="2"/>
      <c r="DF36" s="65"/>
      <c r="DG36" s="13"/>
      <c r="DH36" s="6"/>
      <c r="DI36" s="41"/>
      <c r="DJ36" s="1"/>
      <c r="DK36" s="1"/>
      <c r="DL36" s="2"/>
      <c r="DM36" s="2"/>
      <c r="DN36" s="2"/>
      <c r="DO36" s="2"/>
      <c r="DP36" s="2"/>
      <c r="DQ36" s="65"/>
      <c r="DR36" s="13"/>
      <c r="DS36" s="6"/>
      <c r="DT36" s="41"/>
      <c r="DU36" s="1"/>
      <c r="DV36" s="1"/>
      <c r="DW36" s="2"/>
      <c r="DX36" s="2"/>
      <c r="DY36" s="2"/>
      <c r="DZ36" s="2"/>
      <c r="EA36" s="2"/>
      <c r="EB36" s="65"/>
      <c r="EC36" s="13"/>
      <c r="ED36" s="6"/>
      <c r="EE36" s="41"/>
      <c r="EF36" s="1"/>
      <c r="EG36" s="1"/>
      <c r="EH36" s="2"/>
      <c r="EI36" s="2"/>
      <c r="EJ36" s="2"/>
      <c r="EK36" s="2"/>
      <c r="EL36" s="2"/>
      <c r="EM36" s="65"/>
      <c r="EN36" s="13"/>
      <c r="EO36" s="6"/>
      <c r="EP36" s="41"/>
      <c r="EQ36" s="1"/>
      <c r="ER36" s="1"/>
      <c r="ES36" s="2"/>
      <c r="ET36" s="2"/>
      <c r="EU36" s="2"/>
      <c r="EV36" s="2"/>
      <c r="EW36" s="2"/>
      <c r="EX36" s="65"/>
      <c r="EY36" s="13"/>
      <c r="EZ36" s="6"/>
      <c r="FA36" s="41"/>
      <c r="FB36" s="1"/>
      <c r="FC36" s="1"/>
      <c r="FD36" s="2"/>
      <c r="FE36" s="2"/>
      <c r="FF36" s="2"/>
      <c r="FG36" s="2"/>
      <c r="FH36" s="2"/>
      <c r="FI36" s="65"/>
      <c r="FJ36" s="13"/>
      <c r="FK36" s="6"/>
      <c r="FL36" s="41"/>
      <c r="FM36" s="1"/>
      <c r="FN36" s="1"/>
      <c r="FO36" s="2"/>
      <c r="FP36" s="2"/>
      <c r="FQ36" s="2"/>
      <c r="FR36" s="2"/>
      <c r="FS36" s="2"/>
      <c r="FT36" s="65"/>
      <c r="FU36" s="13"/>
      <c r="FV36" s="6"/>
      <c r="FW36" s="41"/>
      <c r="FX36" s="1"/>
      <c r="FY36" s="1"/>
      <c r="FZ36" s="2"/>
      <c r="GA36" s="2"/>
      <c r="GB36" s="2"/>
      <c r="GC36" s="2"/>
      <c r="GD36" s="2"/>
      <c r="GE36" s="65"/>
      <c r="GF36" s="13"/>
      <c r="GG36" s="6"/>
      <c r="GH36" s="41"/>
      <c r="GI36" s="1"/>
      <c r="GJ36" s="1"/>
      <c r="GK36" s="2"/>
      <c r="GL36" s="2"/>
      <c r="GM36" s="2"/>
      <c r="GN36" s="2"/>
      <c r="GO36" s="2"/>
      <c r="GP36" s="65"/>
      <c r="GQ36" s="13"/>
      <c r="GR36" s="6"/>
      <c r="GS36" s="41"/>
      <c r="GT36" s="1"/>
      <c r="GU36" s="1"/>
      <c r="GV36" s="2"/>
      <c r="GW36" s="2"/>
      <c r="GX36" s="2"/>
      <c r="GY36" s="2"/>
      <c r="GZ36" s="2"/>
      <c r="HA36" s="65"/>
      <c r="HB36" s="13"/>
      <c r="HC36" s="6"/>
      <c r="HD36" s="41"/>
      <c r="HE36" s="1"/>
      <c r="HF36" s="1"/>
      <c r="HG36" s="2"/>
      <c r="HH36" s="2"/>
      <c r="HI36" s="2"/>
      <c r="HJ36" s="2"/>
      <c r="HK36" s="2"/>
      <c r="HL36" s="65"/>
      <c r="HM36" s="13"/>
      <c r="HN36" s="6"/>
      <c r="HO36" s="41"/>
      <c r="HP36" s="1"/>
      <c r="HQ36" s="1"/>
      <c r="HR36" s="2"/>
      <c r="HS36" s="2"/>
      <c r="HT36" s="2"/>
      <c r="HU36" s="2"/>
      <c r="HV36" s="2"/>
      <c r="HW36" s="65"/>
      <c r="HX36" s="13"/>
      <c r="HY36" s="6"/>
      <c r="HZ36" s="41"/>
      <c r="IA36" s="1"/>
      <c r="IB36" s="1"/>
      <c r="IC36" s="2"/>
      <c r="ID36" s="2"/>
      <c r="IE36" s="2"/>
      <c r="IF36" s="2"/>
      <c r="IG36" s="2"/>
      <c r="IH36" s="65"/>
      <c r="II36" s="13"/>
      <c r="IJ36" s="6"/>
      <c r="IK36" s="41"/>
      <c r="IL36" s="93"/>
      <c r="IM36"/>
      <c r="IN36"/>
    </row>
    <row r="37" spans="1:251" s="4" customFormat="1" hidden="1" x14ac:dyDescent="0.2">
      <c r="A37" s="34"/>
      <c r="B37" s="67"/>
      <c r="C37" s="25"/>
      <c r="D37" s="68"/>
      <c r="E37" s="68"/>
      <c r="F37" s="69"/>
      <c r="G37" s="134"/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61">
        <f t="shared" si="75"/>
        <v>0</v>
      </c>
      <c r="L37" s="62">
        <f t="shared" si="76"/>
        <v>0</v>
      </c>
      <c r="M37" s="37">
        <f t="shared" si="77"/>
        <v>0</v>
      </c>
      <c r="N37" s="38">
        <f t="shared" si="78"/>
        <v>0</v>
      </c>
      <c r="O37" s="63">
        <f t="shared" si="79"/>
        <v>0</v>
      </c>
      <c r="P37" s="32"/>
      <c r="Q37" s="29"/>
      <c r="R37" s="29"/>
      <c r="S37" s="29"/>
      <c r="T37" s="29"/>
      <c r="U37" s="29"/>
      <c r="V37" s="29"/>
      <c r="W37" s="30"/>
      <c r="X37" s="30"/>
      <c r="Y37" s="30"/>
      <c r="Z37" s="30"/>
      <c r="AA37" s="31"/>
      <c r="AB37" s="28">
        <f t="shared" si="80"/>
        <v>0</v>
      </c>
      <c r="AC37" s="23">
        <f t="shared" si="81"/>
        <v>0</v>
      </c>
      <c r="AD37" s="23">
        <f t="shared" si="82"/>
        <v>0</v>
      </c>
      <c r="AE37" s="49">
        <f t="shared" si="83"/>
        <v>0</v>
      </c>
      <c r="AF37" s="32"/>
      <c r="AG37" s="29"/>
      <c r="AH37" s="29"/>
      <c r="AI37" s="29"/>
      <c r="AJ37" s="30"/>
      <c r="AK37" s="30"/>
      <c r="AL37" s="30"/>
      <c r="AM37" s="30"/>
      <c r="AN37" s="31"/>
      <c r="AO37" s="28">
        <f t="shared" si="84"/>
        <v>0</v>
      </c>
      <c r="AP37" s="23">
        <f t="shared" si="85"/>
        <v>0</v>
      </c>
      <c r="AQ37" s="23">
        <f t="shared" si="86"/>
        <v>0</v>
      </c>
      <c r="AR37" s="49">
        <f t="shared" si="87"/>
        <v>0</v>
      </c>
      <c r="AS37" s="32"/>
      <c r="AT37" s="29"/>
      <c r="AU37" s="29"/>
      <c r="AV37" s="30"/>
      <c r="AW37" s="30"/>
      <c r="AX37" s="30"/>
      <c r="AY37" s="30"/>
      <c r="AZ37" s="31"/>
      <c r="BA37" s="28">
        <f t="shared" si="88"/>
        <v>0</v>
      </c>
      <c r="BB37" s="23">
        <f t="shared" si="89"/>
        <v>0</v>
      </c>
      <c r="BC37" s="23">
        <f t="shared" si="90"/>
        <v>0</v>
      </c>
      <c r="BD37" s="49">
        <f t="shared" si="91"/>
        <v>0</v>
      </c>
      <c r="BE37" s="28"/>
      <c r="BF37" s="47"/>
      <c r="BG37" s="30"/>
      <c r="BH37" s="30"/>
      <c r="BI37" s="30"/>
      <c r="BJ37" s="30"/>
      <c r="BK37" s="31"/>
      <c r="BL37" s="44">
        <f t="shared" si="92"/>
        <v>0</v>
      </c>
      <c r="BM37" s="38">
        <f t="shared" si="93"/>
        <v>0</v>
      </c>
      <c r="BN37" s="37">
        <f t="shared" si="94"/>
        <v>0</v>
      </c>
      <c r="BO37" s="36">
        <f t="shared" si="95"/>
        <v>0</v>
      </c>
      <c r="BP37" s="32"/>
      <c r="BQ37" s="29"/>
      <c r="BR37" s="29"/>
      <c r="BS37" s="29"/>
      <c r="BT37" s="30"/>
      <c r="BU37" s="30"/>
      <c r="BV37" s="30"/>
      <c r="BW37" s="30"/>
      <c r="BX37" s="31"/>
      <c r="BY37" s="28">
        <f t="shared" si="96"/>
        <v>0</v>
      </c>
      <c r="BZ37" s="23">
        <f t="shared" si="97"/>
        <v>0</v>
      </c>
      <c r="CA37" s="33">
        <f t="shared" si="98"/>
        <v>0</v>
      </c>
      <c r="CB37" s="77">
        <f t="shared" si="99"/>
        <v>0</v>
      </c>
      <c r="CC37" s="32"/>
      <c r="CD37" s="29"/>
      <c r="CE37" s="30"/>
      <c r="CF37" s="30"/>
      <c r="CG37" s="30"/>
      <c r="CH37" s="30"/>
      <c r="CI37" s="31"/>
      <c r="CJ37" s="28">
        <f>CC37+CD37</f>
        <v>0</v>
      </c>
      <c r="CK37" s="27">
        <f>CE37/2</f>
        <v>0</v>
      </c>
      <c r="CL37" s="23">
        <f>(CF37*3)+(CG37*10)+(CH37*5)+(CI37*20)</f>
        <v>0</v>
      </c>
      <c r="CM37" s="49">
        <f>CJ37+CK37+CL37</f>
        <v>0</v>
      </c>
      <c r="CN37" s="1"/>
      <c r="CO37" s="1"/>
      <c r="CP37" s="2"/>
      <c r="CQ37" s="2"/>
      <c r="CR37" s="2"/>
      <c r="CS37" s="2"/>
      <c r="CT37" s="2"/>
      <c r="CU37" s="65"/>
      <c r="CV37" s="13"/>
      <c r="CW37" s="6"/>
      <c r="CX37" s="41"/>
      <c r="CY37" s="1"/>
      <c r="CZ37" s="1"/>
      <c r="DA37" s="2"/>
      <c r="DB37" s="2"/>
      <c r="DC37" s="2"/>
      <c r="DD37" s="2"/>
      <c r="DE37" s="2"/>
      <c r="DF37" s="65"/>
      <c r="DG37" s="13"/>
      <c r="DH37" s="6"/>
      <c r="DI37" s="41"/>
      <c r="DJ37" s="1"/>
      <c r="DK37" s="1"/>
      <c r="DL37" s="2"/>
      <c r="DM37" s="2"/>
      <c r="DN37" s="2"/>
      <c r="DO37" s="2"/>
      <c r="DP37" s="2"/>
      <c r="DQ37" s="65"/>
      <c r="DR37" s="13"/>
      <c r="DS37" s="6"/>
      <c r="DT37" s="41"/>
      <c r="DU37" s="1"/>
      <c r="DV37" s="1"/>
      <c r="DW37" s="2"/>
      <c r="DX37" s="2"/>
      <c r="DY37" s="2"/>
      <c r="DZ37" s="2"/>
      <c r="EA37" s="2"/>
      <c r="EB37" s="65"/>
      <c r="EC37" s="13"/>
      <c r="ED37" s="6"/>
      <c r="EE37" s="41"/>
      <c r="EF37" s="1"/>
      <c r="EG37" s="1"/>
      <c r="EH37" s="2"/>
      <c r="EI37" s="2"/>
      <c r="EJ37" s="2"/>
      <c r="EK37" s="2"/>
      <c r="EL37" s="2"/>
      <c r="EM37" s="65"/>
      <c r="EN37" s="13"/>
      <c r="EO37" s="6"/>
      <c r="EP37" s="41"/>
      <c r="EQ37" s="1"/>
      <c r="ER37" s="1"/>
      <c r="ES37" s="2"/>
      <c r="ET37" s="2"/>
      <c r="EU37" s="2"/>
      <c r="EV37" s="2"/>
      <c r="EW37" s="2"/>
      <c r="EX37" s="65"/>
      <c r="EY37" s="13"/>
      <c r="EZ37" s="6"/>
      <c r="FA37" s="41"/>
      <c r="FB37" s="1"/>
      <c r="FC37" s="1"/>
      <c r="FD37" s="2"/>
      <c r="FE37" s="2"/>
      <c r="FF37" s="2"/>
      <c r="FG37" s="2"/>
      <c r="FH37" s="2"/>
      <c r="FI37" s="65"/>
      <c r="FJ37" s="13"/>
      <c r="FK37" s="6"/>
      <c r="FL37" s="41"/>
      <c r="FM37" s="1"/>
      <c r="FN37" s="1"/>
      <c r="FO37" s="2"/>
      <c r="FP37" s="2"/>
      <c r="FQ37" s="2"/>
      <c r="FR37" s="2"/>
      <c r="FS37" s="2"/>
      <c r="FT37" s="65"/>
      <c r="FU37" s="13"/>
      <c r="FV37" s="6"/>
      <c r="FW37" s="41"/>
      <c r="FX37" s="1"/>
      <c r="FY37" s="1"/>
      <c r="FZ37" s="2"/>
      <c r="GA37" s="2"/>
      <c r="GB37" s="2"/>
      <c r="GC37" s="2"/>
      <c r="GD37" s="2"/>
      <c r="GE37" s="65"/>
      <c r="GF37" s="13"/>
      <c r="GG37" s="6"/>
      <c r="GH37" s="41"/>
      <c r="GI37" s="1"/>
      <c r="GJ37" s="1"/>
      <c r="GK37" s="2"/>
      <c r="GL37" s="2"/>
      <c r="GM37" s="2"/>
      <c r="GN37" s="2"/>
      <c r="GO37" s="2"/>
      <c r="GP37" s="65"/>
      <c r="GQ37" s="13"/>
      <c r="GR37" s="6"/>
      <c r="GS37" s="41"/>
      <c r="GT37" s="1"/>
      <c r="GU37" s="1"/>
      <c r="GV37" s="2"/>
      <c r="GW37" s="2"/>
      <c r="GX37" s="2"/>
      <c r="GY37" s="2"/>
      <c r="GZ37" s="2"/>
      <c r="HA37" s="65"/>
      <c r="HB37" s="13"/>
      <c r="HC37" s="6"/>
      <c r="HD37" s="41"/>
      <c r="HE37" s="1"/>
      <c r="HF37" s="1"/>
      <c r="HG37" s="2"/>
      <c r="HH37" s="2"/>
      <c r="HI37" s="2"/>
      <c r="HJ37" s="2"/>
      <c r="HK37" s="2"/>
      <c r="HL37" s="65"/>
      <c r="HM37" s="13"/>
      <c r="HN37" s="6"/>
      <c r="HO37" s="41"/>
      <c r="HP37" s="1"/>
      <c r="HQ37" s="1"/>
      <c r="HR37" s="2"/>
      <c r="HS37" s="2"/>
      <c r="HT37" s="2"/>
      <c r="HU37" s="2"/>
      <c r="HV37" s="2"/>
      <c r="HW37" s="65"/>
      <c r="HX37" s="13"/>
      <c r="HY37" s="6"/>
      <c r="HZ37" s="41"/>
      <c r="IA37" s="1"/>
      <c r="IB37" s="1"/>
      <c r="IC37" s="2"/>
      <c r="ID37" s="2"/>
      <c r="IE37" s="2"/>
      <c r="IF37" s="2"/>
      <c r="IG37" s="2"/>
      <c r="IH37" s="65"/>
      <c r="II37" s="13"/>
      <c r="IJ37" s="6"/>
      <c r="IK37" s="41"/>
      <c r="IL37" s="93"/>
      <c r="IM37"/>
      <c r="IN37"/>
      <c r="IO37"/>
      <c r="IP37"/>
      <c r="IQ37"/>
    </row>
    <row r="38" spans="1:251" s="4" customFormat="1" hidden="1" x14ac:dyDescent="0.2">
      <c r="A38" s="34"/>
      <c r="B38" s="67"/>
      <c r="C38" s="25"/>
      <c r="D38" s="68"/>
      <c r="E38" s="68"/>
      <c r="F38" s="136"/>
      <c r="G38" s="134"/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61">
        <f t="shared" si="75"/>
        <v>0</v>
      </c>
      <c r="L38" s="62">
        <f t="shared" si="76"/>
        <v>0</v>
      </c>
      <c r="M38" s="37">
        <f t="shared" si="77"/>
        <v>0</v>
      </c>
      <c r="N38" s="38">
        <f t="shared" si="78"/>
        <v>0</v>
      </c>
      <c r="O38" s="63">
        <f t="shared" si="79"/>
        <v>0</v>
      </c>
      <c r="P38" s="32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1"/>
      <c r="AB38" s="28">
        <f t="shared" si="80"/>
        <v>0</v>
      </c>
      <c r="AC38" s="23">
        <f t="shared" si="81"/>
        <v>0</v>
      </c>
      <c r="AD38" s="23">
        <f t="shared" si="82"/>
        <v>0</v>
      </c>
      <c r="AE38" s="49">
        <f t="shared" si="83"/>
        <v>0</v>
      </c>
      <c r="AF38" s="32"/>
      <c r="AG38" s="29"/>
      <c r="AH38" s="29"/>
      <c r="AI38" s="29"/>
      <c r="AJ38" s="30"/>
      <c r="AK38" s="30"/>
      <c r="AL38" s="30"/>
      <c r="AM38" s="30"/>
      <c r="AN38" s="31"/>
      <c r="AO38" s="28">
        <f t="shared" si="84"/>
        <v>0</v>
      </c>
      <c r="AP38" s="23">
        <f t="shared" si="85"/>
        <v>0</v>
      </c>
      <c r="AQ38" s="23">
        <f t="shared" si="86"/>
        <v>0</v>
      </c>
      <c r="AR38" s="49">
        <f t="shared" si="87"/>
        <v>0</v>
      </c>
      <c r="AS38" s="32"/>
      <c r="AT38" s="29"/>
      <c r="AU38" s="29"/>
      <c r="AV38" s="30"/>
      <c r="AW38" s="30"/>
      <c r="AX38" s="30"/>
      <c r="AY38" s="30"/>
      <c r="AZ38" s="31"/>
      <c r="BA38" s="28">
        <f t="shared" si="88"/>
        <v>0</v>
      </c>
      <c r="BB38" s="23">
        <f t="shared" si="89"/>
        <v>0</v>
      </c>
      <c r="BC38" s="23">
        <f t="shared" si="90"/>
        <v>0</v>
      </c>
      <c r="BD38" s="49">
        <f t="shared" si="91"/>
        <v>0</v>
      </c>
      <c r="BE38" s="28"/>
      <c r="BF38" s="47"/>
      <c r="BG38" s="30"/>
      <c r="BH38" s="30"/>
      <c r="BI38" s="30"/>
      <c r="BJ38" s="30"/>
      <c r="BK38" s="30"/>
      <c r="BL38" s="64">
        <f t="shared" si="92"/>
        <v>0</v>
      </c>
      <c r="BM38" s="27">
        <f t="shared" si="93"/>
        <v>0</v>
      </c>
      <c r="BN38" s="23">
        <f t="shared" si="94"/>
        <v>0</v>
      </c>
      <c r="BO38" s="73">
        <f t="shared" si="95"/>
        <v>0</v>
      </c>
      <c r="BP38" s="29"/>
      <c r="BQ38" s="29"/>
      <c r="BR38" s="29"/>
      <c r="BS38" s="29"/>
      <c r="BT38" s="30"/>
      <c r="BU38" s="30"/>
      <c r="BV38" s="30"/>
      <c r="BW38" s="30"/>
      <c r="BX38" s="31"/>
      <c r="BY38" s="28">
        <f t="shared" si="96"/>
        <v>0</v>
      </c>
      <c r="BZ38" s="23">
        <f t="shared" si="97"/>
        <v>0</v>
      </c>
      <c r="CA38" s="33">
        <f t="shared" si="98"/>
        <v>0</v>
      </c>
      <c r="CB38" s="49">
        <f t="shared" si="99"/>
        <v>0</v>
      </c>
      <c r="CC38" s="32"/>
      <c r="CD38" s="29"/>
      <c r="CE38" s="30"/>
      <c r="CF38" s="30"/>
      <c r="CG38" s="30"/>
      <c r="CH38" s="30"/>
      <c r="CI38" s="31"/>
      <c r="CJ38" s="28"/>
      <c r="CK38" s="27"/>
      <c r="CL38" s="23"/>
      <c r="CM38" s="49"/>
      <c r="IL38" s="93"/>
      <c r="IM38"/>
      <c r="IN38"/>
      <c r="IO38"/>
      <c r="IP38"/>
    </row>
    <row r="39" spans="1:251" s="4" customFormat="1" hidden="1" x14ac:dyDescent="0.2">
      <c r="A39" s="34"/>
      <c r="B39" s="67"/>
      <c r="C39" s="25"/>
      <c r="D39" s="68"/>
      <c r="E39" s="68"/>
      <c r="F39" s="136"/>
      <c r="G39" s="134"/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61">
        <f t="shared" si="75"/>
        <v>0</v>
      </c>
      <c r="L39" s="62">
        <f t="shared" si="76"/>
        <v>0</v>
      </c>
      <c r="M39" s="37">
        <f t="shared" si="77"/>
        <v>0</v>
      </c>
      <c r="N39" s="38">
        <f t="shared" si="78"/>
        <v>0</v>
      </c>
      <c r="O39" s="63">
        <f t="shared" si="79"/>
        <v>0</v>
      </c>
      <c r="P39" s="32"/>
      <c r="Q39" s="29"/>
      <c r="R39" s="29"/>
      <c r="S39" s="29"/>
      <c r="T39" s="29"/>
      <c r="U39" s="29"/>
      <c r="V39" s="29"/>
      <c r="W39" s="30"/>
      <c r="X39" s="30"/>
      <c r="Y39" s="30"/>
      <c r="Z39" s="30"/>
      <c r="AA39" s="31"/>
      <c r="AB39" s="28">
        <f t="shared" si="80"/>
        <v>0</v>
      </c>
      <c r="AC39" s="23">
        <f t="shared" si="81"/>
        <v>0</v>
      </c>
      <c r="AD39" s="23">
        <f t="shared" si="82"/>
        <v>0</v>
      </c>
      <c r="AE39" s="49">
        <f t="shared" si="83"/>
        <v>0</v>
      </c>
      <c r="AF39" s="32"/>
      <c r="AG39" s="29"/>
      <c r="AH39" s="29"/>
      <c r="AI39" s="29"/>
      <c r="AJ39" s="30"/>
      <c r="AK39" s="30"/>
      <c r="AL39" s="30"/>
      <c r="AM39" s="30"/>
      <c r="AN39" s="31"/>
      <c r="AO39" s="28">
        <f t="shared" si="84"/>
        <v>0</v>
      </c>
      <c r="AP39" s="23">
        <f t="shared" si="85"/>
        <v>0</v>
      </c>
      <c r="AQ39" s="23">
        <f t="shared" si="86"/>
        <v>0</v>
      </c>
      <c r="AR39" s="49">
        <f t="shared" si="87"/>
        <v>0</v>
      </c>
      <c r="AS39" s="32"/>
      <c r="AT39" s="29"/>
      <c r="AU39" s="29"/>
      <c r="AV39" s="30"/>
      <c r="AW39" s="30"/>
      <c r="AX39" s="30"/>
      <c r="AY39" s="30"/>
      <c r="AZ39" s="31"/>
      <c r="BA39" s="28">
        <f t="shared" si="88"/>
        <v>0</v>
      </c>
      <c r="BB39" s="23">
        <f t="shared" si="89"/>
        <v>0</v>
      </c>
      <c r="BC39" s="23">
        <f t="shared" si="90"/>
        <v>0</v>
      </c>
      <c r="BD39" s="49">
        <f t="shared" si="91"/>
        <v>0</v>
      </c>
      <c r="BE39" s="28"/>
      <c r="BF39" s="47"/>
      <c r="BG39" s="30"/>
      <c r="BH39" s="30"/>
      <c r="BI39" s="30"/>
      <c r="BJ39" s="30"/>
      <c r="BK39" s="30"/>
      <c r="BL39" s="64">
        <f t="shared" si="92"/>
        <v>0</v>
      </c>
      <c r="BM39" s="27">
        <f t="shared" si="93"/>
        <v>0</v>
      </c>
      <c r="BN39" s="23">
        <f t="shared" si="94"/>
        <v>0</v>
      </c>
      <c r="BO39" s="73">
        <f t="shared" si="95"/>
        <v>0</v>
      </c>
      <c r="BP39" s="29"/>
      <c r="BQ39" s="29"/>
      <c r="BR39" s="29"/>
      <c r="BS39" s="29"/>
      <c r="BT39" s="30"/>
      <c r="BU39" s="30"/>
      <c r="BV39" s="30"/>
      <c r="BW39" s="30"/>
      <c r="BX39" s="31"/>
      <c r="BY39" s="28">
        <f t="shared" si="96"/>
        <v>0</v>
      </c>
      <c r="BZ39" s="23">
        <f t="shared" si="97"/>
        <v>0</v>
      </c>
      <c r="CA39" s="33">
        <f t="shared" si="98"/>
        <v>0</v>
      </c>
      <c r="CB39" s="49">
        <f t="shared" si="99"/>
        <v>0</v>
      </c>
      <c r="CC39" s="32"/>
      <c r="CD39" s="29"/>
      <c r="CE39" s="30"/>
      <c r="CF39" s="30"/>
      <c r="CG39" s="30"/>
      <c r="CH39" s="30"/>
      <c r="CI39" s="31"/>
      <c r="CJ39" s="28">
        <f>CC39+CD39</f>
        <v>0</v>
      </c>
      <c r="CK39" s="27">
        <f>CE39/2</f>
        <v>0</v>
      </c>
      <c r="CL39" s="23">
        <f>(CF39*3)+(CG39*10)+(CH39*5)+(CI39*20)</f>
        <v>0</v>
      </c>
      <c r="CM39" s="49">
        <f>CJ39+CK39+CL39</f>
        <v>0</v>
      </c>
      <c r="IL39" s="93"/>
      <c r="IO39"/>
      <c r="IP39"/>
    </row>
    <row r="40" spans="1:251" s="4" customFormat="1" hidden="1" x14ac:dyDescent="0.2">
      <c r="A40" s="34"/>
      <c r="B40" s="25"/>
      <c r="C40" s="25"/>
      <c r="D40" s="26"/>
      <c r="E40" s="26"/>
      <c r="F40" s="137"/>
      <c r="G40" s="134"/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61">
        <f t="shared" si="75"/>
        <v>0</v>
      </c>
      <c r="L40" s="62">
        <f t="shared" si="76"/>
        <v>0</v>
      </c>
      <c r="M40" s="37">
        <f t="shared" si="77"/>
        <v>0</v>
      </c>
      <c r="N40" s="38">
        <f t="shared" si="78"/>
        <v>0</v>
      </c>
      <c r="O40" s="63">
        <f t="shared" si="79"/>
        <v>0</v>
      </c>
      <c r="P40" s="32"/>
      <c r="Q40" s="29"/>
      <c r="R40" s="29"/>
      <c r="S40" s="29"/>
      <c r="T40" s="29"/>
      <c r="U40" s="29"/>
      <c r="V40" s="29"/>
      <c r="W40" s="30"/>
      <c r="X40" s="30"/>
      <c r="Y40" s="30"/>
      <c r="Z40" s="30"/>
      <c r="AA40" s="31"/>
      <c r="AB40" s="28">
        <f t="shared" si="80"/>
        <v>0</v>
      </c>
      <c r="AC40" s="23">
        <f t="shared" si="81"/>
        <v>0</v>
      </c>
      <c r="AD40" s="23">
        <f t="shared" si="82"/>
        <v>0</v>
      </c>
      <c r="AE40" s="49">
        <f t="shared" si="83"/>
        <v>0</v>
      </c>
      <c r="AF40" s="32"/>
      <c r="AG40" s="29"/>
      <c r="AH40" s="29"/>
      <c r="AI40" s="29"/>
      <c r="AJ40" s="30"/>
      <c r="AK40" s="30"/>
      <c r="AL40" s="30"/>
      <c r="AM40" s="30"/>
      <c r="AN40" s="31"/>
      <c r="AO40" s="28">
        <f t="shared" si="84"/>
        <v>0</v>
      </c>
      <c r="AP40" s="23">
        <f t="shared" si="85"/>
        <v>0</v>
      </c>
      <c r="AQ40" s="23">
        <f t="shared" si="86"/>
        <v>0</v>
      </c>
      <c r="AR40" s="49">
        <f t="shared" si="87"/>
        <v>0</v>
      </c>
      <c r="AS40" s="32"/>
      <c r="AT40" s="29"/>
      <c r="AU40" s="29"/>
      <c r="AV40" s="30"/>
      <c r="AW40" s="30"/>
      <c r="AX40" s="30"/>
      <c r="AY40" s="30"/>
      <c r="AZ40" s="31"/>
      <c r="BA40" s="28">
        <f t="shared" si="88"/>
        <v>0</v>
      </c>
      <c r="BB40" s="23">
        <f t="shared" si="89"/>
        <v>0</v>
      </c>
      <c r="BC40" s="23">
        <f t="shared" si="90"/>
        <v>0</v>
      </c>
      <c r="BD40" s="49">
        <f t="shared" si="91"/>
        <v>0</v>
      </c>
      <c r="BE40" s="28"/>
      <c r="BF40" s="47"/>
      <c r="BG40" s="30"/>
      <c r="BH40" s="30"/>
      <c r="BI40" s="30"/>
      <c r="BJ40" s="30"/>
      <c r="BK40" s="30"/>
      <c r="BL40" s="64">
        <f t="shared" si="92"/>
        <v>0</v>
      </c>
      <c r="BM40" s="27">
        <f t="shared" si="93"/>
        <v>0</v>
      </c>
      <c r="BN40" s="23">
        <f t="shared" si="94"/>
        <v>0</v>
      </c>
      <c r="BO40" s="73">
        <f t="shared" si="95"/>
        <v>0</v>
      </c>
      <c r="BP40" s="29"/>
      <c r="BQ40" s="29"/>
      <c r="BR40" s="29"/>
      <c r="BS40" s="29"/>
      <c r="BT40" s="30"/>
      <c r="BU40" s="30"/>
      <c r="BV40" s="30"/>
      <c r="BW40" s="30"/>
      <c r="BX40" s="31"/>
      <c r="BY40" s="28">
        <f t="shared" si="96"/>
        <v>0</v>
      </c>
      <c r="BZ40" s="23">
        <f t="shared" si="97"/>
        <v>0</v>
      </c>
      <c r="CA40" s="33">
        <f t="shared" si="98"/>
        <v>0</v>
      </c>
      <c r="CB40" s="49">
        <f t="shared" si="99"/>
        <v>0</v>
      </c>
      <c r="CC40" s="32"/>
      <c r="CD40" s="29"/>
      <c r="CE40" s="30"/>
      <c r="CF40" s="30"/>
      <c r="CG40" s="30"/>
      <c r="CH40" s="30"/>
      <c r="CI40" s="31"/>
      <c r="CJ40" s="28"/>
      <c r="CK40" s="27"/>
      <c r="CL40" s="23"/>
      <c r="CM40" s="49"/>
      <c r="CN40"/>
      <c r="CO40"/>
      <c r="CP40"/>
      <c r="CQ40"/>
      <c r="CR40"/>
      <c r="CS40"/>
      <c r="CT40"/>
      <c r="CW40"/>
      <c r="CZ40"/>
      <c r="DA40"/>
      <c r="DB40"/>
      <c r="DC40"/>
      <c r="DD40"/>
      <c r="DE40"/>
      <c r="DH40"/>
      <c r="DK40"/>
      <c r="DL40"/>
      <c r="DM40"/>
      <c r="DN40"/>
      <c r="DO40"/>
      <c r="DP40"/>
      <c r="DS40"/>
      <c r="DV40"/>
      <c r="DW40"/>
      <c r="DX40"/>
      <c r="DY40"/>
      <c r="DZ40"/>
      <c r="EA40"/>
      <c r="ED40"/>
      <c r="EG40"/>
      <c r="EH40"/>
      <c r="EI40"/>
      <c r="EJ40"/>
      <c r="EK40"/>
      <c r="EL40"/>
      <c r="EO40"/>
      <c r="ER40"/>
      <c r="ES40"/>
      <c r="ET40"/>
      <c r="EU40"/>
      <c r="EV40"/>
      <c r="EW40"/>
      <c r="EZ40"/>
      <c r="FC40"/>
      <c r="FD40"/>
      <c r="FE40"/>
      <c r="FF40"/>
      <c r="FG40"/>
      <c r="FH40"/>
      <c r="FK40"/>
      <c r="FN40"/>
      <c r="FO40"/>
      <c r="FP40"/>
      <c r="FQ40"/>
      <c r="FR40"/>
      <c r="FS40"/>
      <c r="FV40"/>
      <c r="FY40"/>
      <c r="FZ40"/>
      <c r="GA40"/>
      <c r="GB40"/>
      <c r="GC40"/>
      <c r="GD40"/>
      <c r="GG40"/>
      <c r="GJ40"/>
      <c r="GK40"/>
      <c r="GL40"/>
      <c r="GM40"/>
      <c r="GN40"/>
      <c r="GO40"/>
      <c r="GR40"/>
      <c r="GU40"/>
      <c r="GV40"/>
      <c r="GW40"/>
      <c r="GX40"/>
      <c r="GY40"/>
      <c r="GZ40"/>
      <c r="HC40"/>
      <c r="HF40"/>
      <c r="HG40"/>
      <c r="HH40"/>
      <c r="HI40"/>
      <c r="HJ40"/>
      <c r="HK40"/>
      <c r="HN40"/>
      <c r="HQ40"/>
      <c r="HR40"/>
      <c r="HS40"/>
      <c r="HT40"/>
      <c r="HU40"/>
      <c r="HV40"/>
      <c r="HY40"/>
      <c r="IB40"/>
      <c r="IC40"/>
      <c r="ID40"/>
      <c r="IE40"/>
      <c r="IF40"/>
      <c r="IG40"/>
      <c r="IJ40"/>
      <c r="IK40"/>
      <c r="IL40" s="93"/>
    </row>
    <row r="41" spans="1:251" s="4" customFormat="1" hidden="1" x14ac:dyDescent="0.2">
      <c r="A41" s="34"/>
      <c r="B41" s="67"/>
      <c r="C41" s="25"/>
      <c r="D41" s="68"/>
      <c r="E41" s="68"/>
      <c r="F41" s="136"/>
      <c r="G41" s="134"/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61">
        <f t="shared" si="75"/>
        <v>0</v>
      </c>
      <c r="L41" s="62">
        <f t="shared" si="76"/>
        <v>0</v>
      </c>
      <c r="M41" s="37">
        <f t="shared" si="77"/>
        <v>0</v>
      </c>
      <c r="N41" s="38">
        <f t="shared" si="78"/>
        <v>0</v>
      </c>
      <c r="O41" s="63">
        <f t="shared" si="79"/>
        <v>0</v>
      </c>
      <c r="P41" s="32"/>
      <c r="Q41" s="29"/>
      <c r="R41" s="29"/>
      <c r="S41" s="29"/>
      <c r="T41" s="29"/>
      <c r="U41" s="29"/>
      <c r="V41" s="29"/>
      <c r="W41" s="30"/>
      <c r="X41" s="30"/>
      <c r="Y41" s="30"/>
      <c r="Z41" s="30"/>
      <c r="AA41" s="31"/>
      <c r="AB41" s="28">
        <f t="shared" si="80"/>
        <v>0</v>
      </c>
      <c r="AC41" s="23">
        <f t="shared" si="81"/>
        <v>0</v>
      </c>
      <c r="AD41" s="23">
        <f t="shared" si="82"/>
        <v>0</v>
      </c>
      <c r="AE41" s="49">
        <f t="shared" si="83"/>
        <v>0</v>
      </c>
      <c r="AF41" s="32"/>
      <c r="AG41" s="29"/>
      <c r="AH41" s="29"/>
      <c r="AI41" s="29"/>
      <c r="AJ41" s="30"/>
      <c r="AK41" s="30"/>
      <c r="AL41" s="30"/>
      <c r="AM41" s="30"/>
      <c r="AN41" s="31"/>
      <c r="AO41" s="28">
        <f t="shared" si="84"/>
        <v>0</v>
      </c>
      <c r="AP41" s="23">
        <f t="shared" si="85"/>
        <v>0</v>
      </c>
      <c r="AQ41" s="23">
        <f t="shared" si="86"/>
        <v>0</v>
      </c>
      <c r="AR41" s="49">
        <f t="shared" si="87"/>
        <v>0</v>
      </c>
      <c r="AS41" s="32"/>
      <c r="AT41" s="29"/>
      <c r="AU41" s="29"/>
      <c r="AV41" s="30"/>
      <c r="AW41" s="30"/>
      <c r="AX41" s="30"/>
      <c r="AY41" s="30"/>
      <c r="AZ41" s="31"/>
      <c r="BA41" s="28">
        <f t="shared" si="88"/>
        <v>0</v>
      </c>
      <c r="BB41" s="23">
        <f t="shared" si="89"/>
        <v>0</v>
      </c>
      <c r="BC41" s="23">
        <f t="shared" si="90"/>
        <v>0</v>
      </c>
      <c r="BD41" s="49">
        <f t="shared" si="91"/>
        <v>0</v>
      </c>
      <c r="BE41" s="28"/>
      <c r="BF41" s="47"/>
      <c r="BG41" s="30"/>
      <c r="BH41" s="30"/>
      <c r="BI41" s="30"/>
      <c r="BJ41" s="30"/>
      <c r="BK41" s="30"/>
      <c r="BL41" s="64">
        <f t="shared" si="92"/>
        <v>0</v>
      </c>
      <c r="BM41" s="27">
        <f t="shared" si="93"/>
        <v>0</v>
      </c>
      <c r="BN41" s="23">
        <f t="shared" si="94"/>
        <v>0</v>
      </c>
      <c r="BO41" s="73">
        <f t="shared" si="95"/>
        <v>0</v>
      </c>
      <c r="BP41" s="29"/>
      <c r="BQ41" s="29"/>
      <c r="BR41" s="29"/>
      <c r="BS41" s="29"/>
      <c r="BT41" s="30"/>
      <c r="BU41" s="30"/>
      <c r="BV41" s="30"/>
      <c r="BW41" s="30"/>
      <c r="BX41" s="31"/>
      <c r="BY41" s="28">
        <f t="shared" si="96"/>
        <v>0</v>
      </c>
      <c r="BZ41" s="23">
        <f t="shared" si="97"/>
        <v>0</v>
      </c>
      <c r="CA41" s="33">
        <f t="shared" si="98"/>
        <v>0</v>
      </c>
      <c r="CB41" s="49">
        <f t="shared" si="99"/>
        <v>0</v>
      </c>
      <c r="CC41" s="32"/>
      <c r="CD41" s="29"/>
      <c r="CE41" s="30"/>
      <c r="CF41" s="30"/>
      <c r="CG41" s="30"/>
      <c r="CH41" s="30"/>
      <c r="CI41" s="31"/>
      <c r="CJ41" s="28">
        <f>CC41+CD41</f>
        <v>0</v>
      </c>
      <c r="CK41" s="27">
        <f>CE41/2</f>
        <v>0</v>
      </c>
      <c r="CL41" s="23">
        <f>(CF41*3)+(CG41*10)+(CH41*5)+(CI41*20)</f>
        <v>0</v>
      </c>
      <c r="CM41" s="49">
        <f>CJ41+CK41+CL41</f>
        <v>0</v>
      </c>
      <c r="IL41" s="93"/>
    </row>
    <row r="42" spans="1:251" s="4" customFormat="1" hidden="1" x14ac:dyDescent="0.2">
      <c r="A42" s="34"/>
      <c r="B42" s="67"/>
      <c r="C42" s="25"/>
      <c r="D42" s="68"/>
      <c r="E42" s="68"/>
      <c r="F42" s="136"/>
      <c r="G42" s="134"/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61">
        <f t="shared" si="75"/>
        <v>0</v>
      </c>
      <c r="L42" s="62">
        <f t="shared" si="76"/>
        <v>0</v>
      </c>
      <c r="M42" s="37">
        <f t="shared" si="77"/>
        <v>0</v>
      </c>
      <c r="N42" s="38">
        <f t="shared" si="78"/>
        <v>0</v>
      </c>
      <c r="O42" s="63">
        <f t="shared" si="79"/>
        <v>0</v>
      </c>
      <c r="P42" s="32"/>
      <c r="Q42" s="29"/>
      <c r="R42" s="29"/>
      <c r="S42" s="29"/>
      <c r="T42" s="29"/>
      <c r="U42" s="29"/>
      <c r="V42" s="29"/>
      <c r="W42" s="30"/>
      <c r="X42" s="30"/>
      <c r="Y42" s="30"/>
      <c r="Z42" s="30"/>
      <c r="AA42" s="31"/>
      <c r="AB42" s="28">
        <f t="shared" si="80"/>
        <v>0</v>
      </c>
      <c r="AC42" s="23">
        <f t="shared" si="81"/>
        <v>0</v>
      </c>
      <c r="AD42" s="23">
        <f t="shared" si="82"/>
        <v>0</v>
      </c>
      <c r="AE42" s="49">
        <f t="shared" si="83"/>
        <v>0</v>
      </c>
      <c r="AF42" s="32"/>
      <c r="AG42" s="29"/>
      <c r="AH42" s="29"/>
      <c r="AI42" s="29"/>
      <c r="AJ42" s="30"/>
      <c r="AK42" s="30"/>
      <c r="AL42" s="30"/>
      <c r="AM42" s="30"/>
      <c r="AN42" s="31"/>
      <c r="AO42" s="28">
        <f t="shared" si="84"/>
        <v>0</v>
      </c>
      <c r="AP42" s="23">
        <f t="shared" si="85"/>
        <v>0</v>
      </c>
      <c r="AQ42" s="23">
        <f t="shared" si="86"/>
        <v>0</v>
      </c>
      <c r="AR42" s="49">
        <f t="shared" si="87"/>
        <v>0</v>
      </c>
      <c r="AS42" s="32"/>
      <c r="AT42" s="29"/>
      <c r="AU42" s="29"/>
      <c r="AV42" s="30"/>
      <c r="AW42" s="30"/>
      <c r="AX42" s="30"/>
      <c r="AY42" s="30"/>
      <c r="AZ42" s="31"/>
      <c r="BA42" s="28">
        <f t="shared" si="88"/>
        <v>0</v>
      </c>
      <c r="BB42" s="23">
        <f t="shared" si="89"/>
        <v>0</v>
      </c>
      <c r="BC42" s="23">
        <f t="shared" si="90"/>
        <v>0</v>
      </c>
      <c r="BD42" s="49">
        <f t="shared" si="91"/>
        <v>0</v>
      </c>
      <c r="BE42" s="28"/>
      <c r="BF42" s="47"/>
      <c r="BG42" s="30"/>
      <c r="BH42" s="30"/>
      <c r="BI42" s="30"/>
      <c r="BJ42" s="30"/>
      <c r="BK42" s="30"/>
      <c r="BL42" s="64">
        <f t="shared" si="92"/>
        <v>0</v>
      </c>
      <c r="BM42" s="27">
        <f t="shared" si="93"/>
        <v>0</v>
      </c>
      <c r="BN42" s="23">
        <f t="shared" si="94"/>
        <v>0</v>
      </c>
      <c r="BO42" s="73">
        <f t="shared" si="95"/>
        <v>0</v>
      </c>
      <c r="BP42" s="29"/>
      <c r="BQ42" s="29"/>
      <c r="BR42" s="29"/>
      <c r="BS42" s="29"/>
      <c r="BT42" s="30"/>
      <c r="BU42" s="30"/>
      <c r="BV42" s="30"/>
      <c r="BW42" s="30"/>
      <c r="BX42" s="31"/>
      <c r="BY42" s="28">
        <f t="shared" si="96"/>
        <v>0</v>
      </c>
      <c r="BZ42" s="23">
        <f t="shared" si="97"/>
        <v>0</v>
      </c>
      <c r="CA42" s="33">
        <f t="shared" si="98"/>
        <v>0</v>
      </c>
      <c r="CB42" s="49">
        <f t="shared" si="99"/>
        <v>0</v>
      </c>
      <c r="CC42" s="32"/>
      <c r="CD42" s="29"/>
      <c r="CE42" s="30"/>
      <c r="CF42" s="30"/>
      <c r="CG42" s="30"/>
      <c r="CH42" s="30"/>
      <c r="CI42" s="31"/>
      <c r="CJ42" s="28">
        <f>CC42+CD42</f>
        <v>0</v>
      </c>
      <c r="CK42" s="27">
        <f>CE42/2</f>
        <v>0</v>
      </c>
      <c r="CL42" s="23">
        <f>(CF42*3)+(CG42*10)+(CH42*5)+(CI42*20)</f>
        <v>0</v>
      </c>
      <c r="CM42" s="49">
        <f>CJ42+CK42+CL42</f>
        <v>0</v>
      </c>
      <c r="IL42" s="93"/>
      <c r="IO42"/>
      <c r="IP42"/>
    </row>
    <row r="43" spans="1:251" s="4" customFormat="1" hidden="1" x14ac:dyDescent="0.2">
      <c r="A43" s="34"/>
      <c r="B43" s="67"/>
      <c r="C43" s="25"/>
      <c r="D43" s="26"/>
      <c r="E43" s="68"/>
      <c r="F43" s="136"/>
      <c r="G43" s="134"/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61">
        <f t="shared" si="75"/>
        <v>0</v>
      </c>
      <c r="L43" s="62">
        <f t="shared" si="76"/>
        <v>0</v>
      </c>
      <c r="M43" s="37">
        <f t="shared" si="77"/>
        <v>0</v>
      </c>
      <c r="N43" s="38">
        <f t="shared" si="78"/>
        <v>0</v>
      </c>
      <c r="O43" s="63">
        <f t="shared" si="79"/>
        <v>0</v>
      </c>
      <c r="P43" s="32"/>
      <c r="Q43" s="29"/>
      <c r="R43" s="29"/>
      <c r="S43" s="29"/>
      <c r="T43" s="29"/>
      <c r="U43" s="29"/>
      <c r="V43" s="29"/>
      <c r="W43" s="30"/>
      <c r="X43" s="30"/>
      <c r="Y43" s="30"/>
      <c r="Z43" s="30"/>
      <c r="AA43" s="31"/>
      <c r="AB43" s="28">
        <f t="shared" si="80"/>
        <v>0</v>
      </c>
      <c r="AC43" s="23">
        <f t="shared" si="81"/>
        <v>0</v>
      </c>
      <c r="AD43" s="23">
        <f t="shared" si="82"/>
        <v>0</v>
      </c>
      <c r="AE43" s="49">
        <f t="shared" si="83"/>
        <v>0</v>
      </c>
      <c r="AF43" s="32"/>
      <c r="AG43" s="29"/>
      <c r="AH43" s="29"/>
      <c r="AI43" s="29"/>
      <c r="AJ43" s="30"/>
      <c r="AK43" s="30"/>
      <c r="AL43" s="30"/>
      <c r="AM43" s="30"/>
      <c r="AN43" s="31"/>
      <c r="AO43" s="28">
        <f t="shared" si="84"/>
        <v>0</v>
      </c>
      <c r="AP43" s="23">
        <f t="shared" si="85"/>
        <v>0</v>
      </c>
      <c r="AQ43" s="23">
        <f t="shared" si="86"/>
        <v>0</v>
      </c>
      <c r="AR43" s="49">
        <f t="shared" si="87"/>
        <v>0</v>
      </c>
      <c r="AS43" s="32"/>
      <c r="AT43" s="29"/>
      <c r="AU43" s="29"/>
      <c r="AV43" s="30"/>
      <c r="AW43" s="30"/>
      <c r="AX43" s="30"/>
      <c r="AY43" s="30"/>
      <c r="AZ43" s="31"/>
      <c r="BA43" s="28">
        <f t="shared" si="88"/>
        <v>0</v>
      </c>
      <c r="BB43" s="23">
        <f t="shared" si="89"/>
        <v>0</v>
      </c>
      <c r="BC43" s="23">
        <f t="shared" si="90"/>
        <v>0</v>
      </c>
      <c r="BD43" s="49">
        <f t="shared" si="91"/>
        <v>0</v>
      </c>
      <c r="BE43" s="28"/>
      <c r="BF43" s="47"/>
      <c r="BG43" s="30"/>
      <c r="BH43" s="30"/>
      <c r="BI43" s="30"/>
      <c r="BJ43" s="30"/>
      <c r="BK43" s="30"/>
      <c r="BL43" s="64">
        <f t="shared" si="92"/>
        <v>0</v>
      </c>
      <c r="BM43" s="27">
        <f t="shared" si="93"/>
        <v>0</v>
      </c>
      <c r="BN43" s="23">
        <f t="shared" si="94"/>
        <v>0</v>
      </c>
      <c r="BO43" s="73">
        <f t="shared" si="95"/>
        <v>0</v>
      </c>
      <c r="BP43" s="29"/>
      <c r="BQ43" s="29"/>
      <c r="BR43" s="29"/>
      <c r="BS43" s="29"/>
      <c r="BT43" s="30"/>
      <c r="BU43" s="30"/>
      <c r="BV43" s="30"/>
      <c r="BW43" s="30"/>
      <c r="BX43" s="31"/>
      <c r="BY43" s="28">
        <f t="shared" si="96"/>
        <v>0</v>
      </c>
      <c r="BZ43" s="23">
        <f t="shared" si="97"/>
        <v>0</v>
      </c>
      <c r="CA43" s="33">
        <f t="shared" si="98"/>
        <v>0</v>
      </c>
      <c r="CB43" s="49">
        <f t="shared" si="99"/>
        <v>0</v>
      </c>
      <c r="CC43" s="32"/>
      <c r="CD43" s="29"/>
      <c r="CE43" s="30"/>
      <c r="CF43" s="30"/>
      <c r="CG43" s="30"/>
      <c r="CH43" s="30"/>
      <c r="CI43" s="31"/>
      <c r="CJ43" s="28">
        <f>CC43+CD43</f>
        <v>0</v>
      </c>
      <c r="CK43" s="27">
        <f>CE43/2</f>
        <v>0</v>
      </c>
      <c r="CL43" s="23">
        <f>(CF43*3)+(CG43*10)+(CH43*5)+(CI43*20)</f>
        <v>0</v>
      </c>
      <c r="CM43" s="49">
        <f>CJ43+CK43+CL43</f>
        <v>0</v>
      </c>
      <c r="CN43" s="1"/>
      <c r="CO43" s="1"/>
      <c r="CP43" s="2"/>
      <c r="CQ43" s="2"/>
      <c r="CR43" s="2"/>
      <c r="CS43" s="2"/>
      <c r="CT43" s="2"/>
      <c r="CU43" s="65"/>
      <c r="CV43" s="13"/>
      <c r="CW43" s="6"/>
      <c r="CX43" s="41"/>
      <c r="CY43" s="1"/>
      <c r="CZ43" s="1"/>
      <c r="DA43" s="2"/>
      <c r="DB43" s="2"/>
      <c r="DC43" s="2"/>
      <c r="DD43" s="2"/>
      <c r="DE43" s="2"/>
      <c r="DF43" s="65"/>
      <c r="DG43" s="13"/>
      <c r="DH43" s="6"/>
      <c r="DI43" s="41"/>
      <c r="DJ43" s="1"/>
      <c r="DK43" s="1"/>
      <c r="DL43" s="2"/>
      <c r="DM43" s="2"/>
      <c r="DN43" s="2"/>
      <c r="DO43" s="2"/>
      <c r="DP43" s="2"/>
      <c r="DQ43" s="65"/>
      <c r="DR43" s="13"/>
      <c r="DS43" s="6"/>
      <c r="DT43" s="41"/>
      <c r="DU43" s="1"/>
      <c r="DV43" s="1"/>
      <c r="DW43" s="2"/>
      <c r="DX43" s="2"/>
      <c r="DY43" s="2"/>
      <c r="DZ43" s="2"/>
      <c r="EA43" s="2"/>
      <c r="EB43" s="65"/>
      <c r="EC43" s="13"/>
      <c r="ED43" s="6"/>
      <c r="EE43" s="41"/>
      <c r="EF43" s="1"/>
      <c r="EG43" s="1"/>
      <c r="EH43" s="2"/>
      <c r="EI43" s="2"/>
      <c r="EJ43" s="2"/>
      <c r="EK43" s="2"/>
      <c r="EL43" s="2"/>
      <c r="EM43" s="65"/>
      <c r="EN43" s="13"/>
      <c r="EO43" s="6"/>
      <c r="EP43" s="41"/>
      <c r="EQ43" s="1"/>
      <c r="ER43" s="1"/>
      <c r="ES43" s="2"/>
      <c r="ET43" s="2"/>
      <c r="EU43" s="2"/>
      <c r="EV43" s="2"/>
      <c r="EW43" s="2"/>
      <c r="EX43" s="65"/>
      <c r="EY43" s="13"/>
      <c r="EZ43" s="6"/>
      <c r="FA43" s="41"/>
      <c r="FB43" s="1"/>
      <c r="FC43" s="1"/>
      <c r="FD43" s="2"/>
      <c r="FE43" s="2"/>
      <c r="FF43" s="2"/>
      <c r="FG43" s="2"/>
      <c r="FH43" s="2"/>
      <c r="FI43" s="65"/>
      <c r="FJ43" s="13"/>
      <c r="FK43" s="6"/>
      <c r="FL43" s="41"/>
      <c r="FM43" s="1"/>
      <c r="FN43" s="1"/>
      <c r="FO43" s="2"/>
      <c r="FP43" s="2"/>
      <c r="FQ43" s="2"/>
      <c r="FR43" s="2"/>
      <c r="FS43" s="2"/>
      <c r="FT43" s="65"/>
      <c r="FU43" s="13"/>
      <c r="FV43" s="6"/>
      <c r="FW43" s="41"/>
      <c r="FX43" s="1"/>
      <c r="FY43" s="1"/>
      <c r="FZ43" s="2"/>
      <c r="GA43" s="2"/>
      <c r="GB43" s="2"/>
      <c r="GC43" s="2"/>
      <c r="GD43" s="2"/>
      <c r="GE43" s="65"/>
      <c r="GF43" s="13"/>
      <c r="GG43" s="6"/>
      <c r="GH43" s="41"/>
      <c r="GI43" s="1"/>
      <c r="GJ43" s="1"/>
      <c r="GK43" s="2"/>
      <c r="GL43" s="2"/>
      <c r="GM43" s="2"/>
      <c r="GN43" s="2"/>
      <c r="GO43" s="2"/>
      <c r="GP43" s="65"/>
      <c r="GQ43" s="13"/>
      <c r="GR43" s="6"/>
      <c r="GS43" s="41"/>
      <c r="GT43" s="1"/>
      <c r="GU43" s="1"/>
      <c r="GV43" s="2"/>
      <c r="GW43" s="2"/>
      <c r="GX43" s="2"/>
      <c r="GY43" s="2"/>
      <c r="GZ43" s="2"/>
      <c r="HA43" s="65"/>
      <c r="HB43" s="13"/>
      <c r="HC43" s="6"/>
      <c r="HD43" s="41"/>
      <c r="HE43" s="1"/>
      <c r="HF43" s="1"/>
      <c r="HG43" s="2"/>
      <c r="HH43" s="2"/>
      <c r="HI43" s="2"/>
      <c r="HJ43" s="2"/>
      <c r="HK43" s="2"/>
      <c r="HL43" s="65"/>
      <c r="HM43" s="13"/>
      <c r="HN43" s="6"/>
      <c r="HO43" s="41"/>
      <c r="HP43" s="1"/>
      <c r="HQ43" s="1"/>
      <c r="HR43" s="2"/>
      <c r="HS43" s="2"/>
      <c r="HT43" s="2"/>
      <c r="HU43" s="2"/>
      <c r="HV43" s="2"/>
      <c r="HW43" s="65"/>
      <c r="HX43" s="13"/>
      <c r="HY43" s="6"/>
      <c r="HZ43" s="41"/>
      <c r="IA43" s="1"/>
      <c r="IB43" s="1"/>
      <c r="IC43" s="2"/>
      <c r="ID43" s="2"/>
      <c r="IE43" s="2"/>
      <c r="IF43" s="2"/>
      <c r="IG43" s="2"/>
      <c r="IH43" s="65"/>
      <c r="II43" s="13"/>
      <c r="IJ43" s="6"/>
      <c r="IK43" s="41"/>
      <c r="IL43" s="93"/>
      <c r="IM43"/>
      <c r="IN43"/>
    </row>
    <row r="44" spans="1:251" s="4" customFormat="1" hidden="1" x14ac:dyDescent="0.2">
      <c r="A44" s="34"/>
      <c r="B44" s="67"/>
      <c r="C44" s="25"/>
      <c r="D44" s="68"/>
      <c r="E44" s="68"/>
      <c r="F44" s="136"/>
      <c r="G44" s="134"/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61">
        <f t="shared" si="75"/>
        <v>0</v>
      </c>
      <c r="L44" s="62">
        <f t="shared" si="76"/>
        <v>0</v>
      </c>
      <c r="M44" s="37">
        <f t="shared" si="77"/>
        <v>0</v>
      </c>
      <c r="N44" s="38">
        <f t="shared" si="78"/>
        <v>0</v>
      </c>
      <c r="O44" s="63">
        <f t="shared" si="79"/>
        <v>0</v>
      </c>
      <c r="P44" s="32"/>
      <c r="Q44" s="29"/>
      <c r="R44" s="29"/>
      <c r="S44" s="29"/>
      <c r="T44" s="29"/>
      <c r="U44" s="29"/>
      <c r="V44" s="29"/>
      <c r="W44" s="30"/>
      <c r="X44" s="30"/>
      <c r="Y44" s="30"/>
      <c r="Z44" s="30"/>
      <c r="AA44" s="31"/>
      <c r="AB44" s="28">
        <f t="shared" si="80"/>
        <v>0</v>
      </c>
      <c r="AC44" s="23">
        <f t="shared" si="81"/>
        <v>0</v>
      </c>
      <c r="AD44" s="23">
        <f t="shared" si="82"/>
        <v>0</v>
      </c>
      <c r="AE44" s="49">
        <f t="shared" si="83"/>
        <v>0</v>
      </c>
      <c r="AF44" s="32"/>
      <c r="AG44" s="29"/>
      <c r="AH44" s="29"/>
      <c r="AI44" s="29"/>
      <c r="AJ44" s="30"/>
      <c r="AK44" s="30"/>
      <c r="AL44" s="30"/>
      <c r="AM44" s="30"/>
      <c r="AN44" s="31"/>
      <c r="AO44" s="28">
        <f t="shared" si="84"/>
        <v>0</v>
      </c>
      <c r="AP44" s="23">
        <f t="shared" si="85"/>
        <v>0</v>
      </c>
      <c r="AQ44" s="23">
        <f t="shared" si="86"/>
        <v>0</v>
      </c>
      <c r="AR44" s="49">
        <f t="shared" si="87"/>
        <v>0</v>
      </c>
      <c r="AS44" s="32"/>
      <c r="AT44" s="29"/>
      <c r="AU44" s="29"/>
      <c r="AV44" s="30"/>
      <c r="AW44" s="30"/>
      <c r="AX44" s="30"/>
      <c r="AY44" s="30"/>
      <c r="AZ44" s="31"/>
      <c r="BA44" s="28">
        <f t="shared" si="88"/>
        <v>0</v>
      </c>
      <c r="BB44" s="23">
        <f t="shared" si="89"/>
        <v>0</v>
      </c>
      <c r="BC44" s="23">
        <f t="shared" si="90"/>
        <v>0</v>
      </c>
      <c r="BD44" s="49">
        <f t="shared" si="91"/>
        <v>0</v>
      </c>
      <c r="BE44" s="28"/>
      <c r="BF44" s="47"/>
      <c r="BG44" s="30"/>
      <c r="BH44" s="30"/>
      <c r="BI44" s="30"/>
      <c r="BJ44" s="30"/>
      <c r="BK44" s="30"/>
      <c r="BL44" s="64">
        <f t="shared" si="92"/>
        <v>0</v>
      </c>
      <c r="BM44" s="27">
        <f t="shared" si="93"/>
        <v>0</v>
      </c>
      <c r="BN44" s="23">
        <f t="shared" si="94"/>
        <v>0</v>
      </c>
      <c r="BO44" s="73">
        <f t="shared" si="95"/>
        <v>0</v>
      </c>
      <c r="BP44" s="29"/>
      <c r="BQ44" s="29"/>
      <c r="BR44" s="29"/>
      <c r="BS44" s="29"/>
      <c r="BT44" s="30"/>
      <c r="BU44" s="30"/>
      <c r="BV44" s="30"/>
      <c r="BW44" s="30"/>
      <c r="BX44" s="31"/>
      <c r="BY44" s="28">
        <f t="shared" si="96"/>
        <v>0</v>
      </c>
      <c r="BZ44" s="23">
        <f t="shared" si="97"/>
        <v>0</v>
      </c>
      <c r="CA44" s="33">
        <f t="shared" si="98"/>
        <v>0</v>
      </c>
      <c r="CB44" s="49">
        <f t="shared" si="99"/>
        <v>0</v>
      </c>
      <c r="CC44" s="32"/>
      <c r="CD44" s="29"/>
      <c r="CE44" s="30"/>
      <c r="CF44" s="30"/>
      <c r="CG44" s="30"/>
      <c r="CH44" s="30"/>
      <c r="CI44" s="31"/>
      <c r="CJ44" s="28">
        <f>CC44+CD44</f>
        <v>0</v>
      </c>
      <c r="CK44" s="27">
        <f>CE44/2</f>
        <v>0</v>
      </c>
      <c r="CL44" s="23">
        <f>(CF44*3)+(CG44*10)+(CH44*5)+(CI44*20)</f>
        <v>0</v>
      </c>
      <c r="CM44" s="49">
        <f>CJ44+CK44+CL44</f>
        <v>0</v>
      </c>
      <c r="IL44" s="93"/>
      <c r="IO44"/>
      <c r="IP44"/>
      <c r="IQ44"/>
    </row>
    <row r="45" spans="1:251" s="4" customFormat="1" hidden="1" x14ac:dyDescent="0.2">
      <c r="A45" s="34"/>
      <c r="B45" s="67"/>
      <c r="C45" s="25"/>
      <c r="D45" s="68"/>
      <c r="E45" s="68"/>
      <c r="F45" s="136"/>
      <c r="G45" s="134"/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61">
        <f t="shared" si="75"/>
        <v>0</v>
      </c>
      <c r="L45" s="62">
        <f t="shared" si="76"/>
        <v>0</v>
      </c>
      <c r="M45" s="37">
        <f t="shared" si="77"/>
        <v>0</v>
      </c>
      <c r="N45" s="38">
        <f t="shared" si="78"/>
        <v>0</v>
      </c>
      <c r="O45" s="63">
        <f t="shared" si="79"/>
        <v>0</v>
      </c>
      <c r="P45" s="32"/>
      <c r="Q45" s="29"/>
      <c r="R45" s="29"/>
      <c r="S45" s="29"/>
      <c r="T45" s="29"/>
      <c r="U45" s="29"/>
      <c r="V45" s="29"/>
      <c r="W45" s="30"/>
      <c r="X45" s="30"/>
      <c r="Y45" s="30"/>
      <c r="Z45" s="30"/>
      <c r="AA45" s="31"/>
      <c r="AB45" s="28">
        <f t="shared" si="80"/>
        <v>0</v>
      </c>
      <c r="AC45" s="23">
        <f t="shared" si="81"/>
        <v>0</v>
      </c>
      <c r="AD45" s="23">
        <f t="shared" si="82"/>
        <v>0</v>
      </c>
      <c r="AE45" s="49">
        <f t="shared" si="83"/>
        <v>0</v>
      </c>
      <c r="AF45" s="32"/>
      <c r="AG45" s="29"/>
      <c r="AH45" s="29"/>
      <c r="AI45" s="29"/>
      <c r="AJ45" s="30"/>
      <c r="AK45" s="30"/>
      <c r="AL45" s="30"/>
      <c r="AM45" s="30"/>
      <c r="AN45" s="31"/>
      <c r="AO45" s="28">
        <f t="shared" si="84"/>
        <v>0</v>
      </c>
      <c r="AP45" s="23">
        <f t="shared" si="85"/>
        <v>0</v>
      </c>
      <c r="AQ45" s="23">
        <f t="shared" si="86"/>
        <v>0</v>
      </c>
      <c r="AR45" s="49">
        <f t="shared" si="87"/>
        <v>0</v>
      </c>
      <c r="AS45" s="32"/>
      <c r="AT45" s="29"/>
      <c r="AU45" s="29"/>
      <c r="AV45" s="30"/>
      <c r="AW45" s="30"/>
      <c r="AX45" s="30"/>
      <c r="AY45" s="30"/>
      <c r="AZ45" s="31"/>
      <c r="BA45" s="28">
        <f t="shared" si="88"/>
        <v>0</v>
      </c>
      <c r="BB45" s="23">
        <f t="shared" si="89"/>
        <v>0</v>
      </c>
      <c r="BC45" s="23">
        <f t="shared" si="90"/>
        <v>0</v>
      </c>
      <c r="BD45" s="49">
        <f t="shared" si="91"/>
        <v>0</v>
      </c>
      <c r="BE45" s="28"/>
      <c r="BF45" s="47"/>
      <c r="BG45" s="30"/>
      <c r="BH45" s="30"/>
      <c r="BI45" s="30"/>
      <c r="BJ45" s="30"/>
      <c r="BK45" s="30"/>
      <c r="BL45" s="64">
        <f t="shared" si="92"/>
        <v>0</v>
      </c>
      <c r="BM45" s="27">
        <f t="shared" si="93"/>
        <v>0</v>
      </c>
      <c r="BN45" s="23">
        <f t="shared" si="94"/>
        <v>0</v>
      </c>
      <c r="BO45" s="73">
        <f t="shared" si="95"/>
        <v>0</v>
      </c>
      <c r="BP45" s="29"/>
      <c r="BQ45" s="29"/>
      <c r="BR45" s="29"/>
      <c r="BS45" s="29"/>
      <c r="BT45" s="30"/>
      <c r="BU45" s="30"/>
      <c r="BV45" s="30"/>
      <c r="BW45" s="30"/>
      <c r="BX45" s="31"/>
      <c r="BY45" s="28">
        <f t="shared" si="96"/>
        <v>0</v>
      </c>
      <c r="BZ45" s="23">
        <f t="shared" si="97"/>
        <v>0</v>
      </c>
      <c r="CA45" s="33">
        <f t="shared" si="98"/>
        <v>0</v>
      </c>
      <c r="CB45" s="49">
        <f t="shared" si="99"/>
        <v>0</v>
      </c>
      <c r="CC45" s="32"/>
      <c r="CD45" s="29"/>
      <c r="CE45" s="30"/>
      <c r="CF45" s="30"/>
      <c r="CG45" s="30"/>
      <c r="CH45" s="30"/>
      <c r="CI45" s="31"/>
      <c r="CJ45" s="28"/>
      <c r="CK45" s="27"/>
      <c r="CL45" s="23"/>
      <c r="CM45" s="49"/>
      <c r="IL45" s="93"/>
      <c r="IM45"/>
      <c r="IN45"/>
      <c r="IO45"/>
      <c r="IP45"/>
    </row>
    <row r="46" spans="1:251" s="4" customFormat="1" hidden="1" x14ac:dyDescent="0.2">
      <c r="A46" s="34"/>
      <c r="B46" s="67"/>
      <c r="C46" s="25"/>
      <c r="D46" s="68"/>
      <c r="E46" s="68"/>
      <c r="F46" s="136"/>
      <c r="G46" s="134"/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61">
        <f t="shared" si="75"/>
        <v>0</v>
      </c>
      <c r="L46" s="62">
        <f t="shared" si="76"/>
        <v>0</v>
      </c>
      <c r="M46" s="37">
        <f t="shared" si="77"/>
        <v>0</v>
      </c>
      <c r="N46" s="38">
        <f t="shared" si="78"/>
        <v>0</v>
      </c>
      <c r="O46" s="63">
        <f t="shared" si="79"/>
        <v>0</v>
      </c>
      <c r="P46" s="32"/>
      <c r="Q46" s="29"/>
      <c r="R46" s="29"/>
      <c r="S46" s="29"/>
      <c r="T46" s="29"/>
      <c r="U46" s="29"/>
      <c r="V46" s="29"/>
      <c r="W46" s="30"/>
      <c r="X46" s="30"/>
      <c r="Y46" s="30"/>
      <c r="Z46" s="30"/>
      <c r="AA46" s="31"/>
      <c r="AB46" s="28">
        <f t="shared" si="80"/>
        <v>0</v>
      </c>
      <c r="AC46" s="23">
        <f t="shared" si="81"/>
        <v>0</v>
      </c>
      <c r="AD46" s="23">
        <f t="shared" si="82"/>
        <v>0</v>
      </c>
      <c r="AE46" s="49">
        <f t="shared" si="83"/>
        <v>0</v>
      </c>
      <c r="AF46" s="32"/>
      <c r="AG46" s="29"/>
      <c r="AH46" s="29"/>
      <c r="AI46" s="29"/>
      <c r="AJ46" s="30"/>
      <c r="AK46" s="30"/>
      <c r="AL46" s="30"/>
      <c r="AM46" s="30"/>
      <c r="AN46" s="31"/>
      <c r="AO46" s="28">
        <f t="shared" si="84"/>
        <v>0</v>
      </c>
      <c r="AP46" s="23">
        <f t="shared" si="85"/>
        <v>0</v>
      </c>
      <c r="AQ46" s="23">
        <f t="shared" si="86"/>
        <v>0</v>
      </c>
      <c r="AR46" s="49">
        <f t="shared" si="87"/>
        <v>0</v>
      </c>
      <c r="AS46" s="32"/>
      <c r="AT46" s="29"/>
      <c r="AU46" s="29"/>
      <c r="AV46" s="30"/>
      <c r="AW46" s="30"/>
      <c r="AX46" s="30"/>
      <c r="AY46" s="30"/>
      <c r="AZ46" s="31"/>
      <c r="BA46" s="28">
        <f t="shared" si="88"/>
        <v>0</v>
      </c>
      <c r="BB46" s="23">
        <f t="shared" si="89"/>
        <v>0</v>
      </c>
      <c r="BC46" s="23">
        <f t="shared" si="90"/>
        <v>0</v>
      </c>
      <c r="BD46" s="49">
        <f t="shared" si="91"/>
        <v>0</v>
      </c>
      <c r="BE46" s="28"/>
      <c r="BF46" s="47"/>
      <c r="BG46" s="30"/>
      <c r="BH46" s="30"/>
      <c r="BI46" s="30"/>
      <c r="BJ46" s="30"/>
      <c r="BK46" s="30"/>
      <c r="BL46" s="64">
        <f t="shared" si="92"/>
        <v>0</v>
      </c>
      <c r="BM46" s="27">
        <f t="shared" si="93"/>
        <v>0</v>
      </c>
      <c r="BN46" s="23">
        <f t="shared" si="94"/>
        <v>0</v>
      </c>
      <c r="BO46" s="73">
        <f t="shared" si="95"/>
        <v>0</v>
      </c>
      <c r="BP46" s="29"/>
      <c r="BQ46" s="29"/>
      <c r="BR46" s="29"/>
      <c r="BS46" s="29"/>
      <c r="BT46" s="30"/>
      <c r="BU46" s="30"/>
      <c r="BV46" s="30"/>
      <c r="BW46" s="30"/>
      <c r="BX46" s="31"/>
      <c r="BY46" s="28">
        <f t="shared" si="96"/>
        <v>0</v>
      </c>
      <c r="BZ46" s="23">
        <f t="shared" si="97"/>
        <v>0</v>
      </c>
      <c r="CA46" s="33">
        <f t="shared" si="98"/>
        <v>0</v>
      </c>
      <c r="CB46" s="49">
        <f t="shared" si="99"/>
        <v>0</v>
      </c>
      <c r="CC46" s="32"/>
      <c r="CD46" s="29"/>
      <c r="CE46" s="30"/>
      <c r="CF46" s="30"/>
      <c r="CG46" s="30"/>
      <c r="CH46" s="30"/>
      <c r="CI46" s="31"/>
      <c r="CJ46" s="28"/>
      <c r="CK46" s="27"/>
      <c r="CL46" s="23"/>
      <c r="CM46" s="49"/>
      <c r="IL46" s="93"/>
      <c r="IM46"/>
      <c r="IN46"/>
      <c r="IO46"/>
      <c r="IP46"/>
    </row>
    <row r="47" spans="1:251" s="4" customFormat="1" hidden="1" x14ac:dyDescent="0.2">
      <c r="A47" s="34"/>
      <c r="B47" s="67"/>
      <c r="C47" s="25"/>
      <c r="D47" s="68"/>
      <c r="E47" s="68"/>
      <c r="F47" s="136"/>
      <c r="G47" s="134"/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61">
        <f t="shared" si="75"/>
        <v>0</v>
      </c>
      <c r="L47" s="62">
        <f t="shared" si="76"/>
        <v>0</v>
      </c>
      <c r="M47" s="37">
        <f t="shared" si="77"/>
        <v>0</v>
      </c>
      <c r="N47" s="38">
        <f t="shared" si="78"/>
        <v>0</v>
      </c>
      <c r="O47" s="63">
        <f t="shared" si="79"/>
        <v>0</v>
      </c>
      <c r="P47" s="32"/>
      <c r="Q47" s="29"/>
      <c r="R47" s="29"/>
      <c r="S47" s="29"/>
      <c r="T47" s="29"/>
      <c r="U47" s="29"/>
      <c r="V47" s="29"/>
      <c r="W47" s="30"/>
      <c r="X47" s="30"/>
      <c r="Y47" s="30"/>
      <c r="Z47" s="30"/>
      <c r="AA47" s="31"/>
      <c r="AB47" s="28">
        <f t="shared" si="80"/>
        <v>0</v>
      </c>
      <c r="AC47" s="23">
        <f t="shared" si="81"/>
        <v>0</v>
      </c>
      <c r="AD47" s="23">
        <f t="shared" si="82"/>
        <v>0</v>
      </c>
      <c r="AE47" s="49">
        <f t="shared" si="83"/>
        <v>0</v>
      </c>
      <c r="AF47" s="32"/>
      <c r="AG47" s="29"/>
      <c r="AH47" s="29"/>
      <c r="AI47" s="29"/>
      <c r="AJ47" s="30"/>
      <c r="AK47" s="30"/>
      <c r="AL47" s="30"/>
      <c r="AM47" s="30"/>
      <c r="AN47" s="31"/>
      <c r="AO47" s="28">
        <f t="shared" si="84"/>
        <v>0</v>
      </c>
      <c r="AP47" s="23">
        <f t="shared" si="85"/>
        <v>0</v>
      </c>
      <c r="AQ47" s="23">
        <f t="shared" si="86"/>
        <v>0</v>
      </c>
      <c r="AR47" s="49">
        <f t="shared" si="87"/>
        <v>0</v>
      </c>
      <c r="AS47" s="32"/>
      <c r="AT47" s="29"/>
      <c r="AU47" s="29"/>
      <c r="AV47" s="30"/>
      <c r="AW47" s="30"/>
      <c r="AX47" s="30"/>
      <c r="AY47" s="30"/>
      <c r="AZ47" s="31"/>
      <c r="BA47" s="28">
        <f t="shared" si="88"/>
        <v>0</v>
      </c>
      <c r="BB47" s="23">
        <f t="shared" si="89"/>
        <v>0</v>
      </c>
      <c r="BC47" s="23">
        <f t="shared" si="90"/>
        <v>0</v>
      </c>
      <c r="BD47" s="49">
        <f t="shared" si="91"/>
        <v>0</v>
      </c>
      <c r="BE47" s="28"/>
      <c r="BF47" s="47"/>
      <c r="BG47" s="30"/>
      <c r="BH47" s="30"/>
      <c r="BI47" s="30"/>
      <c r="BJ47" s="30"/>
      <c r="BK47" s="30"/>
      <c r="BL47" s="64">
        <f t="shared" si="92"/>
        <v>0</v>
      </c>
      <c r="BM47" s="27">
        <f t="shared" si="93"/>
        <v>0</v>
      </c>
      <c r="BN47" s="23">
        <f t="shared" si="94"/>
        <v>0</v>
      </c>
      <c r="BO47" s="73">
        <f t="shared" si="95"/>
        <v>0</v>
      </c>
      <c r="BP47" s="29"/>
      <c r="BQ47" s="29"/>
      <c r="BR47" s="29"/>
      <c r="BS47" s="29"/>
      <c r="BT47" s="30"/>
      <c r="BU47" s="30"/>
      <c r="BV47" s="30"/>
      <c r="BW47" s="30"/>
      <c r="BX47" s="31"/>
      <c r="BY47" s="28">
        <f t="shared" si="96"/>
        <v>0</v>
      </c>
      <c r="BZ47" s="23">
        <f t="shared" si="97"/>
        <v>0</v>
      </c>
      <c r="CA47" s="33">
        <f t="shared" si="98"/>
        <v>0</v>
      </c>
      <c r="CB47" s="49">
        <f t="shared" si="99"/>
        <v>0</v>
      </c>
      <c r="CC47" s="32"/>
      <c r="CD47" s="29"/>
      <c r="CE47" s="30"/>
      <c r="CF47" s="30"/>
      <c r="CG47" s="30"/>
      <c r="CH47" s="30"/>
      <c r="CI47" s="31"/>
      <c r="CJ47" s="28">
        <f>CC47+CD47</f>
        <v>0</v>
      </c>
      <c r="CK47" s="27">
        <f>CE47/2</f>
        <v>0</v>
      </c>
      <c r="CL47" s="23">
        <f>(CF47*3)+(CG47*10)+(CH47*5)+(CI47*20)</f>
        <v>0</v>
      </c>
      <c r="CM47" s="49">
        <f>CJ47+CK47+CL47</f>
        <v>0</v>
      </c>
      <c r="CN47"/>
      <c r="CO47"/>
      <c r="CP47"/>
      <c r="CQ47"/>
      <c r="CR47"/>
      <c r="CS47"/>
      <c r="CT47"/>
      <c r="CW47"/>
      <c r="CZ47"/>
      <c r="DA47"/>
      <c r="DB47"/>
      <c r="DC47"/>
      <c r="DD47"/>
      <c r="DE47"/>
      <c r="DH47"/>
      <c r="DK47"/>
      <c r="DL47"/>
      <c r="DM47"/>
      <c r="DN47"/>
      <c r="DO47"/>
      <c r="DP47"/>
      <c r="DS47"/>
      <c r="DV47"/>
      <c r="DW47"/>
      <c r="DX47"/>
      <c r="DY47"/>
      <c r="DZ47"/>
      <c r="EA47"/>
      <c r="ED47"/>
      <c r="EG47"/>
      <c r="EH47"/>
      <c r="EI47"/>
      <c r="EJ47"/>
      <c r="EK47"/>
      <c r="EL47"/>
      <c r="EO47"/>
      <c r="ER47"/>
      <c r="ES47"/>
      <c r="ET47"/>
      <c r="EU47"/>
      <c r="EV47"/>
      <c r="EW47"/>
      <c r="EZ47"/>
      <c r="FC47"/>
      <c r="FD47"/>
      <c r="FE47"/>
      <c r="FF47"/>
      <c r="FG47"/>
      <c r="FH47"/>
      <c r="FK47"/>
      <c r="FN47"/>
      <c r="FO47"/>
      <c r="FP47"/>
      <c r="FQ47"/>
      <c r="FR47"/>
      <c r="FS47"/>
      <c r="FV47"/>
      <c r="FY47"/>
      <c r="FZ47"/>
      <c r="GA47"/>
      <c r="GB47"/>
      <c r="GC47"/>
      <c r="GD47"/>
      <c r="GG47"/>
      <c r="GJ47"/>
      <c r="GK47"/>
      <c r="GL47"/>
      <c r="GM47"/>
      <c r="GN47"/>
      <c r="GO47"/>
      <c r="GR47"/>
      <c r="GU47"/>
      <c r="GV47"/>
      <c r="GW47"/>
      <c r="GX47"/>
      <c r="GY47"/>
      <c r="GZ47"/>
      <c r="HC47"/>
      <c r="HF47"/>
      <c r="HG47"/>
      <c r="HH47"/>
      <c r="HI47"/>
      <c r="HJ47"/>
      <c r="HK47"/>
      <c r="HN47"/>
      <c r="HQ47"/>
      <c r="HR47"/>
      <c r="HS47"/>
      <c r="HT47"/>
      <c r="HU47"/>
      <c r="HV47"/>
      <c r="HY47"/>
      <c r="IB47"/>
      <c r="IC47"/>
      <c r="ID47"/>
      <c r="IE47"/>
      <c r="IF47"/>
      <c r="IG47"/>
      <c r="IJ47"/>
      <c r="IK47"/>
      <c r="IL47" s="93"/>
    </row>
    <row r="48" spans="1:251" s="4" customFormat="1" hidden="1" x14ac:dyDescent="0.2">
      <c r="A48" s="34"/>
      <c r="B48" s="67"/>
      <c r="C48" s="25"/>
      <c r="D48" s="68"/>
      <c r="E48" s="68"/>
      <c r="F48" s="136"/>
      <c r="G48" s="134"/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61">
        <f t="shared" si="75"/>
        <v>0</v>
      </c>
      <c r="L48" s="62">
        <f t="shared" si="76"/>
        <v>0</v>
      </c>
      <c r="M48" s="37">
        <f t="shared" si="77"/>
        <v>0</v>
      </c>
      <c r="N48" s="38">
        <f t="shared" si="78"/>
        <v>0</v>
      </c>
      <c r="O48" s="63">
        <f t="shared" si="79"/>
        <v>0</v>
      </c>
      <c r="P48" s="32"/>
      <c r="Q48" s="29"/>
      <c r="R48" s="29"/>
      <c r="S48" s="29"/>
      <c r="T48" s="29"/>
      <c r="U48" s="29"/>
      <c r="V48" s="29"/>
      <c r="W48" s="30"/>
      <c r="X48" s="30"/>
      <c r="Y48" s="30"/>
      <c r="Z48" s="30"/>
      <c r="AA48" s="31"/>
      <c r="AB48" s="28">
        <f t="shared" si="80"/>
        <v>0</v>
      </c>
      <c r="AC48" s="23">
        <f t="shared" si="81"/>
        <v>0</v>
      </c>
      <c r="AD48" s="23">
        <f t="shared" si="82"/>
        <v>0</v>
      </c>
      <c r="AE48" s="49">
        <f t="shared" si="83"/>
        <v>0</v>
      </c>
      <c r="AF48" s="32"/>
      <c r="AG48" s="29"/>
      <c r="AH48" s="29"/>
      <c r="AI48" s="29"/>
      <c r="AJ48" s="30"/>
      <c r="AK48" s="30"/>
      <c r="AL48" s="30"/>
      <c r="AM48" s="30"/>
      <c r="AN48" s="31"/>
      <c r="AO48" s="28">
        <f t="shared" si="84"/>
        <v>0</v>
      </c>
      <c r="AP48" s="23">
        <f t="shared" si="85"/>
        <v>0</v>
      </c>
      <c r="AQ48" s="23">
        <f t="shared" si="86"/>
        <v>0</v>
      </c>
      <c r="AR48" s="49">
        <f t="shared" si="87"/>
        <v>0</v>
      </c>
      <c r="AS48" s="32"/>
      <c r="AT48" s="29"/>
      <c r="AU48" s="29"/>
      <c r="AV48" s="30"/>
      <c r="AW48" s="30"/>
      <c r="AX48" s="30"/>
      <c r="AY48" s="30"/>
      <c r="AZ48" s="31"/>
      <c r="BA48" s="28">
        <f t="shared" si="88"/>
        <v>0</v>
      </c>
      <c r="BB48" s="23">
        <f t="shared" si="89"/>
        <v>0</v>
      </c>
      <c r="BC48" s="23">
        <f t="shared" si="90"/>
        <v>0</v>
      </c>
      <c r="BD48" s="49">
        <f t="shared" si="91"/>
        <v>0</v>
      </c>
      <c r="BE48" s="28"/>
      <c r="BF48" s="47"/>
      <c r="BG48" s="30"/>
      <c r="BH48" s="30"/>
      <c r="BI48" s="30"/>
      <c r="BJ48" s="30"/>
      <c r="BK48" s="30"/>
      <c r="BL48" s="64">
        <f t="shared" si="92"/>
        <v>0</v>
      </c>
      <c r="BM48" s="27">
        <f t="shared" si="93"/>
        <v>0</v>
      </c>
      <c r="BN48" s="23">
        <f t="shared" si="94"/>
        <v>0</v>
      </c>
      <c r="BO48" s="73">
        <f t="shared" si="95"/>
        <v>0</v>
      </c>
      <c r="BP48" s="29"/>
      <c r="BQ48" s="29"/>
      <c r="BR48" s="29"/>
      <c r="BS48" s="29"/>
      <c r="BT48" s="30"/>
      <c r="BU48" s="30"/>
      <c r="BV48" s="30"/>
      <c r="BW48" s="30"/>
      <c r="BX48" s="31"/>
      <c r="BY48" s="28">
        <f t="shared" si="96"/>
        <v>0</v>
      </c>
      <c r="BZ48" s="23">
        <f t="shared" si="97"/>
        <v>0</v>
      </c>
      <c r="CA48" s="33">
        <f t="shared" si="98"/>
        <v>0</v>
      </c>
      <c r="CB48" s="49">
        <f t="shared" si="99"/>
        <v>0</v>
      </c>
      <c r="CC48" s="32"/>
      <c r="CD48" s="29"/>
      <c r="CE48" s="30"/>
      <c r="CF48" s="30"/>
      <c r="CG48" s="30"/>
      <c r="CH48" s="30"/>
      <c r="CI48" s="31"/>
      <c r="CJ48" s="28">
        <f>CC48+CD48</f>
        <v>0</v>
      </c>
      <c r="CK48" s="27">
        <f>CE48/2</f>
        <v>0</v>
      </c>
      <c r="CL48" s="23">
        <f>(CF48*3)+(CG48*10)+(CH48*5)+(CI48*20)</f>
        <v>0</v>
      </c>
      <c r="CM48" s="49">
        <f>CJ48+CK48+CL48</f>
        <v>0</v>
      </c>
      <c r="IL48" s="93"/>
      <c r="IM48"/>
      <c r="IN48"/>
      <c r="IO48"/>
      <c r="IP48"/>
    </row>
    <row r="49" spans="1:251" s="4" customFormat="1" hidden="1" x14ac:dyDescent="0.2">
      <c r="A49" s="34"/>
      <c r="B49" s="67"/>
      <c r="C49" s="25"/>
      <c r="D49" s="68"/>
      <c r="E49" s="68"/>
      <c r="F49" s="136"/>
      <c r="G49" s="134"/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61">
        <f t="shared" si="75"/>
        <v>0</v>
      </c>
      <c r="L49" s="62">
        <f t="shared" si="76"/>
        <v>0</v>
      </c>
      <c r="M49" s="37">
        <f t="shared" si="77"/>
        <v>0</v>
      </c>
      <c r="N49" s="38">
        <f t="shared" si="78"/>
        <v>0</v>
      </c>
      <c r="O49" s="63">
        <f t="shared" si="79"/>
        <v>0</v>
      </c>
      <c r="P49" s="32"/>
      <c r="Q49" s="29"/>
      <c r="R49" s="29"/>
      <c r="S49" s="29"/>
      <c r="T49" s="29"/>
      <c r="U49" s="29"/>
      <c r="V49" s="29"/>
      <c r="W49" s="30"/>
      <c r="X49" s="30"/>
      <c r="Y49" s="30"/>
      <c r="Z49" s="30"/>
      <c r="AA49" s="31"/>
      <c r="AB49" s="28">
        <f t="shared" si="80"/>
        <v>0</v>
      </c>
      <c r="AC49" s="23">
        <f t="shared" si="81"/>
        <v>0</v>
      </c>
      <c r="AD49" s="23">
        <f t="shared" si="82"/>
        <v>0</v>
      </c>
      <c r="AE49" s="49">
        <f t="shared" si="83"/>
        <v>0</v>
      </c>
      <c r="AF49" s="32"/>
      <c r="AG49" s="29"/>
      <c r="AH49" s="29"/>
      <c r="AI49" s="29"/>
      <c r="AJ49" s="30"/>
      <c r="AK49" s="30"/>
      <c r="AL49" s="30"/>
      <c r="AM49" s="30"/>
      <c r="AN49" s="31"/>
      <c r="AO49" s="28">
        <f t="shared" si="84"/>
        <v>0</v>
      </c>
      <c r="AP49" s="23">
        <f t="shared" si="85"/>
        <v>0</v>
      </c>
      <c r="AQ49" s="23">
        <f t="shared" si="86"/>
        <v>0</v>
      </c>
      <c r="AR49" s="49">
        <f t="shared" si="87"/>
        <v>0</v>
      </c>
      <c r="AS49" s="32"/>
      <c r="AT49" s="29"/>
      <c r="AU49" s="29"/>
      <c r="AV49" s="30"/>
      <c r="AW49" s="30"/>
      <c r="AX49" s="30"/>
      <c r="AY49" s="30"/>
      <c r="AZ49" s="31"/>
      <c r="BA49" s="28">
        <f t="shared" si="88"/>
        <v>0</v>
      </c>
      <c r="BB49" s="23">
        <f t="shared" si="89"/>
        <v>0</v>
      </c>
      <c r="BC49" s="23">
        <f t="shared" si="90"/>
        <v>0</v>
      </c>
      <c r="BD49" s="49">
        <f t="shared" si="91"/>
        <v>0</v>
      </c>
      <c r="BE49" s="28"/>
      <c r="BF49" s="47"/>
      <c r="BG49" s="30"/>
      <c r="BH49" s="30"/>
      <c r="BI49" s="30"/>
      <c r="BJ49" s="30"/>
      <c r="BK49" s="30"/>
      <c r="BL49" s="64">
        <f t="shared" si="92"/>
        <v>0</v>
      </c>
      <c r="BM49" s="27">
        <f t="shared" si="93"/>
        <v>0</v>
      </c>
      <c r="BN49" s="23">
        <f t="shared" si="94"/>
        <v>0</v>
      </c>
      <c r="BO49" s="73">
        <f t="shared" si="95"/>
        <v>0</v>
      </c>
      <c r="BP49" s="29"/>
      <c r="BQ49" s="29"/>
      <c r="BR49" s="29"/>
      <c r="BS49" s="29"/>
      <c r="BT49" s="30"/>
      <c r="BU49" s="30"/>
      <c r="BV49" s="30"/>
      <c r="BW49" s="30"/>
      <c r="BX49" s="31"/>
      <c r="BY49" s="28">
        <f t="shared" si="96"/>
        <v>0</v>
      </c>
      <c r="BZ49" s="23">
        <f t="shared" si="97"/>
        <v>0</v>
      </c>
      <c r="CA49" s="33">
        <f t="shared" si="98"/>
        <v>0</v>
      </c>
      <c r="CB49" s="49">
        <f t="shared" si="99"/>
        <v>0</v>
      </c>
      <c r="CC49" s="32"/>
      <c r="CD49" s="29"/>
      <c r="CE49" s="30"/>
      <c r="CF49" s="30"/>
      <c r="CG49" s="30"/>
      <c r="CH49" s="30"/>
      <c r="CI49" s="31"/>
      <c r="CJ49" s="28">
        <f>CC49+CD49</f>
        <v>0</v>
      </c>
      <c r="CK49" s="27">
        <f>CE49/2</f>
        <v>0</v>
      </c>
      <c r="CL49" s="23">
        <f>(CF49*3)+(CG49*10)+(CH49*5)+(CI49*20)</f>
        <v>0</v>
      </c>
      <c r="CM49" s="49">
        <f>CJ49+CK49+CL49</f>
        <v>0</v>
      </c>
      <c r="CN49" s="1"/>
      <c r="CO49" s="1"/>
      <c r="CP49" s="2"/>
      <c r="CQ49" s="2"/>
      <c r="CR49" s="2"/>
      <c r="CS49" s="2"/>
      <c r="CT49" s="2"/>
      <c r="CU49" s="65"/>
      <c r="CV49" s="13"/>
      <c r="CW49" s="6"/>
      <c r="CX49" s="41"/>
      <c r="CY49" s="1"/>
      <c r="CZ49" s="1"/>
      <c r="DA49" s="2"/>
      <c r="DB49" s="2"/>
      <c r="DC49" s="2"/>
      <c r="DD49" s="2"/>
      <c r="DE49" s="2"/>
      <c r="DF49" s="65"/>
      <c r="DG49" s="13"/>
      <c r="DH49" s="6"/>
      <c r="DI49" s="41"/>
      <c r="DJ49" s="1"/>
      <c r="DK49" s="1"/>
      <c r="DL49" s="2"/>
      <c r="DM49" s="2"/>
      <c r="DN49" s="2"/>
      <c r="DO49" s="2"/>
      <c r="DP49" s="2"/>
      <c r="DQ49" s="65"/>
      <c r="DR49" s="13"/>
      <c r="DS49" s="6"/>
      <c r="DT49" s="41"/>
      <c r="DU49" s="1"/>
      <c r="DV49" s="1"/>
      <c r="DW49" s="2"/>
      <c r="DX49" s="2"/>
      <c r="DY49" s="2"/>
      <c r="DZ49" s="2"/>
      <c r="EA49" s="2"/>
      <c r="EB49" s="65"/>
      <c r="EC49" s="13"/>
      <c r="ED49" s="6"/>
      <c r="EE49" s="41"/>
      <c r="EF49" s="1"/>
      <c r="EG49" s="1"/>
      <c r="EH49" s="2"/>
      <c r="EI49" s="2"/>
      <c r="EJ49" s="2"/>
      <c r="EK49" s="2"/>
      <c r="EL49" s="2"/>
      <c r="EM49" s="65"/>
      <c r="EN49" s="13"/>
      <c r="EO49" s="6"/>
      <c r="EP49" s="41"/>
      <c r="EQ49" s="1"/>
      <c r="ER49" s="1"/>
      <c r="ES49" s="2"/>
      <c r="ET49" s="2"/>
      <c r="EU49" s="2"/>
      <c r="EV49" s="2"/>
      <c r="EW49" s="2"/>
      <c r="EX49" s="65"/>
      <c r="EY49" s="13"/>
      <c r="EZ49" s="6"/>
      <c r="FA49" s="41"/>
      <c r="FB49" s="1"/>
      <c r="FC49" s="1"/>
      <c r="FD49" s="2"/>
      <c r="FE49" s="2"/>
      <c r="FF49" s="2"/>
      <c r="FG49" s="2"/>
      <c r="FH49" s="2"/>
      <c r="FI49" s="65"/>
      <c r="FJ49" s="13"/>
      <c r="FK49" s="6"/>
      <c r="FL49" s="41"/>
      <c r="FM49" s="1"/>
      <c r="FN49" s="1"/>
      <c r="FO49" s="2"/>
      <c r="FP49" s="2"/>
      <c r="FQ49" s="2"/>
      <c r="FR49" s="2"/>
      <c r="FS49" s="2"/>
      <c r="FT49" s="65"/>
      <c r="FU49" s="13"/>
      <c r="FV49" s="6"/>
      <c r="FW49" s="41"/>
      <c r="FX49" s="1"/>
      <c r="FY49" s="1"/>
      <c r="FZ49" s="2"/>
      <c r="GA49" s="2"/>
      <c r="GB49" s="2"/>
      <c r="GC49" s="2"/>
      <c r="GD49" s="2"/>
      <c r="GE49" s="65"/>
      <c r="GF49" s="13"/>
      <c r="GG49" s="6"/>
      <c r="GH49" s="41"/>
      <c r="GI49" s="1"/>
      <c r="GJ49" s="1"/>
      <c r="GK49" s="2"/>
      <c r="GL49" s="2"/>
      <c r="GM49" s="2"/>
      <c r="GN49" s="2"/>
      <c r="GO49" s="2"/>
      <c r="GP49" s="65"/>
      <c r="GQ49" s="13"/>
      <c r="GR49" s="6"/>
      <c r="GS49" s="41"/>
      <c r="GT49" s="1"/>
      <c r="GU49" s="1"/>
      <c r="GV49" s="2"/>
      <c r="GW49" s="2"/>
      <c r="GX49" s="2"/>
      <c r="GY49" s="2"/>
      <c r="GZ49" s="2"/>
      <c r="HA49" s="65"/>
      <c r="HB49" s="13"/>
      <c r="HC49" s="6"/>
      <c r="HD49" s="41"/>
      <c r="HE49" s="1"/>
      <c r="HF49" s="1"/>
      <c r="HG49" s="2"/>
      <c r="HH49" s="2"/>
      <c r="HI49" s="2"/>
      <c r="HJ49" s="2"/>
      <c r="HK49" s="2"/>
      <c r="HL49" s="65"/>
      <c r="HM49" s="13"/>
      <c r="HN49" s="6"/>
      <c r="HO49" s="41"/>
      <c r="HP49" s="1"/>
      <c r="HQ49" s="1"/>
      <c r="HR49" s="2"/>
      <c r="HS49" s="2"/>
      <c r="HT49" s="2"/>
      <c r="HU49" s="2"/>
      <c r="HV49" s="2"/>
      <c r="HW49" s="65"/>
      <c r="HX49" s="13"/>
      <c r="HY49" s="6"/>
      <c r="HZ49" s="41"/>
      <c r="IA49" s="1"/>
      <c r="IB49" s="1"/>
      <c r="IC49" s="2"/>
      <c r="ID49" s="2"/>
      <c r="IE49" s="2"/>
      <c r="IF49" s="2"/>
      <c r="IG49" s="2"/>
      <c r="IH49" s="65"/>
      <c r="II49" s="13"/>
      <c r="IJ49" s="6"/>
      <c r="IK49" s="41"/>
      <c r="IL49" s="93"/>
      <c r="IM49"/>
      <c r="IN49"/>
    </row>
    <row r="50" spans="1:251" s="4" customFormat="1" hidden="1" x14ac:dyDescent="0.2">
      <c r="A50" s="34"/>
      <c r="B50" s="67"/>
      <c r="C50" s="25"/>
      <c r="D50" s="68"/>
      <c r="E50" s="68"/>
      <c r="F50" s="136"/>
      <c r="G50" s="134"/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61">
        <f t="shared" si="75"/>
        <v>0</v>
      </c>
      <c r="L50" s="62">
        <f t="shared" si="76"/>
        <v>0</v>
      </c>
      <c r="M50" s="37">
        <f t="shared" si="77"/>
        <v>0</v>
      </c>
      <c r="N50" s="38">
        <f t="shared" si="78"/>
        <v>0</v>
      </c>
      <c r="O50" s="63">
        <f t="shared" si="79"/>
        <v>0</v>
      </c>
      <c r="P50" s="32"/>
      <c r="Q50" s="29"/>
      <c r="R50" s="29"/>
      <c r="S50" s="29"/>
      <c r="T50" s="29"/>
      <c r="U50" s="29"/>
      <c r="V50" s="29"/>
      <c r="W50" s="30"/>
      <c r="X50" s="30"/>
      <c r="Y50" s="30"/>
      <c r="Z50" s="30"/>
      <c r="AA50" s="31"/>
      <c r="AB50" s="28">
        <f t="shared" si="80"/>
        <v>0</v>
      </c>
      <c r="AC50" s="23">
        <f t="shared" si="81"/>
        <v>0</v>
      </c>
      <c r="AD50" s="23">
        <f t="shared" si="82"/>
        <v>0</v>
      </c>
      <c r="AE50" s="49">
        <f t="shared" si="83"/>
        <v>0</v>
      </c>
      <c r="AF50" s="32"/>
      <c r="AG50" s="29"/>
      <c r="AH50" s="29"/>
      <c r="AI50" s="29"/>
      <c r="AJ50" s="30"/>
      <c r="AK50" s="30"/>
      <c r="AL50" s="30"/>
      <c r="AM50" s="30"/>
      <c r="AN50" s="31"/>
      <c r="AO50" s="28">
        <f t="shared" si="84"/>
        <v>0</v>
      </c>
      <c r="AP50" s="23">
        <f t="shared" si="85"/>
        <v>0</v>
      </c>
      <c r="AQ50" s="23">
        <f t="shared" si="86"/>
        <v>0</v>
      </c>
      <c r="AR50" s="49">
        <f t="shared" si="87"/>
        <v>0</v>
      </c>
      <c r="AS50" s="32"/>
      <c r="AT50" s="29"/>
      <c r="AU50" s="29"/>
      <c r="AV50" s="30"/>
      <c r="AW50" s="30"/>
      <c r="AX50" s="30"/>
      <c r="AY50" s="30"/>
      <c r="AZ50" s="31"/>
      <c r="BA50" s="28">
        <f t="shared" si="88"/>
        <v>0</v>
      </c>
      <c r="BB50" s="23">
        <f t="shared" si="89"/>
        <v>0</v>
      </c>
      <c r="BC50" s="23">
        <f t="shared" si="90"/>
        <v>0</v>
      </c>
      <c r="BD50" s="49">
        <f t="shared" si="91"/>
        <v>0</v>
      </c>
      <c r="BE50" s="28"/>
      <c r="BF50" s="47"/>
      <c r="BG50" s="30"/>
      <c r="BH50" s="30"/>
      <c r="BI50" s="30"/>
      <c r="BJ50" s="30"/>
      <c r="BK50" s="30"/>
      <c r="BL50" s="64">
        <f t="shared" si="92"/>
        <v>0</v>
      </c>
      <c r="BM50" s="27">
        <f t="shared" si="93"/>
        <v>0</v>
      </c>
      <c r="BN50" s="23">
        <f t="shared" si="94"/>
        <v>0</v>
      </c>
      <c r="BO50" s="73">
        <f t="shared" si="95"/>
        <v>0</v>
      </c>
      <c r="BP50" s="29"/>
      <c r="BQ50" s="29"/>
      <c r="BR50" s="29"/>
      <c r="BS50" s="29"/>
      <c r="BT50" s="30"/>
      <c r="BU50" s="30"/>
      <c r="BV50" s="30"/>
      <c r="BW50" s="30"/>
      <c r="BX50" s="31"/>
      <c r="BY50" s="28">
        <f t="shared" si="96"/>
        <v>0</v>
      </c>
      <c r="BZ50" s="23">
        <f t="shared" si="97"/>
        <v>0</v>
      </c>
      <c r="CA50" s="33">
        <f t="shared" si="98"/>
        <v>0</v>
      </c>
      <c r="CB50" s="49">
        <f t="shared" si="99"/>
        <v>0</v>
      </c>
      <c r="CC50" s="32"/>
      <c r="CD50" s="29"/>
      <c r="CE50" s="30"/>
      <c r="CF50" s="30"/>
      <c r="CG50" s="30"/>
      <c r="CH50" s="30"/>
      <c r="CI50" s="31"/>
      <c r="CJ50" s="28"/>
      <c r="CK50" s="27"/>
      <c r="CL50" s="23"/>
      <c r="CM50" s="49"/>
      <c r="IL50" s="93"/>
      <c r="IM50"/>
      <c r="IN50"/>
      <c r="IO50"/>
      <c r="IP50"/>
    </row>
    <row r="51" spans="1:251" s="4" customFormat="1" hidden="1" x14ac:dyDescent="0.2">
      <c r="A51" s="34"/>
      <c r="B51" s="67"/>
      <c r="C51" s="25"/>
      <c r="D51" s="68"/>
      <c r="E51" s="68"/>
      <c r="F51" s="136"/>
      <c r="G51" s="134">
        <v>1</v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61">
        <f t="shared" si="75"/>
        <v>0</v>
      </c>
      <c r="L51" s="62">
        <f t="shared" si="76"/>
        <v>0</v>
      </c>
      <c r="M51" s="37">
        <f t="shared" si="77"/>
        <v>0</v>
      </c>
      <c r="N51" s="38">
        <f t="shared" si="78"/>
        <v>0</v>
      </c>
      <c r="O51" s="63">
        <f t="shared" si="79"/>
        <v>0</v>
      </c>
      <c r="P51" s="32"/>
      <c r="Q51" s="29"/>
      <c r="R51" s="29"/>
      <c r="S51" s="29"/>
      <c r="T51" s="29"/>
      <c r="U51" s="29"/>
      <c r="V51" s="29"/>
      <c r="W51" s="30"/>
      <c r="X51" s="30"/>
      <c r="Y51" s="30"/>
      <c r="Z51" s="30"/>
      <c r="AA51" s="31"/>
      <c r="AB51" s="28">
        <f t="shared" si="80"/>
        <v>0</v>
      </c>
      <c r="AC51" s="23">
        <f t="shared" si="81"/>
        <v>0</v>
      </c>
      <c r="AD51" s="23">
        <f t="shared" si="82"/>
        <v>0</v>
      </c>
      <c r="AE51" s="49">
        <f t="shared" si="83"/>
        <v>0</v>
      </c>
      <c r="AF51" s="32"/>
      <c r="AG51" s="29"/>
      <c r="AH51" s="29"/>
      <c r="AI51" s="29"/>
      <c r="AJ51" s="30"/>
      <c r="AK51" s="30"/>
      <c r="AL51" s="30"/>
      <c r="AM51" s="30"/>
      <c r="AN51" s="31"/>
      <c r="AO51" s="28">
        <f t="shared" si="84"/>
        <v>0</v>
      </c>
      <c r="AP51" s="23">
        <f t="shared" si="85"/>
        <v>0</v>
      </c>
      <c r="AQ51" s="23">
        <f t="shared" si="86"/>
        <v>0</v>
      </c>
      <c r="AR51" s="49">
        <f t="shared" si="87"/>
        <v>0</v>
      </c>
      <c r="AS51" s="32"/>
      <c r="AT51" s="29"/>
      <c r="AU51" s="29"/>
      <c r="AV51" s="30"/>
      <c r="AW51" s="30"/>
      <c r="AX51" s="30"/>
      <c r="AY51" s="30"/>
      <c r="AZ51" s="31"/>
      <c r="BA51" s="28">
        <f t="shared" si="88"/>
        <v>0</v>
      </c>
      <c r="BB51" s="23">
        <f t="shared" si="89"/>
        <v>0</v>
      </c>
      <c r="BC51" s="23">
        <f t="shared" si="90"/>
        <v>0</v>
      </c>
      <c r="BD51" s="49">
        <f t="shared" si="91"/>
        <v>0</v>
      </c>
      <c r="BE51" s="28"/>
      <c r="BF51" s="47"/>
      <c r="BG51" s="30"/>
      <c r="BH51" s="30"/>
      <c r="BI51" s="30"/>
      <c r="BJ51" s="30"/>
      <c r="BK51" s="30"/>
      <c r="BL51" s="64">
        <f t="shared" si="92"/>
        <v>0</v>
      </c>
      <c r="BM51" s="27">
        <f t="shared" si="93"/>
        <v>0</v>
      </c>
      <c r="BN51" s="23">
        <f t="shared" si="94"/>
        <v>0</v>
      </c>
      <c r="BO51" s="73">
        <f t="shared" si="95"/>
        <v>0</v>
      </c>
      <c r="BP51" s="29"/>
      <c r="BQ51" s="29"/>
      <c r="BR51" s="29"/>
      <c r="BS51" s="29"/>
      <c r="BT51" s="30"/>
      <c r="BU51" s="30"/>
      <c r="BV51" s="30"/>
      <c r="BW51" s="30"/>
      <c r="BX51" s="31"/>
      <c r="BY51" s="28">
        <f t="shared" si="96"/>
        <v>0</v>
      </c>
      <c r="BZ51" s="23">
        <f t="shared" si="97"/>
        <v>0</v>
      </c>
      <c r="CA51" s="33">
        <f t="shared" si="98"/>
        <v>0</v>
      </c>
      <c r="CB51" s="49">
        <f t="shared" si="99"/>
        <v>0</v>
      </c>
      <c r="CC51" s="32"/>
      <c r="CD51" s="29"/>
      <c r="CE51" s="30"/>
      <c r="CF51" s="30"/>
      <c r="CG51" s="30"/>
      <c r="CH51" s="30"/>
      <c r="CI51" s="31"/>
      <c r="CJ51" s="28">
        <f>CC51+CD51</f>
        <v>0</v>
      </c>
      <c r="CK51" s="27">
        <f>CE51/2</f>
        <v>0</v>
      </c>
      <c r="CL51" s="23">
        <f>(CF51*3)+(CG51*5)+(CH51*5)+(CI51*20)</f>
        <v>0</v>
      </c>
      <c r="CM51" s="49">
        <f>CJ51+CK51+CL51</f>
        <v>0</v>
      </c>
      <c r="IL51" s="93"/>
    </row>
    <row r="52" spans="1:251" s="4" customFormat="1" hidden="1" x14ac:dyDescent="0.2">
      <c r="A52" s="34"/>
      <c r="B52" s="67"/>
      <c r="C52" s="25"/>
      <c r="D52" s="68"/>
      <c r="E52" s="68"/>
      <c r="F52" s="136"/>
      <c r="G52" s="134"/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61">
        <f t="shared" si="75"/>
        <v>0</v>
      </c>
      <c r="L52" s="62">
        <f t="shared" si="76"/>
        <v>0</v>
      </c>
      <c r="M52" s="37">
        <f t="shared" si="77"/>
        <v>0</v>
      </c>
      <c r="N52" s="38">
        <f t="shared" si="78"/>
        <v>0</v>
      </c>
      <c r="O52" s="63">
        <f t="shared" si="79"/>
        <v>0</v>
      </c>
      <c r="P52" s="32"/>
      <c r="Q52" s="29"/>
      <c r="R52" s="29"/>
      <c r="S52" s="29"/>
      <c r="T52" s="29"/>
      <c r="U52" s="29"/>
      <c r="V52" s="29"/>
      <c r="W52" s="30"/>
      <c r="X52" s="30"/>
      <c r="Y52" s="30"/>
      <c r="Z52" s="30"/>
      <c r="AA52" s="31"/>
      <c r="AB52" s="28">
        <f t="shared" si="80"/>
        <v>0</v>
      </c>
      <c r="AC52" s="23">
        <f t="shared" si="81"/>
        <v>0</v>
      </c>
      <c r="AD52" s="23">
        <f t="shared" si="82"/>
        <v>0</v>
      </c>
      <c r="AE52" s="49">
        <f t="shared" si="83"/>
        <v>0</v>
      </c>
      <c r="AF52" s="32"/>
      <c r="AG52" s="29"/>
      <c r="AH52" s="29"/>
      <c r="AI52" s="29"/>
      <c r="AJ52" s="30"/>
      <c r="AK52" s="30"/>
      <c r="AL52" s="30"/>
      <c r="AM52" s="30"/>
      <c r="AN52" s="31"/>
      <c r="AO52" s="28">
        <f t="shared" si="84"/>
        <v>0</v>
      </c>
      <c r="AP52" s="23">
        <f t="shared" si="85"/>
        <v>0</v>
      </c>
      <c r="AQ52" s="23">
        <f t="shared" si="86"/>
        <v>0</v>
      </c>
      <c r="AR52" s="49">
        <f t="shared" si="87"/>
        <v>0</v>
      </c>
      <c r="AS52" s="32"/>
      <c r="AT52" s="29"/>
      <c r="AU52" s="29"/>
      <c r="AV52" s="30"/>
      <c r="AW52" s="30"/>
      <c r="AX52" s="30"/>
      <c r="AY52" s="30"/>
      <c r="AZ52" s="31"/>
      <c r="BA52" s="28">
        <f t="shared" si="88"/>
        <v>0</v>
      </c>
      <c r="BB52" s="23">
        <f t="shared" si="89"/>
        <v>0</v>
      </c>
      <c r="BC52" s="23">
        <f t="shared" si="90"/>
        <v>0</v>
      </c>
      <c r="BD52" s="49">
        <f t="shared" si="91"/>
        <v>0</v>
      </c>
      <c r="BE52" s="28"/>
      <c r="BF52" s="47"/>
      <c r="BG52" s="30"/>
      <c r="BH52" s="30"/>
      <c r="BI52" s="30"/>
      <c r="BJ52" s="30"/>
      <c r="BK52" s="30"/>
      <c r="BL52" s="64">
        <f t="shared" si="92"/>
        <v>0</v>
      </c>
      <c r="BM52" s="27">
        <f t="shared" si="93"/>
        <v>0</v>
      </c>
      <c r="BN52" s="23">
        <f t="shared" si="94"/>
        <v>0</v>
      </c>
      <c r="BO52" s="73">
        <f t="shared" si="95"/>
        <v>0</v>
      </c>
      <c r="BP52" s="29"/>
      <c r="BQ52" s="29"/>
      <c r="BR52" s="29"/>
      <c r="BS52" s="29"/>
      <c r="BT52" s="30"/>
      <c r="BU52" s="30"/>
      <c r="BV52" s="30"/>
      <c r="BW52" s="30"/>
      <c r="BX52" s="31"/>
      <c r="BY52" s="28">
        <f t="shared" si="96"/>
        <v>0</v>
      </c>
      <c r="BZ52" s="23">
        <f t="shared" si="97"/>
        <v>0</v>
      </c>
      <c r="CA52" s="33">
        <f t="shared" si="98"/>
        <v>0</v>
      </c>
      <c r="CB52" s="49">
        <f t="shared" si="99"/>
        <v>0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ht="13.5" hidden="1" thickBot="1" x14ac:dyDescent="0.25">
      <c r="A53" s="34"/>
      <c r="B53" s="67"/>
      <c r="C53" s="25"/>
      <c r="D53" s="68"/>
      <c r="E53" s="68"/>
      <c r="F53" s="136"/>
      <c r="G53" s="134">
        <v>1</v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61">
        <f t="shared" si="75"/>
        <v>0</v>
      </c>
      <c r="L53" s="62">
        <f t="shared" si="76"/>
        <v>0</v>
      </c>
      <c r="M53" s="37">
        <f t="shared" si="77"/>
        <v>0</v>
      </c>
      <c r="N53" s="38">
        <f t="shared" si="78"/>
        <v>0</v>
      </c>
      <c r="O53" s="63">
        <f t="shared" si="79"/>
        <v>0</v>
      </c>
      <c r="P53" s="32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28">
        <f t="shared" si="80"/>
        <v>0</v>
      </c>
      <c r="AC53" s="23">
        <f t="shared" si="81"/>
        <v>0</v>
      </c>
      <c r="AD53" s="23">
        <f t="shared" si="82"/>
        <v>0</v>
      </c>
      <c r="AE53" s="49">
        <f t="shared" si="83"/>
        <v>0</v>
      </c>
      <c r="AF53" s="32"/>
      <c r="AG53" s="29"/>
      <c r="AH53" s="29"/>
      <c r="AI53" s="29"/>
      <c r="AJ53" s="30"/>
      <c r="AK53" s="30"/>
      <c r="AL53" s="30"/>
      <c r="AM53" s="30"/>
      <c r="AN53" s="31"/>
      <c r="AO53" s="28">
        <f t="shared" si="84"/>
        <v>0</v>
      </c>
      <c r="AP53" s="23">
        <f t="shared" si="85"/>
        <v>0</v>
      </c>
      <c r="AQ53" s="23">
        <f t="shared" si="86"/>
        <v>0</v>
      </c>
      <c r="AR53" s="49">
        <f t="shared" si="87"/>
        <v>0</v>
      </c>
      <c r="AS53" s="32"/>
      <c r="AT53" s="29"/>
      <c r="AU53" s="29"/>
      <c r="AV53" s="30"/>
      <c r="AW53" s="30"/>
      <c r="AX53" s="30"/>
      <c r="AY53" s="30"/>
      <c r="AZ53" s="31"/>
      <c r="BA53" s="28">
        <f t="shared" si="88"/>
        <v>0</v>
      </c>
      <c r="BB53" s="23">
        <f t="shared" si="89"/>
        <v>0</v>
      </c>
      <c r="BC53" s="23">
        <f t="shared" si="90"/>
        <v>0</v>
      </c>
      <c r="BD53" s="49">
        <f t="shared" si="91"/>
        <v>0</v>
      </c>
      <c r="BE53" s="28"/>
      <c r="BF53" s="47"/>
      <c r="BG53" s="30"/>
      <c r="BH53" s="30"/>
      <c r="BI53" s="30"/>
      <c r="BJ53" s="30"/>
      <c r="BK53" s="30"/>
      <c r="BL53" s="64">
        <f t="shared" si="92"/>
        <v>0</v>
      </c>
      <c r="BM53" s="27">
        <f t="shared" si="93"/>
        <v>0</v>
      </c>
      <c r="BN53" s="23">
        <f t="shared" si="94"/>
        <v>0</v>
      </c>
      <c r="BO53" s="73">
        <f t="shared" si="95"/>
        <v>0</v>
      </c>
      <c r="BP53" s="29"/>
      <c r="BQ53" s="29"/>
      <c r="BR53" s="29"/>
      <c r="BS53" s="29"/>
      <c r="BT53" s="30"/>
      <c r="BU53" s="30"/>
      <c r="BV53" s="30"/>
      <c r="BW53" s="30"/>
      <c r="BX53" s="31"/>
      <c r="BY53" s="28">
        <f t="shared" si="96"/>
        <v>0</v>
      </c>
      <c r="BZ53" s="23">
        <f t="shared" si="97"/>
        <v>0</v>
      </c>
      <c r="CA53" s="33">
        <f t="shared" si="98"/>
        <v>0</v>
      </c>
      <c r="CB53" s="49">
        <f t="shared" si="99"/>
        <v>0</v>
      </c>
      <c r="CC53" s="32"/>
      <c r="CD53" s="29"/>
      <c r="CE53" s="30"/>
      <c r="CF53" s="30"/>
      <c r="CG53" s="30"/>
      <c r="CH53" s="30"/>
      <c r="CI53" s="31"/>
      <c r="CJ53" s="28">
        <f>CC53+CD53</f>
        <v>0</v>
      </c>
      <c r="CK53" s="27">
        <f>CE53/2</f>
        <v>0</v>
      </c>
      <c r="CL53" s="23">
        <f>(CF53*3)+(CG53*10)+(CH53*5)+(CI53*20)</f>
        <v>0</v>
      </c>
      <c r="CM53" s="49">
        <f>CJ53+CK53+CL53</f>
        <v>0</v>
      </c>
      <c r="IL53" s="93"/>
      <c r="IO53"/>
      <c r="IP53"/>
      <c r="IQ53"/>
    </row>
    <row r="54" spans="1:251" s="4" customFormat="1" hidden="1" x14ac:dyDescent="0.2">
      <c r="A54" s="34">
        <v>20</v>
      </c>
      <c r="B54" s="67"/>
      <c r="C54" s="25"/>
      <c r="D54" s="68"/>
      <c r="E54" s="68"/>
      <c r="F54" s="136"/>
      <c r="G54" s="134"/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61">
        <f t="shared" ref="K54:K59" si="100">L54+M54+O54</f>
        <v>0</v>
      </c>
      <c r="L54" s="62">
        <f t="shared" ref="L54:L59" si="101">AB54+AO54+BA54+BL54+BY54+CJ54+CU54+DF54+DQ54+EB54+EM54+EX54+FI54+FT54+GE54+GP54+HA54+HL54+HW54+IH54</f>
        <v>0</v>
      </c>
      <c r="M54" s="37">
        <f t="shared" ref="M54:M59" si="102">AD54+AQ54+BC54+BN54+CA54+CL54+CW54+DH54+DS54+ED54+EO54+EZ54+FK54+FV54+GG54+GR54+HC54+HN54+HY54+IJ54</f>
        <v>0</v>
      </c>
      <c r="N54" s="38">
        <f t="shared" ref="N54:N59" si="103">O54</f>
        <v>0</v>
      </c>
      <c r="O54" s="63">
        <f t="shared" ref="O54:O59" si="104">W54+AJ54+AV54+BG54+BT54+CE54+CP54+DA54+DL54+DW54+EH54+ES54+FD54+FO54+FZ54+GK54+GV54+HG54+HR54+IC54</f>
        <v>0</v>
      </c>
      <c r="P54" s="32"/>
      <c r="Q54" s="29"/>
      <c r="R54" s="29"/>
      <c r="S54" s="29"/>
      <c r="T54" s="29"/>
      <c r="U54" s="29"/>
      <c r="V54" s="29"/>
      <c r="W54" s="30"/>
      <c r="X54" s="30"/>
      <c r="Y54" s="30"/>
      <c r="Z54" s="30"/>
      <c r="AA54" s="31"/>
      <c r="AB54" s="28">
        <f t="shared" ref="AB54:AB59" si="105">P54+Q54+R54+S54+T54+U54+V54</f>
        <v>0</v>
      </c>
      <c r="AC54" s="23">
        <f t="shared" ref="AC54:AC59" si="106">W54</f>
        <v>0</v>
      </c>
      <c r="AD54" s="23">
        <f t="shared" ref="AD54:AD59" si="107">(X54*3)+(Y54*10)+(Z54*5)+(AA54*20)</f>
        <v>0</v>
      </c>
      <c r="AE54" s="49">
        <f t="shared" ref="AE54:AE59" si="108">AB54+AC54+AD54</f>
        <v>0</v>
      </c>
      <c r="AF54" s="32"/>
      <c r="AG54" s="29"/>
      <c r="AH54" s="29"/>
      <c r="AI54" s="29"/>
      <c r="AJ54" s="30"/>
      <c r="AK54" s="30"/>
      <c r="AL54" s="30"/>
      <c r="AM54" s="30"/>
      <c r="AN54" s="31"/>
      <c r="AO54" s="28">
        <f t="shared" ref="AO54:AO59" si="109">AF54+AG54+AH54+AI54</f>
        <v>0</v>
      </c>
      <c r="AP54" s="23">
        <f t="shared" ref="AP54:AP59" si="110">AJ54</f>
        <v>0</v>
      </c>
      <c r="AQ54" s="23">
        <f t="shared" ref="AQ54:AQ59" si="111">(AK54*3)+(AL54*10)+(AM54*5)+(AN54*20)</f>
        <v>0</v>
      </c>
      <c r="AR54" s="49">
        <f t="shared" ref="AR54:AR59" si="112">AO54+AP54+AQ54</f>
        <v>0</v>
      </c>
      <c r="AS54" s="32"/>
      <c r="AT54" s="29"/>
      <c r="AU54" s="29"/>
      <c r="AV54" s="30"/>
      <c r="AW54" s="30"/>
      <c r="AX54" s="30"/>
      <c r="AY54" s="30"/>
      <c r="AZ54" s="31"/>
      <c r="BA54" s="28">
        <f t="shared" ref="BA54:BA59" si="113">AS54+AT54+AU54</f>
        <v>0</v>
      </c>
      <c r="BB54" s="23">
        <f t="shared" ref="BB54:BB59" si="114">AV54</f>
        <v>0</v>
      </c>
      <c r="BC54" s="23">
        <f t="shared" ref="BC54:BC59" si="115">(AW54*3)+(AX54*10)+(AY54*5)+(AZ54*20)</f>
        <v>0</v>
      </c>
      <c r="BD54" s="49">
        <f t="shared" ref="BD54:BD59" si="116">BA54+BB54+BC54</f>
        <v>0</v>
      </c>
      <c r="BE54" s="28"/>
      <c r="BF54" s="47"/>
      <c r="BG54" s="30"/>
      <c r="BH54" s="30"/>
      <c r="BI54" s="30"/>
      <c r="BJ54" s="30"/>
      <c r="BK54" s="30"/>
      <c r="BL54" s="64">
        <f t="shared" ref="BL54:BL59" si="117">BE54+BF54</f>
        <v>0</v>
      </c>
      <c r="BM54" s="27">
        <f t="shared" ref="BM54:BM59" si="118">BG54/2</f>
        <v>0</v>
      </c>
      <c r="BN54" s="23">
        <f t="shared" ref="BN54:BN59" si="119">(BH54*3)+(BI54*5)+(BJ54*5)+(BK54*20)</f>
        <v>0</v>
      </c>
      <c r="BO54" s="73">
        <f t="shared" ref="BO54:BO59" si="120">BL54+BM54+BN54</f>
        <v>0</v>
      </c>
      <c r="BP54" s="29"/>
      <c r="BQ54" s="29"/>
      <c r="BR54" s="29"/>
      <c r="BS54" s="29"/>
      <c r="BT54" s="30"/>
      <c r="BU54" s="30"/>
      <c r="BV54" s="30"/>
      <c r="BW54" s="30"/>
      <c r="BX54" s="31"/>
      <c r="BY54" s="28">
        <f t="shared" ref="BY54:BY59" si="121">BP54+BQ54+BR54+BS54</f>
        <v>0</v>
      </c>
      <c r="BZ54" s="23">
        <f t="shared" ref="BZ54:BZ59" si="122">BT54</f>
        <v>0</v>
      </c>
      <c r="CA54" s="33">
        <f t="shared" ref="CA54:CA59" si="123">(BU54*3)+(BV54*10)+(BW54*5)+(BX54*20)</f>
        <v>0</v>
      </c>
      <c r="CB54" s="49">
        <f t="shared" ref="CB54:CB59" si="124">BY54+BZ54+CA54</f>
        <v>0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hidden="1" x14ac:dyDescent="0.2">
      <c r="A55" s="34">
        <v>21</v>
      </c>
      <c r="B55" s="67"/>
      <c r="C55" s="25"/>
      <c r="D55" s="68"/>
      <c r="E55" s="68"/>
      <c r="F55" s="136"/>
      <c r="G55" s="134"/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61">
        <f t="shared" si="100"/>
        <v>0</v>
      </c>
      <c r="L55" s="62">
        <f t="shared" si="101"/>
        <v>0</v>
      </c>
      <c r="M55" s="37">
        <f t="shared" si="102"/>
        <v>0</v>
      </c>
      <c r="N55" s="38">
        <f t="shared" si="103"/>
        <v>0</v>
      </c>
      <c r="O55" s="63">
        <f t="shared" si="104"/>
        <v>0</v>
      </c>
      <c r="P55" s="32"/>
      <c r="Q55" s="29"/>
      <c r="R55" s="29"/>
      <c r="S55" s="29"/>
      <c r="T55" s="29"/>
      <c r="U55" s="29"/>
      <c r="V55" s="29"/>
      <c r="W55" s="30"/>
      <c r="X55" s="30"/>
      <c r="Y55" s="30"/>
      <c r="Z55" s="30"/>
      <c r="AA55" s="31"/>
      <c r="AB55" s="28">
        <f t="shared" si="105"/>
        <v>0</v>
      </c>
      <c r="AC55" s="23">
        <f t="shared" si="106"/>
        <v>0</v>
      </c>
      <c r="AD55" s="23">
        <f t="shared" si="107"/>
        <v>0</v>
      </c>
      <c r="AE55" s="49">
        <f t="shared" si="108"/>
        <v>0</v>
      </c>
      <c r="AF55" s="32"/>
      <c r="AG55" s="29"/>
      <c r="AH55" s="29"/>
      <c r="AI55" s="29"/>
      <c r="AJ55" s="30"/>
      <c r="AK55" s="30"/>
      <c r="AL55" s="30"/>
      <c r="AM55" s="30"/>
      <c r="AN55" s="31"/>
      <c r="AO55" s="28">
        <f t="shared" si="109"/>
        <v>0</v>
      </c>
      <c r="AP55" s="23">
        <f t="shared" si="110"/>
        <v>0</v>
      </c>
      <c r="AQ55" s="23">
        <f t="shared" si="111"/>
        <v>0</v>
      </c>
      <c r="AR55" s="49">
        <f t="shared" si="112"/>
        <v>0</v>
      </c>
      <c r="AS55" s="32"/>
      <c r="AT55" s="29"/>
      <c r="AU55" s="29"/>
      <c r="AV55" s="30"/>
      <c r="AW55" s="30"/>
      <c r="AX55" s="30"/>
      <c r="AY55" s="30"/>
      <c r="AZ55" s="31"/>
      <c r="BA55" s="28">
        <f t="shared" si="113"/>
        <v>0</v>
      </c>
      <c r="BB55" s="23">
        <f t="shared" si="114"/>
        <v>0</v>
      </c>
      <c r="BC55" s="23">
        <f t="shared" si="115"/>
        <v>0</v>
      </c>
      <c r="BD55" s="49">
        <f t="shared" si="116"/>
        <v>0</v>
      </c>
      <c r="BE55" s="28"/>
      <c r="BF55" s="47"/>
      <c r="BG55" s="30"/>
      <c r="BH55" s="30"/>
      <c r="BI55" s="30"/>
      <c r="BJ55" s="30"/>
      <c r="BK55" s="30"/>
      <c r="BL55" s="64">
        <f t="shared" si="117"/>
        <v>0</v>
      </c>
      <c r="BM55" s="27">
        <f t="shared" si="118"/>
        <v>0</v>
      </c>
      <c r="BN55" s="23">
        <f t="shared" si="119"/>
        <v>0</v>
      </c>
      <c r="BO55" s="73">
        <f t="shared" si="120"/>
        <v>0</v>
      </c>
      <c r="BP55" s="29"/>
      <c r="BQ55" s="29"/>
      <c r="BR55" s="29"/>
      <c r="BS55" s="29"/>
      <c r="BT55" s="30"/>
      <c r="BU55" s="30"/>
      <c r="BV55" s="30"/>
      <c r="BW55" s="30"/>
      <c r="BX55" s="31"/>
      <c r="BY55" s="28">
        <f t="shared" si="121"/>
        <v>0</v>
      </c>
      <c r="BZ55" s="23">
        <f t="shared" si="122"/>
        <v>0</v>
      </c>
      <c r="CA55" s="33">
        <f t="shared" si="123"/>
        <v>0</v>
      </c>
      <c r="CB55" s="49">
        <f t="shared" si="124"/>
        <v>0</v>
      </c>
      <c r="CC55" s="32"/>
      <c r="CD55" s="29"/>
      <c r="CE55" s="30"/>
      <c r="CF55" s="30"/>
      <c r="CG55" s="30"/>
      <c r="CH55" s="30"/>
      <c r="CI55" s="31"/>
      <c r="CJ55" s="28"/>
      <c r="CK55" s="27"/>
      <c r="CL55" s="23"/>
      <c r="CM55" s="49"/>
      <c r="IL55" s="93"/>
      <c r="IM55"/>
      <c r="IN55"/>
      <c r="IO55"/>
      <c r="IP55"/>
    </row>
    <row r="56" spans="1:251" s="4" customFormat="1" hidden="1" x14ac:dyDescent="0.2">
      <c r="A56" s="34">
        <v>22</v>
      </c>
      <c r="B56" s="67"/>
      <c r="C56" s="25"/>
      <c r="D56" s="68"/>
      <c r="E56" s="68"/>
      <c r="F56" s="136"/>
      <c r="G56" s="134"/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61">
        <f t="shared" si="100"/>
        <v>0</v>
      </c>
      <c r="L56" s="62">
        <f t="shared" si="101"/>
        <v>0</v>
      </c>
      <c r="M56" s="37">
        <f t="shared" si="102"/>
        <v>0</v>
      </c>
      <c r="N56" s="38">
        <f t="shared" si="103"/>
        <v>0</v>
      </c>
      <c r="O56" s="63">
        <f t="shared" si="104"/>
        <v>0</v>
      </c>
      <c r="P56" s="32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1"/>
      <c r="AB56" s="28">
        <f t="shared" si="105"/>
        <v>0</v>
      </c>
      <c r="AC56" s="23">
        <f t="shared" si="106"/>
        <v>0</v>
      </c>
      <c r="AD56" s="23">
        <f t="shared" si="107"/>
        <v>0</v>
      </c>
      <c r="AE56" s="49">
        <f t="shared" si="108"/>
        <v>0</v>
      </c>
      <c r="AF56" s="32"/>
      <c r="AG56" s="29"/>
      <c r="AH56" s="29"/>
      <c r="AI56" s="29"/>
      <c r="AJ56" s="30"/>
      <c r="AK56" s="30"/>
      <c r="AL56" s="30"/>
      <c r="AM56" s="30"/>
      <c r="AN56" s="31"/>
      <c r="AO56" s="28">
        <f t="shared" si="109"/>
        <v>0</v>
      </c>
      <c r="AP56" s="23">
        <f t="shared" si="110"/>
        <v>0</v>
      </c>
      <c r="AQ56" s="23">
        <f t="shared" si="111"/>
        <v>0</v>
      </c>
      <c r="AR56" s="49">
        <f t="shared" si="112"/>
        <v>0</v>
      </c>
      <c r="AS56" s="32"/>
      <c r="AT56" s="29"/>
      <c r="AU56" s="29"/>
      <c r="AV56" s="30"/>
      <c r="AW56" s="30"/>
      <c r="AX56" s="30"/>
      <c r="AY56" s="30"/>
      <c r="AZ56" s="31"/>
      <c r="BA56" s="28">
        <f t="shared" si="113"/>
        <v>0</v>
      </c>
      <c r="BB56" s="23">
        <f t="shared" si="114"/>
        <v>0</v>
      </c>
      <c r="BC56" s="23">
        <f t="shared" si="115"/>
        <v>0</v>
      </c>
      <c r="BD56" s="49">
        <f t="shared" si="116"/>
        <v>0</v>
      </c>
      <c r="BE56" s="28"/>
      <c r="BF56" s="47"/>
      <c r="BG56" s="30"/>
      <c r="BH56" s="30"/>
      <c r="BI56" s="30"/>
      <c r="BJ56" s="30"/>
      <c r="BK56" s="30"/>
      <c r="BL56" s="64">
        <f t="shared" si="117"/>
        <v>0</v>
      </c>
      <c r="BM56" s="27">
        <f t="shared" si="118"/>
        <v>0</v>
      </c>
      <c r="BN56" s="23">
        <f t="shared" si="119"/>
        <v>0</v>
      </c>
      <c r="BO56" s="73">
        <f t="shared" si="120"/>
        <v>0</v>
      </c>
      <c r="BP56" s="29"/>
      <c r="BQ56" s="29"/>
      <c r="BR56" s="29"/>
      <c r="BS56" s="29"/>
      <c r="BT56" s="30"/>
      <c r="BU56" s="30"/>
      <c r="BV56" s="30"/>
      <c r="BW56" s="30"/>
      <c r="BX56" s="31"/>
      <c r="BY56" s="28">
        <f t="shared" si="121"/>
        <v>0</v>
      </c>
      <c r="BZ56" s="23">
        <f t="shared" si="122"/>
        <v>0</v>
      </c>
      <c r="CA56" s="33">
        <f t="shared" si="123"/>
        <v>0</v>
      </c>
      <c r="CB56" s="49">
        <f t="shared" si="124"/>
        <v>0</v>
      </c>
      <c r="CC56" s="32"/>
      <c r="CD56" s="29"/>
      <c r="CE56" s="30"/>
      <c r="CF56" s="30"/>
      <c r="CG56" s="30"/>
      <c r="CH56" s="30"/>
      <c r="CI56" s="31"/>
      <c r="CJ56" s="28"/>
      <c r="CK56" s="27"/>
      <c r="CL56" s="23"/>
      <c r="CM56" s="49"/>
      <c r="IL56" s="93"/>
      <c r="IM56"/>
      <c r="IN56"/>
      <c r="IO56"/>
      <c r="IP56"/>
    </row>
    <row r="57" spans="1:251" s="4" customFormat="1" hidden="1" x14ac:dyDescent="0.2">
      <c r="A57" s="34">
        <v>23</v>
      </c>
      <c r="B57" s="67"/>
      <c r="C57" s="25"/>
      <c r="D57" s="68"/>
      <c r="E57" s="68"/>
      <c r="F57" s="136"/>
      <c r="G57" s="134"/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5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61">
        <f t="shared" si="100"/>
        <v>0</v>
      </c>
      <c r="L57" s="62">
        <f t="shared" si="101"/>
        <v>0</v>
      </c>
      <c r="M57" s="37">
        <f t="shared" si="102"/>
        <v>0</v>
      </c>
      <c r="N57" s="38">
        <f t="shared" si="103"/>
        <v>0</v>
      </c>
      <c r="O57" s="63">
        <f t="shared" si="104"/>
        <v>0</v>
      </c>
      <c r="P57" s="32"/>
      <c r="Q57" s="29"/>
      <c r="R57" s="29"/>
      <c r="S57" s="29"/>
      <c r="T57" s="29"/>
      <c r="U57" s="29"/>
      <c r="V57" s="29"/>
      <c r="W57" s="30"/>
      <c r="X57" s="30"/>
      <c r="Y57" s="30"/>
      <c r="Z57" s="30"/>
      <c r="AA57" s="31"/>
      <c r="AB57" s="28">
        <f t="shared" si="105"/>
        <v>0</v>
      </c>
      <c r="AC57" s="23">
        <f t="shared" si="106"/>
        <v>0</v>
      </c>
      <c r="AD57" s="23">
        <f t="shared" si="107"/>
        <v>0</v>
      </c>
      <c r="AE57" s="49">
        <f t="shared" si="108"/>
        <v>0</v>
      </c>
      <c r="AF57" s="32"/>
      <c r="AG57" s="29"/>
      <c r="AH57" s="29"/>
      <c r="AI57" s="29"/>
      <c r="AJ57" s="30"/>
      <c r="AK57" s="30"/>
      <c r="AL57" s="30"/>
      <c r="AM57" s="30"/>
      <c r="AN57" s="31"/>
      <c r="AO57" s="28">
        <f t="shared" si="109"/>
        <v>0</v>
      </c>
      <c r="AP57" s="23">
        <f t="shared" si="110"/>
        <v>0</v>
      </c>
      <c r="AQ57" s="23">
        <f t="shared" si="111"/>
        <v>0</v>
      </c>
      <c r="AR57" s="49">
        <f t="shared" si="112"/>
        <v>0</v>
      </c>
      <c r="AS57" s="32"/>
      <c r="AT57" s="29"/>
      <c r="AU57" s="29"/>
      <c r="AV57" s="30"/>
      <c r="AW57" s="30"/>
      <c r="AX57" s="30"/>
      <c r="AY57" s="30"/>
      <c r="AZ57" s="31"/>
      <c r="BA57" s="28">
        <f t="shared" si="113"/>
        <v>0</v>
      </c>
      <c r="BB57" s="23">
        <f t="shared" si="114"/>
        <v>0</v>
      </c>
      <c r="BC57" s="23">
        <f t="shared" si="115"/>
        <v>0</v>
      </c>
      <c r="BD57" s="49">
        <f t="shared" si="116"/>
        <v>0</v>
      </c>
      <c r="BE57" s="28"/>
      <c r="BF57" s="47"/>
      <c r="BG57" s="30"/>
      <c r="BH57" s="30"/>
      <c r="BI57" s="30"/>
      <c r="BJ57" s="30"/>
      <c r="BK57" s="30"/>
      <c r="BL57" s="64">
        <f t="shared" si="117"/>
        <v>0</v>
      </c>
      <c r="BM57" s="27">
        <f t="shared" si="118"/>
        <v>0</v>
      </c>
      <c r="BN57" s="23">
        <f t="shared" si="119"/>
        <v>0</v>
      </c>
      <c r="BO57" s="73">
        <f t="shared" si="120"/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>
        <f t="shared" si="121"/>
        <v>0</v>
      </c>
      <c r="BZ57" s="23">
        <f t="shared" si="122"/>
        <v>0</v>
      </c>
      <c r="CA57" s="33">
        <f t="shared" si="123"/>
        <v>0</v>
      </c>
      <c r="CB57" s="49">
        <f t="shared" si="124"/>
        <v>0</v>
      </c>
      <c r="CC57" s="32"/>
      <c r="CD57" s="29"/>
      <c r="CE57" s="30"/>
      <c r="CF57" s="30"/>
      <c r="CG57" s="30"/>
      <c r="CH57" s="30"/>
      <c r="CI57" s="31"/>
      <c r="CJ57" s="28"/>
      <c r="CK57" s="27"/>
      <c r="CL57" s="23"/>
      <c r="CM57" s="49"/>
      <c r="IL57" s="93"/>
      <c r="IM57"/>
      <c r="IN57"/>
      <c r="IO57"/>
      <c r="IP57"/>
    </row>
    <row r="58" spans="1:251" s="4" customFormat="1" hidden="1" x14ac:dyDescent="0.2">
      <c r="A58" s="34">
        <v>24</v>
      </c>
      <c r="B58" s="67"/>
      <c r="C58" s="25"/>
      <c r="D58" s="68"/>
      <c r="E58" s="68"/>
      <c r="F58" s="136"/>
      <c r="G58" s="134"/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61">
        <f t="shared" si="100"/>
        <v>0</v>
      </c>
      <c r="L58" s="62">
        <f t="shared" si="101"/>
        <v>0</v>
      </c>
      <c r="M58" s="37">
        <f t="shared" si="102"/>
        <v>0</v>
      </c>
      <c r="N58" s="38">
        <f t="shared" si="103"/>
        <v>0</v>
      </c>
      <c r="O58" s="63">
        <f t="shared" si="104"/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 t="shared" si="105"/>
        <v>0</v>
      </c>
      <c r="AC58" s="23">
        <f t="shared" si="106"/>
        <v>0</v>
      </c>
      <c r="AD58" s="23">
        <f t="shared" si="107"/>
        <v>0</v>
      </c>
      <c r="AE58" s="49">
        <f t="shared" si="108"/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 t="shared" si="109"/>
        <v>0</v>
      </c>
      <c r="AP58" s="23">
        <f t="shared" si="110"/>
        <v>0</v>
      </c>
      <c r="AQ58" s="23">
        <f t="shared" si="111"/>
        <v>0</v>
      </c>
      <c r="AR58" s="49">
        <f t="shared" si="112"/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 t="shared" si="113"/>
        <v>0</v>
      </c>
      <c r="BB58" s="23">
        <f t="shared" si="114"/>
        <v>0</v>
      </c>
      <c r="BC58" s="23">
        <f t="shared" si="115"/>
        <v>0</v>
      </c>
      <c r="BD58" s="49">
        <f t="shared" si="116"/>
        <v>0</v>
      </c>
      <c r="BE58" s="28"/>
      <c r="BF58" s="47"/>
      <c r="BG58" s="30"/>
      <c r="BH58" s="30"/>
      <c r="BI58" s="30"/>
      <c r="BJ58" s="30"/>
      <c r="BK58" s="30"/>
      <c r="BL58" s="64">
        <f t="shared" si="117"/>
        <v>0</v>
      </c>
      <c r="BM58" s="27">
        <f t="shared" si="118"/>
        <v>0</v>
      </c>
      <c r="BN58" s="23">
        <f t="shared" si="119"/>
        <v>0</v>
      </c>
      <c r="BO58" s="73">
        <f t="shared" si="120"/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si="121"/>
        <v>0</v>
      </c>
      <c r="BZ58" s="23">
        <f t="shared" si="122"/>
        <v>0</v>
      </c>
      <c r="CA58" s="33">
        <f t="shared" si="123"/>
        <v>0</v>
      </c>
      <c r="CB58" s="49">
        <f t="shared" si="124"/>
        <v>0</v>
      </c>
      <c r="CC58" s="32"/>
      <c r="CD58" s="29"/>
      <c r="CE58" s="30"/>
      <c r="CF58" s="30"/>
      <c r="CG58" s="30"/>
      <c r="CH58" s="30"/>
      <c r="CI58" s="31"/>
      <c r="CJ58" s="28"/>
      <c r="CK58" s="27"/>
      <c r="CL58" s="23"/>
      <c r="CM58" s="49"/>
      <c r="IL58" s="93"/>
      <c r="IM58"/>
      <c r="IN58"/>
      <c r="IO58"/>
      <c r="IP58"/>
    </row>
    <row r="59" spans="1:251" s="4" customFormat="1" hidden="1" x14ac:dyDescent="0.2">
      <c r="A59" s="34">
        <v>25</v>
      </c>
      <c r="B59" s="67"/>
      <c r="C59" s="25"/>
      <c r="D59" s="68"/>
      <c r="E59" s="68"/>
      <c r="F59" s="136"/>
      <c r="G59" s="134"/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5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61">
        <f t="shared" si="100"/>
        <v>0</v>
      </c>
      <c r="L59" s="62">
        <f t="shared" si="101"/>
        <v>0</v>
      </c>
      <c r="M59" s="37">
        <f t="shared" si="102"/>
        <v>0</v>
      </c>
      <c r="N59" s="38">
        <f t="shared" si="103"/>
        <v>0</v>
      </c>
      <c r="O59" s="63">
        <f t="shared" si="104"/>
        <v>0</v>
      </c>
      <c r="P59" s="32"/>
      <c r="Q59" s="29"/>
      <c r="R59" s="29"/>
      <c r="S59" s="29"/>
      <c r="T59" s="29"/>
      <c r="U59" s="29"/>
      <c r="V59" s="29"/>
      <c r="W59" s="30"/>
      <c r="X59" s="30"/>
      <c r="Y59" s="30"/>
      <c r="Z59" s="30"/>
      <c r="AA59" s="31"/>
      <c r="AB59" s="28">
        <f t="shared" si="105"/>
        <v>0</v>
      </c>
      <c r="AC59" s="23">
        <f t="shared" si="106"/>
        <v>0</v>
      </c>
      <c r="AD59" s="23">
        <f t="shared" si="107"/>
        <v>0</v>
      </c>
      <c r="AE59" s="49">
        <f t="shared" si="108"/>
        <v>0</v>
      </c>
      <c r="AF59" s="32"/>
      <c r="AG59" s="29"/>
      <c r="AH59" s="29"/>
      <c r="AI59" s="29"/>
      <c r="AJ59" s="30"/>
      <c r="AK59" s="30"/>
      <c r="AL59" s="30"/>
      <c r="AM59" s="30"/>
      <c r="AN59" s="31"/>
      <c r="AO59" s="28">
        <f t="shared" si="109"/>
        <v>0</v>
      </c>
      <c r="AP59" s="23">
        <f t="shared" si="110"/>
        <v>0</v>
      </c>
      <c r="AQ59" s="23">
        <f t="shared" si="111"/>
        <v>0</v>
      </c>
      <c r="AR59" s="49">
        <f t="shared" si="112"/>
        <v>0</v>
      </c>
      <c r="AS59" s="32"/>
      <c r="AT59" s="29"/>
      <c r="AU59" s="29"/>
      <c r="AV59" s="30"/>
      <c r="AW59" s="30"/>
      <c r="AX59" s="30"/>
      <c r="AY59" s="30"/>
      <c r="AZ59" s="31"/>
      <c r="BA59" s="28">
        <f t="shared" si="113"/>
        <v>0</v>
      </c>
      <c r="BB59" s="23">
        <f t="shared" si="114"/>
        <v>0</v>
      </c>
      <c r="BC59" s="23">
        <f t="shared" si="115"/>
        <v>0</v>
      </c>
      <c r="BD59" s="49">
        <f t="shared" si="116"/>
        <v>0</v>
      </c>
      <c r="BE59" s="28"/>
      <c r="BF59" s="47"/>
      <c r="BG59" s="30"/>
      <c r="BH59" s="30"/>
      <c r="BI59" s="30"/>
      <c r="BJ59" s="30"/>
      <c r="BK59" s="30"/>
      <c r="BL59" s="64">
        <f t="shared" si="117"/>
        <v>0</v>
      </c>
      <c r="BM59" s="27">
        <f t="shared" si="118"/>
        <v>0</v>
      </c>
      <c r="BN59" s="23">
        <f t="shared" si="119"/>
        <v>0</v>
      </c>
      <c r="BO59" s="73">
        <f t="shared" si="120"/>
        <v>0</v>
      </c>
      <c r="BP59" s="29"/>
      <c r="BQ59" s="29"/>
      <c r="BR59" s="29"/>
      <c r="BS59" s="29"/>
      <c r="BT59" s="30"/>
      <c r="BU59" s="30"/>
      <c r="BV59" s="30"/>
      <c r="BW59" s="30"/>
      <c r="BX59" s="31"/>
      <c r="BY59" s="28">
        <f t="shared" si="121"/>
        <v>0</v>
      </c>
      <c r="BZ59" s="23">
        <f t="shared" si="122"/>
        <v>0</v>
      </c>
      <c r="CA59" s="33">
        <f t="shared" si="123"/>
        <v>0</v>
      </c>
      <c r="CB59" s="49">
        <f t="shared" si="124"/>
        <v>0</v>
      </c>
      <c r="CC59" s="32"/>
      <c r="CD59" s="29"/>
      <c r="CE59" s="30"/>
      <c r="CF59" s="30"/>
      <c r="CG59" s="30"/>
      <c r="CH59" s="30"/>
      <c r="CI59" s="31"/>
      <c r="CJ59" s="28"/>
      <c r="CK59" s="27"/>
      <c r="CL59" s="23"/>
      <c r="CM59" s="49"/>
      <c r="IL59" s="93"/>
      <c r="IM59"/>
      <c r="IN59"/>
      <c r="IO59"/>
      <c r="IP59"/>
    </row>
    <row r="60" spans="1:251" s="4" customFormat="1" hidden="1" x14ac:dyDescent="0.2">
      <c r="A60" s="34">
        <v>26</v>
      </c>
      <c r="B60" s="67"/>
      <c r="C60" s="25"/>
      <c r="D60" s="68"/>
      <c r="E60" s="68"/>
      <c r="F60" s="136"/>
      <c r="G60" s="134"/>
      <c r="H60" s="24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5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84">
        <f t="shared" ref="K60" si="125">L60+M60+N60</f>
        <v>0</v>
      </c>
      <c r="L60" s="64">
        <f>AB60+AO60+BA60+BL60+BY60+CJ60+CU60+DF60+DQ60+EB60+EM60+EX60+FI60+FT60+GE60+GP60+HA60+HL60+HW60+IH60</f>
        <v>0</v>
      </c>
      <c r="M60" s="23">
        <f>AD60+AQ60+BC60+BN60+CA60+CL60+CW60+DH60+DS60+ED60+EO60+EZ60+FK60+FV60+GG60+GR60+HC60+HN60+HY60+IJ60</f>
        <v>0</v>
      </c>
      <c r="N60" s="27">
        <f t="shared" ref="N60" si="126">O60/2</f>
        <v>0</v>
      </c>
      <c r="O60" s="82">
        <f>W60+AJ60+AV60+BG60+BT60+CE60+CP60+DA60+DL60+DW60+EH60+ES60+FD60+FO60+FZ60+GK60+GV60+HG60+HR60+IC60</f>
        <v>0</v>
      </c>
      <c r="P60" s="32"/>
      <c r="Q60" s="29"/>
      <c r="R60" s="29"/>
      <c r="S60" s="29"/>
      <c r="T60" s="29"/>
      <c r="U60" s="29"/>
      <c r="V60" s="29"/>
      <c r="W60" s="30"/>
      <c r="X60" s="30"/>
      <c r="Y60" s="30"/>
      <c r="Z60" s="30"/>
      <c r="AA60" s="31"/>
      <c r="AB60" s="28">
        <f t="shared" ref="AB60" si="127">P60+Q60+R60+S60+T60+U60+V60</f>
        <v>0</v>
      </c>
      <c r="AC60" s="23">
        <f t="shared" ref="AC60" si="128">W60/2</f>
        <v>0</v>
      </c>
      <c r="AD60" s="23">
        <f t="shared" ref="AD60" si="129">(X60*3)+(Y60*5)+(Z60*5)+(AA60*20)</f>
        <v>0</v>
      </c>
      <c r="AE60" s="49">
        <f t="shared" ref="AE60" si="130">AB60+AC60+AD60</f>
        <v>0</v>
      </c>
      <c r="AF60" s="32"/>
      <c r="AG60" s="29"/>
      <c r="AH60" s="29"/>
      <c r="AI60" s="29"/>
      <c r="AJ60" s="30"/>
      <c r="AK60" s="30"/>
      <c r="AL60" s="30"/>
      <c r="AM60" s="30"/>
      <c r="AN60" s="31"/>
      <c r="AO60" s="28">
        <f t="shared" ref="AO60" si="131">AF60+AG60+AH60+AI60</f>
        <v>0</v>
      </c>
      <c r="AP60" s="23">
        <f t="shared" ref="AP60" si="132">AJ60/2</f>
        <v>0</v>
      </c>
      <c r="AQ60" s="23">
        <f t="shared" ref="AQ60" si="133">(AK60*3)+(AL60*5)+(AM60*5)+(AN60*20)</f>
        <v>0</v>
      </c>
      <c r="AR60" s="49">
        <f t="shared" ref="AR60" si="134">AO60+AP60+AQ60</f>
        <v>0</v>
      </c>
      <c r="AS60" s="32"/>
      <c r="AT60" s="29"/>
      <c r="AU60" s="29"/>
      <c r="AV60" s="30"/>
      <c r="AW60" s="30"/>
      <c r="AX60" s="30"/>
      <c r="AY60" s="30"/>
      <c r="AZ60" s="31"/>
      <c r="BA60" s="28">
        <f t="shared" ref="BA60" si="135">AS60+AT60+AU60</f>
        <v>0</v>
      </c>
      <c r="BB60" s="23">
        <f t="shared" ref="BB60:BB63" si="136">AV60</f>
        <v>0</v>
      </c>
      <c r="BC60" s="23">
        <f t="shared" ref="BC60" si="137">(AW60*3)+(AX60*5)+(AY60*5)+(AZ60*20)</f>
        <v>0</v>
      </c>
      <c r="BD60" s="49">
        <f t="shared" ref="BD60" si="138">BA60+BB60+BC60</f>
        <v>0</v>
      </c>
      <c r="BE60" s="28"/>
      <c r="BF60" s="47"/>
      <c r="BG60" s="30"/>
      <c r="BH60" s="30"/>
      <c r="BI60" s="30"/>
      <c r="BJ60" s="30"/>
      <c r="BK60" s="30"/>
      <c r="BL60" s="64">
        <f t="shared" ref="BL60" si="139">BE60+BF60</f>
        <v>0</v>
      </c>
      <c r="BM60" s="27">
        <f t="shared" ref="BM60" si="140">BG60/2</f>
        <v>0</v>
      </c>
      <c r="BN60" s="23">
        <f t="shared" ref="BN60" si="141">(BH60*3)+(BI60*5)+(BJ60*5)+(BK60*20)</f>
        <v>0</v>
      </c>
      <c r="BO60" s="73">
        <f t="shared" ref="BO60" si="142">BL60+BM60+BN60</f>
        <v>0</v>
      </c>
      <c r="BP60" s="29"/>
      <c r="BQ60" s="29"/>
      <c r="BR60" s="29"/>
      <c r="BS60" s="29"/>
      <c r="BT60" s="30"/>
      <c r="BU60" s="30"/>
      <c r="BV60" s="30"/>
      <c r="BW60" s="30"/>
      <c r="BX60" s="31"/>
      <c r="BY60" s="28">
        <f t="shared" ref="BY60:BY63" si="143">BP60+BQ60+BR60+BS60</f>
        <v>0</v>
      </c>
      <c r="BZ60" s="23">
        <f t="shared" ref="BZ60:BZ63" si="144">BT60</f>
        <v>0</v>
      </c>
      <c r="CA60" s="33">
        <f t="shared" ref="CA60:CA63" si="145">(BU60*3)+(BV60*10)+(BW60*5)+(BX60*20)</f>
        <v>0</v>
      </c>
      <c r="CB60" s="49">
        <f t="shared" ref="CB60" si="146">BY60+BZ60+CA60</f>
        <v>0</v>
      </c>
      <c r="CC60" s="32"/>
      <c r="CD60" s="29"/>
      <c r="CE60" s="30"/>
      <c r="CF60" s="30"/>
      <c r="CG60" s="30"/>
      <c r="CH60" s="30"/>
      <c r="CI60" s="31"/>
      <c r="CJ60" s="28">
        <f t="shared" ref="CJ60" si="147">CC60+CD60</f>
        <v>0</v>
      </c>
      <c r="CK60" s="27">
        <f t="shared" ref="CK60" si="148">CE60/2</f>
        <v>0</v>
      </c>
      <c r="CL60" s="23">
        <f t="shared" ref="CL60" si="149">(CF60*3)+(CG60*5)+(CH60*5)+(CI60*20)</f>
        <v>0</v>
      </c>
      <c r="CM60" s="49">
        <f t="shared" ref="CM60" si="150">CJ60+CK60+CL60</f>
        <v>0</v>
      </c>
      <c r="IL60" s="93"/>
      <c r="IM60"/>
      <c r="IN60"/>
      <c r="IQ60"/>
    </row>
    <row r="61" spans="1:251" s="4" customFormat="1" hidden="1" x14ac:dyDescent="0.2">
      <c r="A61" s="34">
        <v>27</v>
      </c>
      <c r="B61" s="67"/>
      <c r="C61" s="25"/>
      <c r="D61" s="26"/>
      <c r="E61" s="68"/>
      <c r="F61" s="136"/>
      <c r="G61" s="134"/>
      <c r="H61" s="24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5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84">
        <f>L61+M61+N61</f>
        <v>0</v>
      </c>
      <c r="L61" s="64">
        <f>AB61+AO61+BA61+BL61+BY61+CJ61+CU61+DF61+DQ61+EB61+EM61+EX61+FI61+FT61+GE61+GP61+HA61+HL61+HW61+IH61</f>
        <v>0</v>
      </c>
      <c r="M61" s="23">
        <f>AD61+AQ61+BC61+BN61+CA61+CL61+CW61+DH61+DS61+ED61+EO61+EZ61+FK61+FV61+GG61+GR61+HC61+HN61+HY61+IJ61</f>
        <v>0</v>
      </c>
      <c r="N61" s="27">
        <f>O61/2</f>
        <v>0</v>
      </c>
      <c r="O61" s="82">
        <f>W61+AJ61+AV61+BG61+BT61+CE61+CP61+DA61+DL61+DW61+EH61+ES61+FD61+FO61+FZ61+GK61+GV61+HG61+HR61+IC61</f>
        <v>0</v>
      </c>
      <c r="P61" s="32"/>
      <c r="Q61" s="29"/>
      <c r="R61" s="29"/>
      <c r="S61" s="29"/>
      <c r="T61" s="29"/>
      <c r="U61" s="29"/>
      <c r="V61" s="29"/>
      <c r="W61" s="30"/>
      <c r="X61" s="30"/>
      <c r="Y61" s="30"/>
      <c r="Z61" s="30"/>
      <c r="AA61" s="31"/>
      <c r="AB61" s="28">
        <f>P61+Q61+R61+S61+T61+U61+V61</f>
        <v>0</v>
      </c>
      <c r="AC61" s="23">
        <f>W61/2</f>
        <v>0</v>
      </c>
      <c r="AD61" s="23">
        <f>(X61*3)+(Y61*5)+(Z61*5)+(AA61*20)</f>
        <v>0</v>
      </c>
      <c r="AE61" s="49">
        <f>AB61+AC61+AD61</f>
        <v>0</v>
      </c>
      <c r="AF61" s="32"/>
      <c r="AG61" s="29"/>
      <c r="AH61" s="29"/>
      <c r="AI61" s="29"/>
      <c r="AJ61" s="30"/>
      <c r="AK61" s="30"/>
      <c r="AL61" s="30"/>
      <c r="AM61" s="30"/>
      <c r="AN61" s="31"/>
      <c r="AO61" s="28">
        <f>AF61+AG61+AH61+AI61</f>
        <v>0</v>
      </c>
      <c r="AP61" s="23">
        <f>AJ61/2</f>
        <v>0</v>
      </c>
      <c r="AQ61" s="23">
        <f>(AK61*3)+(AL61*5)+(AM61*5)+(AN61*20)</f>
        <v>0</v>
      </c>
      <c r="AR61" s="49">
        <f>AO61+AP61+AQ61</f>
        <v>0</v>
      </c>
      <c r="AS61" s="32"/>
      <c r="AT61" s="29"/>
      <c r="AU61" s="29"/>
      <c r="AV61" s="30"/>
      <c r="AW61" s="30"/>
      <c r="AX61" s="30"/>
      <c r="AY61" s="30"/>
      <c r="AZ61" s="31"/>
      <c r="BA61" s="28">
        <f>AS61+AT61+AU61</f>
        <v>0</v>
      </c>
      <c r="BB61" s="23">
        <f t="shared" si="136"/>
        <v>0</v>
      </c>
      <c r="BC61" s="23">
        <f>(AW61*3)+(AX61*5)+(AY61*5)+(AZ61*20)</f>
        <v>0</v>
      </c>
      <c r="BD61" s="49">
        <f>BA61+BB61+BC61</f>
        <v>0</v>
      </c>
      <c r="BE61" s="28"/>
      <c r="BF61" s="47"/>
      <c r="BG61" s="30"/>
      <c r="BH61" s="30"/>
      <c r="BI61" s="30"/>
      <c r="BJ61" s="30"/>
      <c r="BK61" s="30"/>
      <c r="BL61" s="64">
        <f>BE61+BF61</f>
        <v>0</v>
      </c>
      <c r="BM61" s="27">
        <f>BG61/2</f>
        <v>0</v>
      </c>
      <c r="BN61" s="23">
        <f>(BH61*3)+(BI61*5)+(BJ61*5)+(BK61*20)</f>
        <v>0</v>
      </c>
      <c r="BO61" s="73">
        <f>BL61+BM61+BN61</f>
        <v>0</v>
      </c>
      <c r="BP61" s="29"/>
      <c r="BQ61" s="29"/>
      <c r="BR61" s="29"/>
      <c r="BS61" s="29"/>
      <c r="BT61" s="30"/>
      <c r="BU61" s="30"/>
      <c r="BV61" s="30"/>
      <c r="BW61" s="30"/>
      <c r="BX61" s="31"/>
      <c r="BY61" s="28">
        <f t="shared" si="143"/>
        <v>0</v>
      </c>
      <c r="BZ61" s="23">
        <f t="shared" si="144"/>
        <v>0</v>
      </c>
      <c r="CA61" s="33">
        <f t="shared" si="145"/>
        <v>0</v>
      </c>
      <c r="CB61" s="49">
        <f>BY61+BZ61+CA61</f>
        <v>0</v>
      </c>
      <c r="CC61" s="32"/>
      <c r="CD61" s="29"/>
      <c r="CE61" s="30"/>
      <c r="CF61" s="30"/>
      <c r="CG61" s="30"/>
      <c r="CH61" s="30"/>
      <c r="CI61" s="31"/>
      <c r="CJ61" s="28">
        <f>CC61+CD61</f>
        <v>0</v>
      </c>
      <c r="CK61" s="27">
        <f>CE61/2</f>
        <v>0</v>
      </c>
      <c r="CL61" s="23">
        <f>(CF61*3)+(CG61*5)+(CH61*5)+(CI61*20)</f>
        <v>0</v>
      </c>
      <c r="CM61" s="49">
        <f>CJ61+CK61+CL61</f>
        <v>0</v>
      </c>
      <c r="IL61" s="93"/>
      <c r="IM61"/>
      <c r="IN61"/>
      <c r="IQ61"/>
    </row>
    <row r="62" spans="1:251" s="4" customFormat="1" hidden="1" x14ac:dyDescent="0.2">
      <c r="A62" s="34">
        <v>28</v>
      </c>
      <c r="B62" s="25"/>
      <c r="C62" s="25"/>
      <c r="D62" s="26"/>
      <c r="E62" s="26"/>
      <c r="F62" s="137"/>
      <c r="G62" s="134"/>
      <c r="H62" s="24" t="e">
        <f>IF(AND($H$2="Y",J62&gt;0,OR(AND(G62=1,#REF!=10),AND(G62=2,#REF!=20),AND(G62=3,#REF!=30),AND(G62=4,#REF!=40),AND(G62=5,#REF!=50),AND(G62=6,#REF!=60),AND(G62=7,#REF!=70),AND(G62=8,#REF!=80),AND(G62=9,G83=90),AND(G62=10,#REF!=100))),VLOOKUP(J62-1,SortLookup!$A$13:$B$16,2,FALSE),"")</f>
        <v>#REF!</v>
      </c>
      <c r="I62" s="35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84">
        <f>L62+M62+N62</f>
        <v>0</v>
      </c>
      <c r="L62" s="64">
        <f>AB62+AO62+BA62+BL62+BY62+CJ62+CU62+DF62+DQ62+EB62+EM62+EX62+FI62+FT62+GE62+GP62+HA62+HL62+HW62+IH62</f>
        <v>0</v>
      </c>
      <c r="M62" s="23">
        <f>AD62+AQ62+BC62+BN62+CA62+CL62+CW62+DH62+DS62+ED62+EO62+EZ62+FK62+FV62+GG62+GR62+HC62+HN62+HY62+IJ62</f>
        <v>0</v>
      </c>
      <c r="N62" s="27">
        <f>O62/2</f>
        <v>0</v>
      </c>
      <c r="O62" s="82">
        <f>W62+AJ62+AV62+BG62+BT62+CE62+CP62+DA62+DL62+DW62+EH62+ES62+FD62+FO62+FZ62+GK62+GV62+HG62+HR62+IC62</f>
        <v>0</v>
      </c>
      <c r="P62" s="32"/>
      <c r="Q62" s="29"/>
      <c r="R62" s="29"/>
      <c r="S62" s="29"/>
      <c r="T62" s="29"/>
      <c r="U62" s="29"/>
      <c r="V62" s="29"/>
      <c r="W62" s="30"/>
      <c r="X62" s="30"/>
      <c r="Y62" s="30"/>
      <c r="Z62" s="30"/>
      <c r="AA62" s="31"/>
      <c r="AB62" s="28">
        <f>P62+Q62+R62+S62+T62+U62+V62</f>
        <v>0</v>
      </c>
      <c r="AC62" s="23">
        <f>W62/2</f>
        <v>0</v>
      </c>
      <c r="AD62" s="23">
        <f>(X62*3)+(Y62*5)+(Z62*5)+(AA62*20)</f>
        <v>0</v>
      </c>
      <c r="AE62" s="49">
        <f>AB62+AC62+AD62</f>
        <v>0</v>
      </c>
      <c r="AF62" s="32"/>
      <c r="AG62" s="29"/>
      <c r="AH62" s="29"/>
      <c r="AI62" s="29"/>
      <c r="AJ62" s="30"/>
      <c r="AK62" s="30"/>
      <c r="AL62" s="30"/>
      <c r="AM62" s="30"/>
      <c r="AN62" s="31"/>
      <c r="AO62" s="28">
        <f>AF62+AG62+AH62+AI62</f>
        <v>0</v>
      </c>
      <c r="AP62" s="23">
        <f>AJ62/2</f>
        <v>0</v>
      </c>
      <c r="AQ62" s="23">
        <f>(AK62*3)+(AL62*5)+(AM62*5)+(AN62*20)</f>
        <v>0</v>
      </c>
      <c r="AR62" s="49">
        <f>AO62+AP62+AQ62</f>
        <v>0</v>
      </c>
      <c r="AS62" s="32"/>
      <c r="AT62" s="29"/>
      <c r="AU62" s="29"/>
      <c r="AV62" s="30"/>
      <c r="AW62" s="30"/>
      <c r="AX62" s="30"/>
      <c r="AY62" s="30"/>
      <c r="AZ62" s="31"/>
      <c r="BA62" s="28">
        <f>AS62+AT62+AU62</f>
        <v>0</v>
      </c>
      <c r="BB62" s="23">
        <f t="shared" si="136"/>
        <v>0</v>
      </c>
      <c r="BC62" s="23">
        <f>(AW62*3)+(AX62*5)+(AY62*5)+(AZ62*20)</f>
        <v>0</v>
      </c>
      <c r="BD62" s="49">
        <f>BA62+BB62+BC62</f>
        <v>0</v>
      </c>
      <c r="BE62" s="28"/>
      <c r="BF62" s="47"/>
      <c r="BG62" s="30"/>
      <c r="BH62" s="30"/>
      <c r="BI62" s="30"/>
      <c r="BJ62" s="30"/>
      <c r="BK62" s="30"/>
      <c r="BL62" s="64">
        <f>BE62+BF62</f>
        <v>0</v>
      </c>
      <c r="BM62" s="27">
        <f>BG62/2</f>
        <v>0</v>
      </c>
      <c r="BN62" s="23">
        <f>(BH62*3)+(BI62*5)+(BJ62*5)+(BK62*20)</f>
        <v>0</v>
      </c>
      <c r="BO62" s="73">
        <f>BL62+BM62+BN62</f>
        <v>0</v>
      </c>
      <c r="BP62" s="29"/>
      <c r="BQ62" s="29"/>
      <c r="BR62" s="29"/>
      <c r="BS62" s="29"/>
      <c r="BT62" s="30"/>
      <c r="BU62" s="30"/>
      <c r="BV62" s="30"/>
      <c r="BW62" s="30"/>
      <c r="BX62" s="31"/>
      <c r="BY62" s="28">
        <f t="shared" si="143"/>
        <v>0</v>
      </c>
      <c r="BZ62" s="23">
        <f t="shared" si="144"/>
        <v>0</v>
      </c>
      <c r="CA62" s="33">
        <f t="shared" si="145"/>
        <v>0</v>
      </c>
      <c r="CB62" s="49">
        <f>BY62+BZ62+CA62</f>
        <v>0</v>
      </c>
      <c r="CC62" s="32"/>
      <c r="CD62" s="29"/>
      <c r="CE62" s="30"/>
      <c r="CF62" s="30"/>
      <c r="CG62" s="30"/>
      <c r="CH62" s="30"/>
      <c r="CI62" s="31"/>
      <c r="CJ62" s="28">
        <f>CC62+CD62</f>
        <v>0</v>
      </c>
      <c r="CK62" s="27">
        <f>CE62/2</f>
        <v>0</v>
      </c>
      <c r="CL62" s="23">
        <f>(CF62*3)+(CG62*5)+(CH62*5)+(CI62*20)</f>
        <v>0</v>
      </c>
      <c r="CM62" s="49">
        <f>CJ62+CK62+CL62</f>
        <v>0</v>
      </c>
      <c r="IL62" s="93"/>
      <c r="IM62"/>
      <c r="IN62"/>
    </row>
    <row r="63" spans="1:251" s="4" customFormat="1" ht="13.5" hidden="1" thickBot="1" x14ac:dyDescent="0.25">
      <c r="A63" s="34">
        <v>29</v>
      </c>
      <c r="B63" s="25"/>
      <c r="C63" s="25"/>
      <c r="D63" s="26"/>
      <c r="E63" s="26"/>
      <c r="F63" s="138"/>
      <c r="G63" s="134"/>
      <c r="H63" s="24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5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84">
        <f>L63+M63+N63</f>
        <v>0</v>
      </c>
      <c r="L63" s="64">
        <f>AB63+AO63+BA63+BL63+BY63+CJ63+CU63+DF63+DQ63+EB63+EM63+EX63+FI63+FT63+GE63+GP63+HA63+HL63+HW63+IH63</f>
        <v>0</v>
      </c>
      <c r="M63" s="23">
        <f>AD63+AQ63+BC63+BN63+CA63+CL63+CW63+DH63+DS63+ED63+EO63+EZ63+FK63+FV63+GG63+GR63+HC63+HN63+HY63+IJ63</f>
        <v>0</v>
      </c>
      <c r="N63" s="27">
        <f>O63/2</f>
        <v>0</v>
      </c>
      <c r="O63" s="82">
        <f>W63+AJ63+AV63+BG63+BT63+CE63+CP63+DA63+DL63+DW63+EH63+ES63+FD63+FO63+FZ63+GK63+GV63+HG63+HR63+IC63</f>
        <v>0</v>
      </c>
      <c r="P63" s="32"/>
      <c r="Q63" s="29"/>
      <c r="R63" s="29"/>
      <c r="S63" s="29"/>
      <c r="T63" s="29"/>
      <c r="U63" s="29"/>
      <c r="V63" s="29"/>
      <c r="W63" s="30"/>
      <c r="X63" s="30"/>
      <c r="Y63" s="30"/>
      <c r="Z63" s="30"/>
      <c r="AA63" s="31"/>
      <c r="AB63" s="28">
        <f t="shared" ref="AB63" si="151">P63+Q63+R63+S63+T63+U63+V63</f>
        <v>0</v>
      </c>
      <c r="AC63" s="23">
        <f t="shared" ref="AC63" si="152">W63/2</f>
        <v>0</v>
      </c>
      <c r="AD63" s="23">
        <f t="shared" ref="AD63" si="153">(X63*3)+(Y63*5)+(Z63*5)+(AA63*20)</f>
        <v>0</v>
      </c>
      <c r="AE63" s="49">
        <f t="shared" ref="AE63" si="154">AB63+AC63+AD63</f>
        <v>0</v>
      </c>
      <c r="AF63" s="32"/>
      <c r="AG63" s="29"/>
      <c r="AH63" s="29"/>
      <c r="AI63" s="29"/>
      <c r="AJ63" s="30"/>
      <c r="AK63" s="30"/>
      <c r="AL63" s="30"/>
      <c r="AM63" s="30"/>
      <c r="AN63" s="31"/>
      <c r="AO63" s="28">
        <f t="shared" ref="AO63" si="155">AF63+AG63+AH63+AI63</f>
        <v>0</v>
      </c>
      <c r="AP63" s="23">
        <f t="shared" ref="AP63" si="156">AJ63/2</f>
        <v>0</v>
      </c>
      <c r="AQ63" s="23">
        <f t="shared" ref="AQ63" si="157">(AK63*3)+(AL63*5)+(AM63*5)+(AN63*20)</f>
        <v>0</v>
      </c>
      <c r="AR63" s="49">
        <f t="shared" ref="AR63" si="158">AO63+AP63+AQ63</f>
        <v>0</v>
      </c>
      <c r="AS63" s="32"/>
      <c r="AT63" s="29"/>
      <c r="AU63" s="29"/>
      <c r="AV63" s="30"/>
      <c r="AW63" s="30"/>
      <c r="AX63" s="30"/>
      <c r="AY63" s="30"/>
      <c r="AZ63" s="31"/>
      <c r="BA63" s="28">
        <f t="shared" ref="BA63" si="159">AS63+AT63+AU63</f>
        <v>0</v>
      </c>
      <c r="BB63" s="23">
        <f t="shared" si="136"/>
        <v>0</v>
      </c>
      <c r="BC63" s="23">
        <f t="shared" ref="BC63" si="160">(AW63*3)+(AX63*5)+(AY63*5)+(AZ63*20)</f>
        <v>0</v>
      </c>
      <c r="BD63" s="49">
        <f t="shared" ref="BD63" si="161">BA63+BB63+BC63</f>
        <v>0</v>
      </c>
      <c r="BE63" s="28"/>
      <c r="BF63" s="47"/>
      <c r="BG63" s="30"/>
      <c r="BH63" s="30"/>
      <c r="BI63" s="30"/>
      <c r="BJ63" s="30"/>
      <c r="BK63" s="30"/>
      <c r="BL63" s="64">
        <f t="shared" ref="BL63" si="162">BE63+BF63</f>
        <v>0</v>
      </c>
      <c r="BM63" s="27">
        <f t="shared" ref="BM63" si="163">BG63/2</f>
        <v>0</v>
      </c>
      <c r="BN63" s="23">
        <f t="shared" ref="BN63" si="164">(BH63*3)+(BI63*5)+(BJ63*5)+(BK63*20)</f>
        <v>0</v>
      </c>
      <c r="BO63" s="73">
        <f t="shared" ref="BO63" si="165">BL63+BM63+BN63</f>
        <v>0</v>
      </c>
      <c r="BP63" s="29"/>
      <c r="BQ63" s="29"/>
      <c r="BR63" s="29"/>
      <c r="BS63" s="29"/>
      <c r="BT63" s="30"/>
      <c r="BU63" s="30"/>
      <c r="BV63" s="30"/>
      <c r="BW63" s="30"/>
      <c r="BX63" s="31"/>
      <c r="BY63" s="28">
        <f t="shared" si="143"/>
        <v>0</v>
      </c>
      <c r="BZ63" s="23">
        <f t="shared" si="144"/>
        <v>0</v>
      </c>
      <c r="CA63" s="96">
        <f t="shared" si="145"/>
        <v>0</v>
      </c>
      <c r="CB63" s="49">
        <f t="shared" ref="CB63" si="166">BY63+BZ63+CA63</f>
        <v>0</v>
      </c>
      <c r="CC63" s="32"/>
      <c r="CD63" s="29"/>
      <c r="CE63" s="30"/>
      <c r="CF63" s="30"/>
      <c r="CG63" s="30"/>
      <c r="CH63" s="30"/>
      <c r="CI63" s="31"/>
      <c r="CJ63" s="28">
        <f t="shared" ref="CJ63" si="167">CC63+CD63</f>
        <v>0</v>
      </c>
      <c r="CK63" s="27">
        <f t="shared" ref="CK63" si="168">CE63/2</f>
        <v>0</v>
      </c>
      <c r="CL63" s="23">
        <f t="shared" ref="CL63" si="169">(CF63*3)+(CG63*5)+(CH63*5)+(CI63*20)</f>
        <v>0</v>
      </c>
      <c r="CM63" s="49">
        <f t="shared" ref="CM63" si="170">CJ63+CK63+CL63</f>
        <v>0</v>
      </c>
      <c r="CN63"/>
      <c r="CO63"/>
      <c r="CP63"/>
      <c r="CQ63"/>
      <c r="CR63"/>
      <c r="CS63"/>
      <c r="CT63"/>
      <c r="CW63"/>
      <c r="CZ63"/>
      <c r="DA63"/>
      <c r="DB63"/>
      <c r="DC63"/>
      <c r="DD63"/>
      <c r="DE63"/>
      <c r="DH63"/>
      <c r="DK63"/>
      <c r="DL63"/>
      <c r="DM63"/>
      <c r="DN63"/>
      <c r="DO63"/>
      <c r="DP63"/>
      <c r="DS63"/>
      <c r="DV63"/>
      <c r="DW63"/>
      <c r="DX63"/>
      <c r="DY63"/>
      <c r="DZ63"/>
      <c r="EA63"/>
      <c r="ED63"/>
      <c r="EG63"/>
      <c r="EH63"/>
      <c r="EI63"/>
      <c r="EJ63"/>
      <c r="EK63"/>
      <c r="EL63"/>
      <c r="EO63"/>
      <c r="ER63"/>
      <c r="ES63"/>
      <c r="ET63"/>
      <c r="EU63"/>
      <c r="EV63"/>
      <c r="EW63"/>
      <c r="EZ63"/>
      <c r="FC63"/>
      <c r="FD63"/>
      <c r="FE63"/>
      <c r="FF63"/>
      <c r="FG63"/>
      <c r="FH63"/>
      <c r="FK63"/>
      <c r="FN63"/>
      <c r="FO63"/>
      <c r="FP63"/>
      <c r="FQ63"/>
      <c r="FR63"/>
      <c r="FS63"/>
      <c r="FV63"/>
      <c r="FY63"/>
      <c r="FZ63"/>
      <c r="GA63"/>
      <c r="GB63"/>
      <c r="GC63"/>
      <c r="GD63"/>
      <c r="GG63"/>
      <c r="GJ63"/>
      <c r="GK63"/>
      <c r="GL63"/>
      <c r="GM63"/>
      <c r="GN63"/>
      <c r="GO63"/>
      <c r="GR63"/>
      <c r="GU63"/>
      <c r="GV63"/>
      <c r="GW63"/>
      <c r="GX63"/>
      <c r="GY63"/>
      <c r="GZ63"/>
      <c r="HC63"/>
      <c r="HF63"/>
      <c r="HG63"/>
      <c r="HH63"/>
      <c r="HI63"/>
      <c r="HJ63"/>
      <c r="HK63"/>
      <c r="HN63"/>
      <c r="HQ63"/>
      <c r="HR63"/>
      <c r="HS63"/>
      <c r="HT63"/>
      <c r="HU63"/>
      <c r="HV63"/>
      <c r="HY63"/>
      <c r="IB63"/>
      <c r="IC63"/>
      <c r="ID63"/>
      <c r="IE63"/>
      <c r="IF63"/>
      <c r="IG63"/>
      <c r="IJ63"/>
      <c r="IK63"/>
      <c r="IL63" s="93"/>
    </row>
    <row r="64" spans="1:251" ht="13.5" thickTop="1" x14ac:dyDescent="0.2">
      <c r="A64" s="89"/>
      <c r="B64" s="88"/>
      <c r="C64" s="88"/>
      <c r="D64" s="90"/>
      <c r="E64" s="88"/>
      <c r="F64" s="88"/>
      <c r="G64" s="91"/>
      <c r="H64" s="91"/>
      <c r="I64" s="91"/>
      <c r="J64" s="91"/>
      <c r="K64" s="91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99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99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99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99"/>
      <c r="CA64" s="97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</row>
    <row r="65" spans="2:37" x14ac:dyDescent="0.2">
      <c r="B65" s="70" t="s">
        <v>86</v>
      </c>
      <c r="D65" s="85"/>
      <c r="AE65" s="4"/>
    </row>
    <row r="66" spans="2:37" x14ac:dyDescent="0.2">
      <c r="B66" s="4" t="s">
        <v>82</v>
      </c>
      <c r="AE66" s="4"/>
    </row>
    <row r="67" spans="2:37" x14ac:dyDescent="0.2">
      <c r="B67" s="4" t="s">
        <v>81</v>
      </c>
      <c r="AE67" s="4"/>
    </row>
    <row r="68" spans="2:37" x14ac:dyDescent="0.2">
      <c r="B68" s="87" t="s">
        <v>92</v>
      </c>
      <c r="AE68" s="4"/>
    </row>
    <row r="69" spans="2:37" x14ac:dyDescent="0.2">
      <c r="B69" s="87" t="s">
        <v>112</v>
      </c>
      <c r="AE69" s="4"/>
    </row>
    <row r="70" spans="2:37" x14ac:dyDescent="0.2">
      <c r="AE70" s="4"/>
    </row>
    <row r="71" spans="2:37" x14ac:dyDescent="0.2">
      <c r="B71" s="87" t="s">
        <v>90</v>
      </c>
      <c r="AE71" s="4"/>
    </row>
    <row r="72" spans="2:37" x14ac:dyDescent="0.2">
      <c r="B72" s="87" t="s">
        <v>88</v>
      </c>
      <c r="AE72" s="4"/>
    </row>
    <row r="73" spans="2:37" x14ac:dyDescent="0.2">
      <c r="B73" s="87" t="s">
        <v>89</v>
      </c>
      <c r="AE73" s="4"/>
    </row>
    <row r="74" spans="2:37" ht="81" customHeight="1" x14ac:dyDescent="0.2">
      <c r="B74" s="132" t="s">
        <v>104</v>
      </c>
      <c r="AE74" s="4"/>
    </row>
    <row r="75" spans="2:37" x14ac:dyDescent="0.2">
      <c r="B75" s="87" t="s">
        <v>94</v>
      </c>
      <c r="AE75" s="4"/>
    </row>
    <row r="76" spans="2:37" x14ac:dyDescent="0.2">
      <c r="AE76" s="4"/>
    </row>
    <row r="77" spans="2:37" x14ac:dyDescent="0.2">
      <c r="AE77" s="4"/>
    </row>
    <row r="78" spans="2:37" x14ac:dyDescent="0.2">
      <c r="AE78" s="4"/>
    </row>
    <row r="79" spans="2:37" x14ac:dyDescent="0.2">
      <c r="AE79" s="4"/>
    </row>
    <row r="80" spans="2:37" x14ac:dyDescent="0.2">
      <c r="AE80" s="4"/>
      <c r="AK80" s="4"/>
    </row>
    <row r="81" spans="31:37" x14ac:dyDescent="0.2">
      <c r="AE81" s="4"/>
      <c r="AK81" s="4"/>
    </row>
    <row r="82" spans="31:37" x14ac:dyDescent="0.2">
      <c r="AE82" s="4"/>
    </row>
    <row r="83" spans="31:37" x14ac:dyDescent="0.2">
      <c r="AE83" s="4"/>
    </row>
    <row r="84" spans="31:37" x14ac:dyDescent="0.2">
      <c r="AE84" s="4"/>
    </row>
    <row r="85" spans="31:37" x14ac:dyDescent="0.2">
      <c r="AE85" s="4"/>
    </row>
    <row r="86" spans="31:37" x14ac:dyDescent="0.2">
      <c r="AE86" s="4"/>
    </row>
    <row r="87" spans="31:37" x14ac:dyDescent="0.2">
      <c r="AE87" s="4"/>
    </row>
    <row r="88" spans="31:37" x14ac:dyDescent="0.2">
      <c r="AE88" s="4"/>
    </row>
    <row r="89" spans="31:37" x14ac:dyDescent="0.2">
      <c r="AE89" s="4"/>
    </row>
    <row r="90" spans="31:37" x14ac:dyDescent="0.2">
      <c r="AE90" s="4"/>
    </row>
    <row r="91" spans="31:37" x14ac:dyDescent="0.2">
      <c r="AE91" s="4"/>
    </row>
    <row r="92" spans="31:37" x14ac:dyDescent="0.2">
      <c r="AE92" s="4"/>
    </row>
    <row r="93" spans="31:37" x14ac:dyDescent="0.2">
      <c r="AE93" s="4"/>
    </row>
    <row r="94" spans="31:37" x14ac:dyDescent="0.2">
      <c r="AE94" s="4"/>
    </row>
    <row r="95" spans="31:37" x14ac:dyDescent="0.2">
      <c r="AE95" s="4"/>
    </row>
    <row r="96" spans="31:37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  <row r="109" spans="31:31" x14ac:dyDescent="0.2">
      <c r="AE109" s="4"/>
    </row>
    <row r="110" spans="31:31" x14ac:dyDescent="0.2">
      <c r="AE110" s="4"/>
    </row>
    <row r="111" spans="31:31" x14ac:dyDescent="0.2">
      <c r="AE111" s="4"/>
    </row>
    <row r="112" spans="31:31" x14ac:dyDescent="0.2">
      <c r="AE112" s="4"/>
    </row>
    <row r="113" spans="31:31" x14ac:dyDescent="0.2">
      <c r="AE113" s="4"/>
    </row>
    <row r="114" spans="31:31" x14ac:dyDescent="0.2">
      <c r="AE114" s="4"/>
    </row>
    <row r="115" spans="31:31" x14ac:dyDescent="0.2">
      <c r="AE115" s="4"/>
    </row>
    <row r="116" spans="31:31" x14ac:dyDescent="0.2">
      <c r="AE116" s="4"/>
    </row>
    <row r="117" spans="31:31" x14ac:dyDescent="0.2">
      <c r="AE117" s="4"/>
    </row>
    <row r="118" spans="31:31" x14ac:dyDescent="0.2">
      <c r="AE118" s="4"/>
    </row>
    <row r="119" spans="31:31" x14ac:dyDescent="0.2">
      <c r="AE119" s="4"/>
    </row>
    <row r="120" spans="31:31" x14ac:dyDescent="0.2">
      <c r="AE120" s="4"/>
    </row>
    <row r="121" spans="31:31" x14ac:dyDescent="0.2">
      <c r="AE121" s="4"/>
    </row>
    <row r="122" spans="31:31" x14ac:dyDescent="0.2">
      <c r="AE122" s="4"/>
    </row>
    <row r="123" spans="31:31" x14ac:dyDescent="0.2">
      <c r="AE123" s="4"/>
    </row>
    <row r="124" spans="31:31" x14ac:dyDescent="0.2">
      <c r="AE124" s="4"/>
    </row>
    <row r="125" spans="31:31" x14ac:dyDescent="0.2">
      <c r="AE125" s="4"/>
    </row>
    <row r="126" spans="31:31" x14ac:dyDescent="0.2">
      <c r="AE126" s="4"/>
    </row>
    <row r="127" spans="31:31" x14ac:dyDescent="0.2">
      <c r="AE127" s="4"/>
    </row>
    <row r="128" spans="31:31" x14ac:dyDescent="0.2">
      <c r="AE128" s="4"/>
    </row>
    <row r="129" spans="31:31" x14ac:dyDescent="0.2">
      <c r="AE129" s="4"/>
    </row>
    <row r="130" spans="31:31" x14ac:dyDescent="0.2">
      <c r="AE130" s="4"/>
    </row>
    <row r="131" spans="31:31" x14ac:dyDescent="0.2">
      <c r="AE131" s="4"/>
    </row>
  </sheetData>
  <sheetProtection sheet="1" objects="1" scenarios="1" selectLockedCells="1"/>
  <sortState ref="A21:IQ28">
    <sortCondition ref="E21:E28"/>
    <sortCondition ref="K21:K28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76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49</v>
      </c>
      <c r="C17" t="s">
        <v>50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77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52</v>
      </c>
    </row>
    <row r="5" spans="1:1" s="14" customFormat="1" x14ac:dyDescent="0.2">
      <c r="A5" s="15" t="s">
        <v>53</v>
      </c>
    </row>
    <row r="6" spans="1:1" s="14" customFormat="1" ht="12.75" customHeight="1" x14ac:dyDescent="0.2">
      <c r="A6" s="15"/>
    </row>
    <row r="7" spans="1:1" x14ac:dyDescent="0.2">
      <c r="A7" s="15" t="s">
        <v>54</v>
      </c>
    </row>
    <row r="8" spans="1:1" x14ac:dyDescent="0.2">
      <c r="A8" s="15" t="s">
        <v>55</v>
      </c>
    </row>
    <row r="9" spans="1:1" x14ac:dyDescent="0.2">
      <c r="A9" s="15" t="s">
        <v>56</v>
      </c>
    </row>
    <row r="10" spans="1:1" x14ac:dyDescent="0.2">
      <c r="A10" s="15" t="s">
        <v>57</v>
      </c>
    </row>
    <row r="11" spans="1:1" x14ac:dyDescent="0.2">
      <c r="A11" s="15" t="s">
        <v>58</v>
      </c>
    </row>
    <row r="12" spans="1:1" x14ac:dyDescent="0.2">
      <c r="A12" s="15" t="s">
        <v>59</v>
      </c>
    </row>
    <row r="13" spans="1:1" x14ac:dyDescent="0.2">
      <c r="A13" s="15" t="s">
        <v>60</v>
      </c>
    </row>
    <row r="14" spans="1:1" x14ac:dyDescent="0.2">
      <c r="A14" s="15" t="s">
        <v>61</v>
      </c>
    </row>
    <row r="15" spans="1:1" x14ac:dyDescent="0.2">
      <c r="A15" s="15"/>
    </row>
    <row r="16" spans="1:1" ht="27" customHeight="1" x14ac:dyDescent="0.2">
      <c r="A16" s="15" t="s">
        <v>65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74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66</v>
      </c>
    </row>
    <row r="23" spans="1:1" x14ac:dyDescent="0.2">
      <c r="A23" s="15" t="s">
        <v>54</v>
      </c>
    </row>
    <row r="24" spans="1:1" x14ac:dyDescent="0.2">
      <c r="A24" s="14" t="s">
        <v>67</v>
      </c>
    </row>
    <row r="25" spans="1:1" x14ac:dyDescent="0.2">
      <c r="A25" s="14" t="s">
        <v>73</v>
      </c>
    </row>
    <row r="26" spans="1:1" x14ac:dyDescent="0.2">
      <c r="A26" s="14" t="s">
        <v>68</v>
      </c>
    </row>
    <row r="27" spans="1:1" x14ac:dyDescent="0.2">
      <c r="A27" s="14" t="s">
        <v>69</v>
      </c>
    </row>
    <row r="28" spans="1:1" x14ac:dyDescent="0.2">
      <c r="A28" s="14" t="s">
        <v>70</v>
      </c>
    </row>
    <row r="29" spans="1:1" x14ac:dyDescent="0.2">
      <c r="A29" s="14" t="s">
        <v>75</v>
      </c>
    </row>
    <row r="30" spans="1:1" x14ac:dyDescent="0.2">
      <c r="A30" s="14" t="s">
        <v>71</v>
      </c>
    </row>
    <row r="31" spans="1:1" x14ac:dyDescent="0.2">
      <c r="A31" s="14" t="s">
        <v>72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2018-10-15T15:53:05Z</dcterms:modified>
</cp:coreProperties>
</file>