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3_ncr:1_{441A0420-C5B3-4A01-ABD4-9942DAA8002B}" xr6:coauthVersionLast="37" xr6:coauthVersionMax="37" xr10:uidLastSave="{00000000-0000-0000-0000-000000000000}"/>
  <bookViews>
    <workbookView xWindow="0" yWindow="0" windowWidth="28800" windowHeight="10980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Scoresheet!$A$1:$IL$86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L3" i="1" l="1"/>
  <c r="K3" i="1" s="1"/>
  <c r="M3" i="1"/>
  <c r="O3" i="1"/>
  <c r="N3" i="1" s="1"/>
  <c r="O19" i="1" l="1"/>
  <c r="N19" i="1" s="1"/>
  <c r="O48" i="1"/>
  <c r="N48" i="1" s="1"/>
  <c r="N26" i="1"/>
  <c r="I19" i="1"/>
  <c r="J19" i="1"/>
  <c r="AB19" i="1"/>
  <c r="AC19" i="1"/>
  <c r="AD19" i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19" i="1"/>
  <c r="CK19" i="1"/>
  <c r="CL19" i="1"/>
  <c r="BO19" i="1" l="1"/>
  <c r="BD19" i="1"/>
  <c r="CM19" i="1"/>
  <c r="M19" i="1"/>
  <c r="CB19" i="1"/>
  <c r="L19" i="1"/>
  <c r="AR19" i="1"/>
  <c r="AE19" i="1"/>
  <c r="G19" i="1"/>
  <c r="H19" i="1" s="1"/>
  <c r="O6" i="1"/>
  <c r="N6" i="1" s="1"/>
  <c r="O18" i="1"/>
  <c r="N18" i="1" s="1"/>
  <c r="O35" i="1"/>
  <c r="N35" i="1" s="1"/>
  <c r="I69" i="1"/>
  <c r="J69" i="1"/>
  <c r="O69" i="1"/>
  <c r="N69" i="1" s="1"/>
  <c r="AB69" i="1"/>
  <c r="AC69" i="1"/>
  <c r="AD69" i="1"/>
  <c r="AO69" i="1"/>
  <c r="AP69" i="1"/>
  <c r="AQ69" i="1"/>
  <c r="BA69" i="1"/>
  <c r="BB69" i="1"/>
  <c r="BC69" i="1"/>
  <c r="BL69" i="1"/>
  <c r="BM69" i="1"/>
  <c r="BN69" i="1"/>
  <c r="BY69" i="1"/>
  <c r="BZ69" i="1"/>
  <c r="CA69" i="1"/>
  <c r="CJ69" i="1"/>
  <c r="CK69" i="1"/>
  <c r="CL69" i="1"/>
  <c r="I55" i="1"/>
  <c r="J55" i="1"/>
  <c r="O55" i="1"/>
  <c r="N55" i="1" s="1"/>
  <c r="AB55" i="1"/>
  <c r="AC55" i="1"/>
  <c r="AD55" i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33" i="1"/>
  <c r="J33" i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CL47" i="1"/>
  <c r="CK47" i="1"/>
  <c r="CJ47" i="1"/>
  <c r="CA47" i="1"/>
  <c r="BZ47" i="1"/>
  <c r="BY47" i="1"/>
  <c r="BN47" i="1"/>
  <c r="BM47" i="1"/>
  <c r="BL47" i="1"/>
  <c r="BC47" i="1"/>
  <c r="BB47" i="1"/>
  <c r="BA47" i="1"/>
  <c r="AQ47" i="1"/>
  <c r="AP47" i="1"/>
  <c r="AO47" i="1"/>
  <c r="AD47" i="1"/>
  <c r="AC47" i="1"/>
  <c r="AB47" i="1"/>
  <c r="O47" i="1"/>
  <c r="N47" i="1" s="1"/>
  <c r="J47" i="1"/>
  <c r="I47" i="1"/>
  <c r="CL12" i="1"/>
  <c r="CK12" i="1"/>
  <c r="CJ12" i="1"/>
  <c r="CA12" i="1"/>
  <c r="BZ12" i="1"/>
  <c r="BY12" i="1"/>
  <c r="BN12" i="1"/>
  <c r="BM12" i="1"/>
  <c r="BL12" i="1"/>
  <c r="BC12" i="1"/>
  <c r="BB12" i="1"/>
  <c r="BA12" i="1"/>
  <c r="AQ12" i="1"/>
  <c r="AP12" i="1"/>
  <c r="AO12" i="1"/>
  <c r="AD12" i="1"/>
  <c r="AC12" i="1"/>
  <c r="AB12" i="1"/>
  <c r="O12" i="1"/>
  <c r="N12" i="1" s="1"/>
  <c r="J12" i="1"/>
  <c r="I12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AD25" i="1"/>
  <c r="AC25" i="1"/>
  <c r="AB25" i="1"/>
  <c r="O25" i="1"/>
  <c r="N25" i="1" s="1"/>
  <c r="J25" i="1"/>
  <c r="I25" i="1"/>
  <c r="CL31" i="1"/>
  <c r="CK31" i="1"/>
  <c r="CJ31" i="1"/>
  <c r="CA31" i="1"/>
  <c r="BZ31" i="1"/>
  <c r="BY31" i="1"/>
  <c r="BN31" i="1"/>
  <c r="BM31" i="1"/>
  <c r="BL31" i="1"/>
  <c r="BC31" i="1"/>
  <c r="BB31" i="1"/>
  <c r="BA31" i="1"/>
  <c r="AQ31" i="1"/>
  <c r="AP31" i="1"/>
  <c r="AO31" i="1"/>
  <c r="AD31" i="1"/>
  <c r="AC31" i="1"/>
  <c r="AB31" i="1"/>
  <c r="O31" i="1"/>
  <c r="N31" i="1" s="1"/>
  <c r="J31" i="1"/>
  <c r="I31" i="1"/>
  <c r="CL61" i="1"/>
  <c r="CK61" i="1"/>
  <c r="CJ61" i="1"/>
  <c r="CA61" i="1"/>
  <c r="BZ61" i="1"/>
  <c r="BY61" i="1"/>
  <c r="BN61" i="1"/>
  <c r="BM61" i="1"/>
  <c r="BL61" i="1"/>
  <c r="BC61" i="1"/>
  <c r="BB61" i="1"/>
  <c r="BA61" i="1"/>
  <c r="AQ61" i="1"/>
  <c r="AP61" i="1"/>
  <c r="AO61" i="1"/>
  <c r="AD61" i="1"/>
  <c r="AC61" i="1"/>
  <c r="AB61" i="1"/>
  <c r="O61" i="1"/>
  <c r="N61" i="1" s="1"/>
  <c r="J61" i="1"/>
  <c r="I61" i="1"/>
  <c r="O4" i="1"/>
  <c r="N4" i="1" s="1"/>
  <c r="K19" i="1" l="1"/>
  <c r="BO31" i="1"/>
  <c r="CB69" i="1"/>
  <c r="BO55" i="1"/>
  <c r="BD69" i="1"/>
  <c r="CM69" i="1"/>
  <c r="AR69" i="1"/>
  <c r="AE61" i="1"/>
  <c r="CB61" i="1"/>
  <c r="BO25" i="1"/>
  <c r="BO69" i="1"/>
  <c r="G69" i="1"/>
  <c r="H69" i="1" s="1"/>
  <c r="L69" i="1"/>
  <c r="AE69" i="1"/>
  <c r="BO12" i="1"/>
  <c r="M69" i="1"/>
  <c r="BO47" i="1"/>
  <c r="BO33" i="1"/>
  <c r="CM33" i="1"/>
  <c r="CB33" i="1"/>
  <c r="M33" i="1"/>
  <c r="BD33" i="1"/>
  <c r="AR33" i="1"/>
  <c r="L33" i="1"/>
  <c r="G33" i="1"/>
  <c r="H33" i="1" s="1"/>
  <c r="CM55" i="1"/>
  <c r="CB55" i="1"/>
  <c r="BD55" i="1"/>
  <c r="M55" i="1"/>
  <c r="AR55" i="1"/>
  <c r="L55" i="1"/>
  <c r="AE55" i="1"/>
  <c r="G55" i="1"/>
  <c r="H55" i="1" s="1"/>
  <c r="AE33" i="1"/>
  <c r="CM47" i="1"/>
  <c r="CB47" i="1"/>
  <c r="BD47" i="1"/>
  <c r="M47" i="1"/>
  <c r="AR47" i="1"/>
  <c r="AE47" i="1"/>
  <c r="G47" i="1"/>
  <c r="H47" i="1" s="1"/>
  <c r="CM12" i="1"/>
  <c r="CB12" i="1"/>
  <c r="BD12" i="1"/>
  <c r="L12" i="1"/>
  <c r="M12" i="1"/>
  <c r="AR12" i="1"/>
  <c r="CM25" i="1"/>
  <c r="CB25" i="1"/>
  <c r="BD25" i="1"/>
  <c r="M25" i="1"/>
  <c r="AR25" i="1"/>
  <c r="AE25" i="1"/>
  <c r="L25" i="1"/>
  <c r="G25" i="1"/>
  <c r="H25" i="1" s="1"/>
  <c r="CM31" i="1"/>
  <c r="CB31" i="1"/>
  <c r="BD31" i="1"/>
  <c r="M31" i="1"/>
  <c r="AR31" i="1"/>
  <c r="AE31" i="1"/>
  <c r="G31" i="1"/>
  <c r="H31" i="1" s="1"/>
  <c r="L31" i="1"/>
  <c r="L47" i="1"/>
  <c r="L61" i="1"/>
  <c r="BO61" i="1"/>
  <c r="G12" i="1"/>
  <c r="H12" i="1" s="1"/>
  <c r="AE12" i="1"/>
  <c r="M61" i="1"/>
  <c r="BD61" i="1"/>
  <c r="G61" i="1"/>
  <c r="H61" i="1" s="1"/>
  <c r="AR61" i="1"/>
  <c r="CM61" i="1"/>
  <c r="CK65" i="1"/>
  <c r="O20" i="1"/>
  <c r="N20" i="1" s="1"/>
  <c r="K69" i="1" l="1"/>
  <c r="K33" i="1"/>
  <c r="K55" i="1"/>
  <c r="K47" i="1"/>
  <c r="K12" i="1"/>
  <c r="K25" i="1"/>
  <c r="K31" i="1"/>
  <c r="K61" i="1"/>
  <c r="O28" i="1"/>
  <c r="N28" i="1" s="1"/>
  <c r="O34" i="1"/>
  <c r="N34" i="1" s="1"/>
  <c r="I34" i="1"/>
  <c r="J34" i="1"/>
  <c r="AB34" i="1"/>
  <c r="AC34" i="1"/>
  <c r="AD34" i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I71" i="1"/>
  <c r="J71" i="1"/>
  <c r="O71" i="1"/>
  <c r="N71" i="1" s="1"/>
  <c r="AB71" i="1"/>
  <c r="AC71" i="1"/>
  <c r="AD71" i="1"/>
  <c r="AO71" i="1"/>
  <c r="AP71" i="1"/>
  <c r="AQ71" i="1"/>
  <c r="BA71" i="1"/>
  <c r="BB71" i="1"/>
  <c r="BC71" i="1"/>
  <c r="BL71" i="1"/>
  <c r="BM71" i="1"/>
  <c r="BN71" i="1"/>
  <c r="BY71" i="1"/>
  <c r="BZ71" i="1"/>
  <c r="CA71" i="1"/>
  <c r="CJ71" i="1"/>
  <c r="CK71" i="1"/>
  <c r="CL71" i="1"/>
  <c r="I16" i="1"/>
  <c r="J16" i="1"/>
  <c r="O16" i="1"/>
  <c r="N16" i="1" s="1"/>
  <c r="AB16" i="1"/>
  <c r="AC16" i="1"/>
  <c r="AD16" i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28" i="1"/>
  <c r="J28" i="1"/>
  <c r="AB28" i="1"/>
  <c r="AC28" i="1"/>
  <c r="AD28" i="1"/>
  <c r="AO28" i="1"/>
  <c r="AP28" i="1"/>
  <c r="AQ28" i="1"/>
  <c r="BA28" i="1"/>
  <c r="BB28" i="1"/>
  <c r="BC28" i="1"/>
  <c r="BL28" i="1"/>
  <c r="BM28" i="1"/>
  <c r="BN28" i="1"/>
  <c r="BY28" i="1"/>
  <c r="BZ28" i="1"/>
  <c r="CA28" i="1"/>
  <c r="CJ28" i="1"/>
  <c r="CK28" i="1"/>
  <c r="CL28" i="1"/>
  <c r="CB16" i="1" l="1"/>
  <c r="L28" i="1"/>
  <c r="BO16" i="1"/>
  <c r="CB34" i="1"/>
  <c r="M28" i="1"/>
  <c r="BO28" i="1"/>
  <c r="CB28" i="1"/>
  <c r="CB71" i="1"/>
  <c r="BO71" i="1"/>
  <c r="BO34" i="1"/>
  <c r="CM28" i="1"/>
  <c r="BD28" i="1"/>
  <c r="AR28" i="1"/>
  <c r="AE28" i="1"/>
  <c r="G28" i="1"/>
  <c r="H28" i="1" s="1"/>
  <c r="CM16" i="1"/>
  <c r="BD16" i="1"/>
  <c r="M16" i="1"/>
  <c r="AR16" i="1"/>
  <c r="L16" i="1"/>
  <c r="AE16" i="1"/>
  <c r="G16" i="1"/>
  <c r="H16" i="1" s="1"/>
  <c r="CM71" i="1"/>
  <c r="BD71" i="1"/>
  <c r="AR71" i="1"/>
  <c r="M71" i="1"/>
  <c r="AE71" i="1"/>
  <c r="L71" i="1"/>
  <c r="G71" i="1"/>
  <c r="H71" i="1" s="1"/>
  <c r="CM34" i="1"/>
  <c r="BD34" i="1"/>
  <c r="M34" i="1"/>
  <c r="AR34" i="1"/>
  <c r="L34" i="1"/>
  <c r="AE34" i="1"/>
  <c r="G34" i="1"/>
  <c r="H34" i="1" s="1"/>
  <c r="I60" i="1"/>
  <c r="J60" i="1"/>
  <c r="O60" i="1"/>
  <c r="N60" i="1" s="1"/>
  <c r="AB60" i="1"/>
  <c r="AC60" i="1"/>
  <c r="AD60" i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K60" i="1"/>
  <c r="CL60" i="1"/>
  <c r="I48" i="1"/>
  <c r="J48" i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23" i="1"/>
  <c r="J23" i="1"/>
  <c r="O23" i="1"/>
  <c r="N23" i="1" s="1"/>
  <c r="AB23" i="1"/>
  <c r="AC23" i="1"/>
  <c r="AD23" i="1"/>
  <c r="AO23" i="1"/>
  <c r="AP23" i="1"/>
  <c r="AQ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I7" i="1"/>
  <c r="J7" i="1"/>
  <c r="O7" i="1"/>
  <c r="N7" i="1" s="1"/>
  <c r="AB7" i="1"/>
  <c r="AC7" i="1"/>
  <c r="AD7" i="1"/>
  <c r="AO7" i="1"/>
  <c r="AP7" i="1"/>
  <c r="AQ7" i="1"/>
  <c r="BA7" i="1"/>
  <c r="BB7" i="1"/>
  <c r="BC7" i="1"/>
  <c r="BL7" i="1"/>
  <c r="BM7" i="1"/>
  <c r="BN7" i="1"/>
  <c r="BY7" i="1"/>
  <c r="BZ7" i="1"/>
  <c r="CA7" i="1"/>
  <c r="CJ7" i="1"/>
  <c r="CK7" i="1"/>
  <c r="CL7" i="1"/>
  <c r="I17" i="1"/>
  <c r="J17" i="1"/>
  <c r="O17" i="1"/>
  <c r="N17" i="1" s="1"/>
  <c r="AB17" i="1"/>
  <c r="AC17" i="1"/>
  <c r="AD17" i="1"/>
  <c r="AO17" i="1"/>
  <c r="AP17" i="1"/>
  <c r="AQ17" i="1"/>
  <c r="BA17" i="1"/>
  <c r="BB17" i="1"/>
  <c r="BC17" i="1"/>
  <c r="BL17" i="1"/>
  <c r="BM17" i="1"/>
  <c r="BN17" i="1"/>
  <c r="BY17" i="1"/>
  <c r="BZ17" i="1"/>
  <c r="CA17" i="1"/>
  <c r="CJ17" i="1"/>
  <c r="CK17" i="1"/>
  <c r="CL17" i="1"/>
  <c r="L48" i="1" l="1"/>
  <c r="M48" i="1"/>
  <c r="K28" i="1"/>
  <c r="K16" i="1"/>
  <c r="K71" i="1"/>
  <c r="K34" i="1"/>
  <c r="CB60" i="1"/>
  <c r="AR60" i="1"/>
  <c r="G17" i="1"/>
  <c r="H17" i="1" s="1"/>
  <c r="BO60" i="1"/>
  <c r="G60" i="1"/>
  <c r="H60" i="1" s="1"/>
  <c r="CM60" i="1"/>
  <c r="BD60" i="1"/>
  <c r="M60" i="1"/>
  <c r="AE60" i="1"/>
  <c r="L60" i="1"/>
  <c r="BO17" i="1"/>
  <c r="BO48" i="1"/>
  <c r="BD17" i="1"/>
  <c r="BO23" i="1"/>
  <c r="BO7" i="1"/>
  <c r="CB17" i="1"/>
  <c r="CM17" i="1"/>
  <c r="AE17" i="1"/>
  <c r="AR17" i="1"/>
  <c r="CM7" i="1"/>
  <c r="BD7" i="1"/>
  <c r="AR7" i="1"/>
  <c r="AR23" i="1"/>
  <c r="M23" i="1"/>
  <c r="CB48" i="1"/>
  <c r="BD48" i="1"/>
  <c r="G48" i="1"/>
  <c r="H48" i="1" s="1"/>
  <c r="G7" i="1"/>
  <c r="H7" i="1" s="1"/>
  <c r="G23" i="1"/>
  <c r="H23" i="1" s="1"/>
  <c r="M7" i="1"/>
  <c r="AE48" i="1"/>
  <c r="AE23" i="1"/>
  <c r="AR48" i="1"/>
  <c r="BD23" i="1"/>
  <c r="CB7" i="1"/>
  <c r="CB23" i="1"/>
  <c r="CM23" i="1"/>
  <c r="M17" i="1"/>
  <c r="L7" i="1"/>
  <c r="CM48" i="1"/>
  <c r="L17" i="1"/>
  <c r="AE7" i="1"/>
  <c r="L23" i="1"/>
  <c r="I18" i="1"/>
  <c r="J18" i="1"/>
  <c r="AB18" i="1"/>
  <c r="AC18" i="1"/>
  <c r="AD18" i="1"/>
  <c r="AO18" i="1"/>
  <c r="AP18" i="1"/>
  <c r="AQ18" i="1"/>
  <c r="BA18" i="1"/>
  <c r="BB18" i="1"/>
  <c r="BC18" i="1"/>
  <c r="BL18" i="1"/>
  <c r="BM18" i="1"/>
  <c r="BN18" i="1"/>
  <c r="BY18" i="1"/>
  <c r="BZ18" i="1"/>
  <c r="CA18" i="1"/>
  <c r="CJ18" i="1"/>
  <c r="CK18" i="1"/>
  <c r="CL18" i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72" i="1"/>
  <c r="J72" i="1"/>
  <c r="O72" i="1"/>
  <c r="N72" i="1" s="1"/>
  <c r="AB72" i="1"/>
  <c r="AC72" i="1"/>
  <c r="AD72" i="1"/>
  <c r="AO72" i="1"/>
  <c r="AP72" i="1"/>
  <c r="AQ72" i="1"/>
  <c r="BA72" i="1"/>
  <c r="BB72" i="1"/>
  <c r="BC72" i="1"/>
  <c r="BL72" i="1"/>
  <c r="BM72" i="1"/>
  <c r="BN72" i="1"/>
  <c r="BY72" i="1"/>
  <c r="BZ72" i="1"/>
  <c r="CA72" i="1"/>
  <c r="CJ72" i="1"/>
  <c r="CK72" i="1"/>
  <c r="CL72" i="1"/>
  <c r="K48" i="1" l="1"/>
  <c r="L18" i="1"/>
  <c r="M18" i="1"/>
  <c r="K60" i="1"/>
  <c r="K7" i="1"/>
  <c r="K23" i="1"/>
  <c r="K17" i="1"/>
  <c r="BO53" i="1"/>
  <c r="BO72" i="1"/>
  <c r="BO18" i="1"/>
  <c r="CM72" i="1"/>
  <c r="BD72" i="1"/>
  <c r="G72" i="1"/>
  <c r="H72" i="1" s="1"/>
  <c r="G53" i="1"/>
  <c r="H53" i="1" s="1"/>
  <c r="CB18" i="1"/>
  <c r="G18" i="1"/>
  <c r="H18" i="1" s="1"/>
  <c r="M53" i="1"/>
  <c r="AE18" i="1"/>
  <c r="AE53" i="1"/>
  <c r="AR72" i="1"/>
  <c r="AR18" i="1"/>
  <c r="M72" i="1"/>
  <c r="AR53" i="1"/>
  <c r="BD53" i="1"/>
  <c r="BD18" i="1"/>
  <c r="CB53" i="1"/>
  <c r="CB72" i="1"/>
  <c r="CM53" i="1"/>
  <c r="L72" i="1"/>
  <c r="CM18" i="1"/>
  <c r="AE72" i="1"/>
  <c r="L53" i="1"/>
  <c r="AB6" i="1"/>
  <c r="AC6" i="1"/>
  <c r="AD6" i="1"/>
  <c r="AB40" i="1"/>
  <c r="AC40" i="1"/>
  <c r="AD40" i="1"/>
  <c r="AB32" i="1"/>
  <c r="AC32" i="1"/>
  <c r="AD32" i="1"/>
  <c r="AB30" i="1"/>
  <c r="AC30" i="1"/>
  <c r="AD30" i="1"/>
  <c r="AB67" i="1"/>
  <c r="AC67" i="1"/>
  <c r="AD67" i="1"/>
  <c r="AB44" i="1"/>
  <c r="AC44" i="1"/>
  <c r="AD44" i="1"/>
  <c r="AB64" i="1"/>
  <c r="AC64" i="1"/>
  <c r="AD64" i="1"/>
  <c r="AB5" i="1"/>
  <c r="AC5" i="1"/>
  <c r="AD5" i="1"/>
  <c r="AB37" i="1"/>
  <c r="AC37" i="1"/>
  <c r="AD37" i="1"/>
  <c r="AB62" i="1"/>
  <c r="AC62" i="1"/>
  <c r="AD62" i="1"/>
  <c r="AB66" i="1"/>
  <c r="AC66" i="1"/>
  <c r="AD66" i="1"/>
  <c r="AB11" i="1"/>
  <c r="AC11" i="1"/>
  <c r="AD11" i="1"/>
  <c r="AB54" i="1"/>
  <c r="AC54" i="1"/>
  <c r="AD54" i="1"/>
  <c r="AB68" i="1"/>
  <c r="AC68" i="1"/>
  <c r="AD68" i="1"/>
  <c r="AB35" i="1"/>
  <c r="AC35" i="1"/>
  <c r="AD35" i="1"/>
  <c r="AB65" i="1"/>
  <c r="AC65" i="1"/>
  <c r="AD65" i="1"/>
  <c r="AB39" i="1"/>
  <c r="AC39" i="1"/>
  <c r="AD39" i="1"/>
  <c r="AB3" i="1"/>
  <c r="AC3" i="1"/>
  <c r="AD3" i="1"/>
  <c r="AB8" i="1"/>
  <c r="AC8" i="1"/>
  <c r="AD8" i="1"/>
  <c r="AB56" i="1"/>
  <c r="AC56" i="1"/>
  <c r="AD56" i="1"/>
  <c r="AB15" i="1"/>
  <c r="AC15" i="1"/>
  <c r="AD15" i="1"/>
  <c r="AB20" i="1"/>
  <c r="AC20" i="1"/>
  <c r="AD20" i="1"/>
  <c r="AB42" i="1"/>
  <c r="AC42" i="1"/>
  <c r="AD42" i="1"/>
  <c r="AB38" i="1"/>
  <c r="AC38" i="1"/>
  <c r="AD38" i="1"/>
  <c r="AB63" i="1"/>
  <c r="AC63" i="1"/>
  <c r="AD63" i="1"/>
  <c r="AB36" i="1"/>
  <c r="AC36" i="1"/>
  <c r="AD36" i="1"/>
  <c r="AB58" i="1"/>
  <c r="AC58" i="1"/>
  <c r="AD58" i="1"/>
  <c r="AB14" i="1"/>
  <c r="AC14" i="1"/>
  <c r="AD14" i="1"/>
  <c r="AB45" i="1"/>
  <c r="AC45" i="1"/>
  <c r="AD45" i="1"/>
  <c r="AB57" i="1"/>
  <c r="AC57" i="1"/>
  <c r="AD57" i="1"/>
  <c r="AB49" i="1"/>
  <c r="AC49" i="1"/>
  <c r="AD49" i="1"/>
  <c r="K18" i="1" l="1"/>
  <c r="K53" i="1"/>
  <c r="K72" i="1"/>
  <c r="AE40" i="1"/>
  <c r="AE6" i="1"/>
  <c r="AE49" i="1"/>
  <c r="AE57" i="1"/>
  <c r="AE45" i="1"/>
  <c r="AE14" i="1"/>
  <c r="AE58" i="1"/>
  <c r="AE36" i="1"/>
  <c r="AE63" i="1"/>
  <c r="AE38" i="1"/>
  <c r="AE42" i="1"/>
  <c r="AE20" i="1"/>
  <c r="AE15" i="1"/>
  <c r="AE56" i="1"/>
  <c r="AE8" i="1"/>
  <c r="AE3" i="1"/>
  <c r="AE39" i="1"/>
  <c r="AE65" i="1"/>
  <c r="AE35" i="1"/>
  <c r="AE68" i="1"/>
  <c r="AE54" i="1"/>
  <c r="AE11" i="1"/>
  <c r="AE66" i="1"/>
  <c r="AE62" i="1"/>
  <c r="AE37" i="1"/>
  <c r="AE5" i="1"/>
  <c r="AE64" i="1"/>
  <c r="AE44" i="1"/>
  <c r="AE67" i="1"/>
  <c r="AE30" i="1"/>
  <c r="AE32" i="1"/>
  <c r="O46" i="1"/>
  <c r="N46" i="1" s="1"/>
  <c r="I42" i="1" l="1"/>
  <c r="J42" i="1"/>
  <c r="O42" i="1"/>
  <c r="N42" i="1" s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I56" i="1"/>
  <c r="J56" i="1"/>
  <c r="O56" i="1"/>
  <c r="N56" i="1" s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40" i="1"/>
  <c r="J40" i="1"/>
  <c r="O40" i="1"/>
  <c r="N40" i="1" s="1"/>
  <c r="AO40" i="1"/>
  <c r="AP40" i="1"/>
  <c r="AQ40" i="1"/>
  <c r="BA40" i="1"/>
  <c r="BB40" i="1"/>
  <c r="BC40" i="1"/>
  <c r="BL40" i="1"/>
  <c r="BM40" i="1"/>
  <c r="BN40" i="1"/>
  <c r="BY40" i="1"/>
  <c r="BZ40" i="1"/>
  <c r="CA40" i="1"/>
  <c r="CJ40" i="1"/>
  <c r="CK40" i="1"/>
  <c r="CL40" i="1"/>
  <c r="BO56" i="1" l="1"/>
  <c r="BO42" i="1"/>
  <c r="CM56" i="1"/>
  <c r="AR56" i="1"/>
  <c r="CB42" i="1"/>
  <c r="G42" i="1"/>
  <c r="H42" i="1" s="1"/>
  <c r="CM42" i="1"/>
  <c r="M56" i="1"/>
  <c r="CB56" i="1"/>
  <c r="BD56" i="1"/>
  <c r="BD42" i="1"/>
  <c r="AR42" i="1"/>
  <c r="M42" i="1"/>
  <c r="G56" i="1"/>
  <c r="H56" i="1" s="1"/>
  <c r="L42" i="1"/>
  <c r="L56" i="1"/>
  <c r="G40" i="1"/>
  <c r="H40" i="1" s="1"/>
  <c r="CB40" i="1"/>
  <c r="CM40" i="1"/>
  <c r="AR40" i="1"/>
  <c r="BD40" i="1"/>
  <c r="M40" i="1"/>
  <c r="BO40" i="1"/>
  <c r="L40" i="1"/>
  <c r="I10" i="1"/>
  <c r="J10" i="1"/>
  <c r="O10" i="1"/>
  <c r="N10" i="1" s="1"/>
  <c r="AB10" i="1"/>
  <c r="AC10" i="1"/>
  <c r="AD10" i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K56" i="1" l="1"/>
  <c r="K42" i="1"/>
  <c r="K40" i="1"/>
  <c r="G10" i="1"/>
  <c r="H10" i="1" s="1"/>
  <c r="BO10" i="1"/>
  <c r="CB10" i="1"/>
  <c r="AE10" i="1"/>
  <c r="CM10" i="1"/>
  <c r="AR10" i="1"/>
  <c r="BD10" i="1"/>
  <c r="M10" i="1"/>
  <c r="L10" i="1"/>
  <c r="CL8" i="1"/>
  <c r="CK8" i="1"/>
  <c r="CJ8" i="1"/>
  <c r="BN8" i="1"/>
  <c r="BM8" i="1"/>
  <c r="BL8" i="1"/>
  <c r="BC8" i="1"/>
  <c r="BB8" i="1"/>
  <c r="BA8" i="1"/>
  <c r="AQ8" i="1"/>
  <c r="AP8" i="1"/>
  <c r="AO8" i="1"/>
  <c r="N8" i="1"/>
  <c r="J8" i="1"/>
  <c r="I8" i="1"/>
  <c r="CL45" i="1"/>
  <c r="CK45" i="1"/>
  <c r="CJ45" i="1"/>
  <c r="CA45" i="1"/>
  <c r="BZ45" i="1"/>
  <c r="BY45" i="1"/>
  <c r="BN45" i="1"/>
  <c r="BM45" i="1"/>
  <c r="BL45" i="1"/>
  <c r="BC45" i="1"/>
  <c r="BB45" i="1"/>
  <c r="BA45" i="1"/>
  <c r="AQ45" i="1"/>
  <c r="AP45" i="1"/>
  <c r="AO45" i="1"/>
  <c r="O45" i="1"/>
  <c r="N45" i="1" s="1"/>
  <c r="J45" i="1"/>
  <c r="I45" i="1"/>
  <c r="BN50" i="1"/>
  <c r="BM50" i="1"/>
  <c r="BL50" i="1"/>
  <c r="N50" i="1"/>
  <c r="J50" i="1"/>
  <c r="I50" i="1"/>
  <c r="CL49" i="1"/>
  <c r="CK49" i="1"/>
  <c r="CJ49" i="1"/>
  <c r="CA49" i="1"/>
  <c r="BZ49" i="1"/>
  <c r="BY49" i="1"/>
  <c r="BN49" i="1"/>
  <c r="BM49" i="1"/>
  <c r="BL49" i="1"/>
  <c r="BC49" i="1"/>
  <c r="BB49" i="1"/>
  <c r="BA49" i="1"/>
  <c r="AQ49" i="1"/>
  <c r="AP49" i="1"/>
  <c r="AO49" i="1"/>
  <c r="O49" i="1"/>
  <c r="N49" i="1" s="1"/>
  <c r="J49" i="1"/>
  <c r="I49" i="1"/>
  <c r="CL57" i="1"/>
  <c r="CK57" i="1"/>
  <c r="CJ57" i="1"/>
  <c r="CA57" i="1"/>
  <c r="BZ57" i="1"/>
  <c r="BY57" i="1"/>
  <c r="BN57" i="1"/>
  <c r="BM57" i="1"/>
  <c r="BL57" i="1"/>
  <c r="BC57" i="1"/>
  <c r="BB57" i="1"/>
  <c r="BA57" i="1"/>
  <c r="AQ57" i="1"/>
  <c r="AP57" i="1"/>
  <c r="AO57" i="1"/>
  <c r="O57" i="1"/>
  <c r="N57" i="1" s="1"/>
  <c r="J57" i="1"/>
  <c r="I57" i="1"/>
  <c r="CL70" i="1"/>
  <c r="CK70" i="1"/>
  <c r="CJ70" i="1"/>
  <c r="CA70" i="1"/>
  <c r="BZ70" i="1"/>
  <c r="BY70" i="1"/>
  <c r="BN70" i="1"/>
  <c r="BM70" i="1"/>
  <c r="BL70" i="1"/>
  <c r="BC70" i="1"/>
  <c r="BB70" i="1"/>
  <c r="BA70" i="1"/>
  <c r="AQ70" i="1"/>
  <c r="AP70" i="1"/>
  <c r="AO70" i="1"/>
  <c r="AD70" i="1"/>
  <c r="AC70" i="1"/>
  <c r="AB70" i="1"/>
  <c r="O70" i="1"/>
  <c r="N70" i="1" s="1"/>
  <c r="J70" i="1"/>
  <c r="I70" i="1"/>
  <c r="BN26" i="1"/>
  <c r="BM26" i="1"/>
  <c r="BL26" i="1"/>
  <c r="AQ26" i="1"/>
  <c r="AP26" i="1"/>
  <c r="AO26" i="1"/>
  <c r="AD26" i="1"/>
  <c r="AC26" i="1"/>
  <c r="AB26" i="1"/>
  <c r="J26" i="1"/>
  <c r="I26" i="1"/>
  <c r="CL46" i="1"/>
  <c r="CK46" i="1"/>
  <c r="CJ46" i="1"/>
  <c r="CA46" i="1"/>
  <c r="BZ46" i="1"/>
  <c r="BY46" i="1"/>
  <c r="BN46" i="1"/>
  <c r="BM46" i="1"/>
  <c r="BL46" i="1"/>
  <c r="BC46" i="1"/>
  <c r="BB46" i="1"/>
  <c r="BA46" i="1"/>
  <c r="AQ46" i="1"/>
  <c r="AP46" i="1"/>
  <c r="AO46" i="1"/>
  <c r="AD46" i="1"/>
  <c r="AC46" i="1"/>
  <c r="AB46" i="1"/>
  <c r="J46" i="1"/>
  <c r="I46" i="1"/>
  <c r="CL14" i="1"/>
  <c r="CK14" i="1"/>
  <c r="CJ14" i="1"/>
  <c r="CA14" i="1"/>
  <c r="BZ14" i="1"/>
  <c r="BY14" i="1"/>
  <c r="BN14" i="1"/>
  <c r="BM14" i="1"/>
  <c r="BL14" i="1"/>
  <c r="BC14" i="1"/>
  <c r="BB14" i="1"/>
  <c r="BA14" i="1"/>
  <c r="AQ14" i="1"/>
  <c r="AP14" i="1"/>
  <c r="AO14" i="1"/>
  <c r="O14" i="1"/>
  <c r="N14" i="1" s="1"/>
  <c r="J14" i="1"/>
  <c r="I14" i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O11" i="1"/>
  <c r="N11" i="1" s="1"/>
  <c r="J11" i="1"/>
  <c r="I11" i="1"/>
  <c r="CL39" i="1"/>
  <c r="CK39" i="1"/>
  <c r="CJ39" i="1"/>
  <c r="CA39" i="1"/>
  <c r="BZ39" i="1"/>
  <c r="BY39" i="1"/>
  <c r="BN39" i="1"/>
  <c r="BM39" i="1"/>
  <c r="BL39" i="1"/>
  <c r="BC39" i="1"/>
  <c r="BB39" i="1"/>
  <c r="BA39" i="1"/>
  <c r="AQ39" i="1"/>
  <c r="AP39" i="1"/>
  <c r="AO39" i="1"/>
  <c r="O39" i="1"/>
  <c r="N39" i="1" s="1"/>
  <c r="J39" i="1"/>
  <c r="I39" i="1"/>
  <c r="BN51" i="1"/>
  <c r="BM51" i="1"/>
  <c r="BL51" i="1"/>
  <c r="N51" i="1"/>
  <c r="J51" i="1"/>
  <c r="I51" i="1"/>
  <c r="CL54" i="1"/>
  <c r="CK54" i="1"/>
  <c r="CJ54" i="1"/>
  <c r="CA54" i="1"/>
  <c r="BZ54" i="1"/>
  <c r="BY54" i="1"/>
  <c r="BN54" i="1"/>
  <c r="BM54" i="1"/>
  <c r="BL54" i="1"/>
  <c r="BC54" i="1"/>
  <c r="BB54" i="1"/>
  <c r="BA54" i="1"/>
  <c r="AQ54" i="1"/>
  <c r="AP54" i="1"/>
  <c r="AO54" i="1"/>
  <c r="O54" i="1"/>
  <c r="N54" i="1" s="1"/>
  <c r="J54" i="1"/>
  <c r="I54" i="1"/>
  <c r="CL68" i="1"/>
  <c r="CK68" i="1"/>
  <c r="CJ68" i="1"/>
  <c r="CA68" i="1"/>
  <c r="BZ68" i="1"/>
  <c r="BY68" i="1"/>
  <c r="BN68" i="1"/>
  <c r="BM68" i="1"/>
  <c r="BL68" i="1"/>
  <c r="BC68" i="1"/>
  <c r="BB68" i="1"/>
  <c r="BA68" i="1"/>
  <c r="AQ68" i="1"/>
  <c r="AP68" i="1"/>
  <c r="AO68" i="1"/>
  <c r="O68" i="1"/>
  <c r="N68" i="1" s="1"/>
  <c r="J68" i="1"/>
  <c r="I68" i="1"/>
  <c r="CL44" i="1"/>
  <c r="CK44" i="1"/>
  <c r="CJ44" i="1"/>
  <c r="CA44" i="1"/>
  <c r="BZ44" i="1"/>
  <c r="BY44" i="1"/>
  <c r="BN44" i="1"/>
  <c r="BM44" i="1"/>
  <c r="BL44" i="1"/>
  <c r="BC44" i="1"/>
  <c r="BB44" i="1"/>
  <c r="BA44" i="1"/>
  <c r="AQ44" i="1"/>
  <c r="AP44" i="1"/>
  <c r="AO44" i="1"/>
  <c r="O44" i="1"/>
  <c r="N44" i="1" s="1"/>
  <c r="J44" i="1"/>
  <c r="I44" i="1"/>
  <c r="CL41" i="1"/>
  <c r="CK41" i="1"/>
  <c r="CJ41" i="1"/>
  <c r="CA41" i="1"/>
  <c r="BZ41" i="1"/>
  <c r="BY41" i="1"/>
  <c r="BN41" i="1"/>
  <c r="BM41" i="1"/>
  <c r="BL41" i="1"/>
  <c r="BC41" i="1"/>
  <c r="BB41" i="1"/>
  <c r="BA41" i="1"/>
  <c r="AQ41" i="1"/>
  <c r="AP41" i="1"/>
  <c r="AO41" i="1"/>
  <c r="AD41" i="1"/>
  <c r="AC41" i="1"/>
  <c r="AB41" i="1"/>
  <c r="O41" i="1"/>
  <c r="N41" i="1" s="1"/>
  <c r="J41" i="1"/>
  <c r="I41" i="1"/>
  <c r="CL36" i="1"/>
  <c r="CK36" i="1"/>
  <c r="CJ36" i="1"/>
  <c r="CA36" i="1"/>
  <c r="BZ36" i="1"/>
  <c r="BY36" i="1"/>
  <c r="BN36" i="1"/>
  <c r="BM36" i="1"/>
  <c r="BL36" i="1"/>
  <c r="BC36" i="1"/>
  <c r="BB36" i="1"/>
  <c r="BA36" i="1"/>
  <c r="AQ36" i="1"/>
  <c r="AP36" i="1"/>
  <c r="AO36" i="1"/>
  <c r="O36" i="1"/>
  <c r="N36" i="1" s="1"/>
  <c r="J36" i="1"/>
  <c r="I36" i="1"/>
  <c r="I59" i="1"/>
  <c r="J59" i="1"/>
  <c r="O59" i="1"/>
  <c r="N59" i="1" s="1"/>
  <c r="AB59" i="1"/>
  <c r="AC59" i="1"/>
  <c r="AD59" i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35" i="1"/>
  <c r="J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CJ35" i="1"/>
  <c r="CK35" i="1"/>
  <c r="CL35" i="1"/>
  <c r="I64" i="1"/>
  <c r="J64" i="1"/>
  <c r="O64" i="1"/>
  <c r="N64" i="1" s="1"/>
  <c r="AO64" i="1"/>
  <c r="AP64" i="1"/>
  <c r="AQ64" i="1"/>
  <c r="BA64" i="1"/>
  <c r="BB64" i="1"/>
  <c r="BC64" i="1"/>
  <c r="BL64" i="1"/>
  <c r="BM64" i="1"/>
  <c r="BN64" i="1"/>
  <c r="BY64" i="1"/>
  <c r="BZ64" i="1"/>
  <c r="CA64" i="1"/>
  <c r="CJ64" i="1"/>
  <c r="CK64" i="1"/>
  <c r="CL64" i="1"/>
  <c r="I65" i="1"/>
  <c r="J65" i="1"/>
  <c r="O65" i="1"/>
  <c r="N65" i="1" s="1"/>
  <c r="AO65" i="1"/>
  <c r="AP65" i="1"/>
  <c r="AQ65" i="1"/>
  <c r="BA65" i="1"/>
  <c r="BB65" i="1"/>
  <c r="BC65" i="1"/>
  <c r="BL65" i="1"/>
  <c r="BM65" i="1"/>
  <c r="BN65" i="1"/>
  <c r="BY65" i="1"/>
  <c r="BZ65" i="1"/>
  <c r="CA65" i="1"/>
  <c r="CJ65" i="1"/>
  <c r="CL65" i="1"/>
  <c r="I3" i="1"/>
  <c r="J3" i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I32" i="1"/>
  <c r="J32" i="1"/>
  <c r="O32" i="1"/>
  <c r="N32" i="1" s="1"/>
  <c r="AO32" i="1"/>
  <c r="AP32" i="1"/>
  <c r="AQ32" i="1"/>
  <c r="BA32" i="1"/>
  <c r="BB32" i="1"/>
  <c r="BC32" i="1"/>
  <c r="BL32" i="1"/>
  <c r="BM32" i="1"/>
  <c r="BN32" i="1"/>
  <c r="BY32" i="1"/>
  <c r="BZ32" i="1"/>
  <c r="CA32" i="1"/>
  <c r="CJ32" i="1"/>
  <c r="CK32" i="1"/>
  <c r="CL32" i="1"/>
  <c r="I5" i="1"/>
  <c r="J5" i="1"/>
  <c r="O5" i="1"/>
  <c r="N5" i="1" s="1"/>
  <c r="AO5" i="1"/>
  <c r="AP5" i="1"/>
  <c r="AQ5" i="1"/>
  <c r="BA5" i="1"/>
  <c r="BB5" i="1"/>
  <c r="BC5" i="1"/>
  <c r="BL5" i="1"/>
  <c r="BM5" i="1"/>
  <c r="BN5" i="1"/>
  <c r="BY5" i="1"/>
  <c r="BZ5" i="1"/>
  <c r="CA5" i="1"/>
  <c r="CJ5" i="1"/>
  <c r="CK5" i="1"/>
  <c r="CL5" i="1"/>
  <c r="I62" i="1"/>
  <c r="J62" i="1"/>
  <c r="O62" i="1"/>
  <c r="N62" i="1" s="1"/>
  <c r="AO62" i="1"/>
  <c r="AP62" i="1"/>
  <c r="AQ62" i="1"/>
  <c r="BA62" i="1"/>
  <c r="BB62" i="1"/>
  <c r="BC62" i="1"/>
  <c r="BL62" i="1"/>
  <c r="BM62" i="1"/>
  <c r="BN62" i="1"/>
  <c r="BY62" i="1"/>
  <c r="BZ62" i="1"/>
  <c r="CA62" i="1"/>
  <c r="CJ62" i="1"/>
  <c r="CK62" i="1"/>
  <c r="CL62" i="1"/>
  <c r="I67" i="1"/>
  <c r="J67" i="1"/>
  <c r="O67" i="1"/>
  <c r="N67" i="1" s="1"/>
  <c r="AO67" i="1"/>
  <c r="AP67" i="1"/>
  <c r="AQ67" i="1"/>
  <c r="BA67" i="1"/>
  <c r="BB67" i="1"/>
  <c r="BC67" i="1"/>
  <c r="BL67" i="1"/>
  <c r="BM67" i="1"/>
  <c r="BN67" i="1"/>
  <c r="BY67" i="1"/>
  <c r="BZ67" i="1"/>
  <c r="CA67" i="1"/>
  <c r="CJ67" i="1"/>
  <c r="CK67" i="1"/>
  <c r="CL67" i="1"/>
  <c r="I63" i="1"/>
  <c r="J63" i="1"/>
  <c r="O63" i="1"/>
  <c r="N63" i="1" s="1"/>
  <c r="AO63" i="1"/>
  <c r="AP63" i="1"/>
  <c r="AQ63" i="1"/>
  <c r="BA63" i="1"/>
  <c r="BB63" i="1"/>
  <c r="BC63" i="1"/>
  <c r="BL63" i="1"/>
  <c r="BM63" i="1"/>
  <c r="BN63" i="1"/>
  <c r="BY63" i="1"/>
  <c r="BZ63" i="1"/>
  <c r="CA63" i="1"/>
  <c r="CJ63" i="1"/>
  <c r="CK63" i="1"/>
  <c r="CL63" i="1"/>
  <c r="I21" i="1"/>
  <c r="J21" i="1"/>
  <c r="O21" i="1"/>
  <c r="N21" i="1" s="1"/>
  <c r="AB21" i="1"/>
  <c r="AC21" i="1"/>
  <c r="AD21" i="1"/>
  <c r="AO21" i="1"/>
  <c r="AP21" i="1"/>
  <c r="AQ21" i="1"/>
  <c r="BA21" i="1"/>
  <c r="BB21" i="1"/>
  <c r="BC21" i="1"/>
  <c r="BL21" i="1"/>
  <c r="BM21" i="1"/>
  <c r="BN21" i="1"/>
  <c r="BY21" i="1"/>
  <c r="BZ21" i="1"/>
  <c r="CA21" i="1"/>
  <c r="CJ21" i="1"/>
  <c r="CK21" i="1"/>
  <c r="CL21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I66" i="1"/>
  <c r="J66" i="1"/>
  <c r="O66" i="1"/>
  <c r="N66" i="1" s="1"/>
  <c r="AO66" i="1"/>
  <c r="AP66" i="1"/>
  <c r="AQ66" i="1"/>
  <c r="BA66" i="1"/>
  <c r="BB66" i="1"/>
  <c r="BC66" i="1"/>
  <c r="BL66" i="1"/>
  <c r="BM66" i="1"/>
  <c r="BN66" i="1"/>
  <c r="BY66" i="1"/>
  <c r="BZ66" i="1"/>
  <c r="CA66" i="1"/>
  <c r="CJ66" i="1"/>
  <c r="CK66" i="1"/>
  <c r="CL66" i="1"/>
  <c r="I20" i="1"/>
  <c r="J20" i="1"/>
  <c r="AO20" i="1"/>
  <c r="AP20" i="1"/>
  <c r="AQ20" i="1"/>
  <c r="BA20" i="1"/>
  <c r="BB20" i="1"/>
  <c r="BC20" i="1"/>
  <c r="BL20" i="1"/>
  <c r="BM20" i="1"/>
  <c r="BN20" i="1"/>
  <c r="BY20" i="1"/>
  <c r="BZ20" i="1"/>
  <c r="CA20" i="1"/>
  <c r="CJ20" i="1"/>
  <c r="CK20" i="1"/>
  <c r="CL20" i="1"/>
  <c r="I37" i="1"/>
  <c r="J37" i="1"/>
  <c r="O37" i="1"/>
  <c r="N37" i="1" s="1"/>
  <c r="AO37" i="1"/>
  <c r="AP37" i="1"/>
  <c r="AQ37" i="1"/>
  <c r="BA37" i="1"/>
  <c r="BB37" i="1"/>
  <c r="BC37" i="1"/>
  <c r="BL37" i="1"/>
  <c r="BM37" i="1"/>
  <c r="BN37" i="1"/>
  <c r="BY37" i="1"/>
  <c r="BZ37" i="1"/>
  <c r="CA37" i="1"/>
  <c r="CJ37" i="1"/>
  <c r="CK37" i="1"/>
  <c r="CL37" i="1"/>
  <c r="I58" i="1"/>
  <c r="J58" i="1"/>
  <c r="O58" i="1"/>
  <c r="N58" i="1" s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K58" i="1"/>
  <c r="CL58" i="1"/>
  <c r="I6" i="1"/>
  <c r="J6" i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I30" i="1"/>
  <c r="J30" i="1"/>
  <c r="O30" i="1"/>
  <c r="N30" i="1" s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4" i="1"/>
  <c r="J4" i="1"/>
  <c r="AB4" i="1"/>
  <c r="AC4" i="1"/>
  <c r="AD4" i="1"/>
  <c r="AO4" i="1"/>
  <c r="AP4" i="1"/>
  <c r="AQ4" i="1"/>
  <c r="BA4" i="1"/>
  <c r="BB4" i="1"/>
  <c r="BC4" i="1"/>
  <c r="BL4" i="1"/>
  <c r="BM4" i="1"/>
  <c r="BN4" i="1"/>
  <c r="BY4" i="1"/>
  <c r="BZ4" i="1"/>
  <c r="CA4" i="1"/>
  <c r="CJ4" i="1"/>
  <c r="CK4" i="1"/>
  <c r="CL4" i="1"/>
  <c r="I15" i="1"/>
  <c r="J15" i="1"/>
  <c r="O15" i="1"/>
  <c r="N15" i="1" s="1"/>
  <c r="AO15" i="1"/>
  <c r="AP15" i="1"/>
  <c r="AQ15" i="1"/>
  <c r="BA15" i="1"/>
  <c r="BB15" i="1"/>
  <c r="BC15" i="1"/>
  <c r="BL15" i="1"/>
  <c r="BM15" i="1"/>
  <c r="BN15" i="1"/>
  <c r="BY15" i="1"/>
  <c r="BZ15" i="1"/>
  <c r="CA15" i="1"/>
  <c r="CJ15" i="1"/>
  <c r="CK15" i="1"/>
  <c r="CL15" i="1"/>
  <c r="I43" i="1"/>
  <c r="J43" i="1"/>
  <c r="O43" i="1"/>
  <c r="N43" i="1" s="1"/>
  <c r="AB43" i="1"/>
  <c r="AC43" i="1"/>
  <c r="AD43" i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CK38" i="1"/>
  <c r="L6" i="1" l="1"/>
  <c r="L35" i="1"/>
  <c r="M6" i="1"/>
  <c r="M35" i="1"/>
  <c r="M4" i="1"/>
  <c r="L4" i="1"/>
  <c r="M20" i="1"/>
  <c r="L20" i="1"/>
  <c r="M46" i="1"/>
  <c r="L46" i="1"/>
  <c r="G70" i="1"/>
  <c r="H70" i="1" s="1"/>
  <c r="K10" i="1"/>
  <c r="G26" i="1"/>
  <c r="H26" i="1" s="1"/>
  <c r="BO67" i="1"/>
  <c r="L44" i="1"/>
  <c r="BD44" i="1"/>
  <c r="M14" i="1"/>
  <c r="AR26" i="1"/>
  <c r="AE70" i="1"/>
  <c r="M70" i="1"/>
  <c r="CB70" i="1"/>
  <c r="BO49" i="1"/>
  <c r="L45" i="1"/>
  <c r="AR45" i="1"/>
  <c r="CM45" i="1"/>
  <c r="BD8" i="1"/>
  <c r="CB35" i="1"/>
  <c r="AR8" i="1"/>
  <c r="CM8" i="1"/>
  <c r="BO26" i="1"/>
  <c r="L70" i="1"/>
  <c r="BD70" i="1"/>
  <c r="L49" i="1"/>
  <c r="AR49" i="1"/>
  <c r="CM49" i="1"/>
  <c r="BO45" i="1"/>
  <c r="G8" i="1"/>
  <c r="H8" i="1" s="1"/>
  <c r="G32" i="1"/>
  <c r="H32" i="1" s="1"/>
  <c r="G36" i="1"/>
  <c r="H36" i="1" s="1"/>
  <c r="BO36" i="1"/>
  <c r="BO41" i="1"/>
  <c r="G68" i="1"/>
  <c r="H68" i="1" s="1"/>
  <c r="BO68" i="1"/>
  <c r="BO51" i="1"/>
  <c r="G39" i="1"/>
  <c r="H39" i="1" s="1"/>
  <c r="M39" i="1"/>
  <c r="BO39" i="1"/>
  <c r="L11" i="1"/>
  <c r="BD11" i="1"/>
  <c r="G14" i="1"/>
  <c r="H14" i="1" s="1"/>
  <c r="AR70" i="1"/>
  <c r="CM70" i="1"/>
  <c r="G49" i="1"/>
  <c r="H49" i="1" s="1"/>
  <c r="BO14" i="1"/>
  <c r="BD46" i="1"/>
  <c r="M45" i="1"/>
  <c r="M49" i="1"/>
  <c r="G51" i="1"/>
  <c r="H51" i="1" s="1"/>
  <c r="BO70" i="1"/>
  <c r="L57" i="1"/>
  <c r="BD57" i="1"/>
  <c r="G45" i="1"/>
  <c r="H45" i="1" s="1"/>
  <c r="BD54" i="1"/>
  <c r="L54" i="1"/>
  <c r="M68" i="1"/>
  <c r="M41" i="1"/>
  <c r="G41" i="1"/>
  <c r="H41" i="1" s="1"/>
  <c r="CM36" i="1"/>
  <c r="M36" i="1"/>
  <c r="L36" i="1"/>
  <c r="AR36" i="1"/>
  <c r="CB58" i="1"/>
  <c r="G58" i="1"/>
  <c r="H58" i="1" s="1"/>
  <c r="G66" i="1"/>
  <c r="H66" i="1" s="1"/>
  <c r="CM67" i="1"/>
  <c r="AR67" i="1"/>
  <c r="BD5" i="1"/>
  <c r="M5" i="1"/>
  <c r="H5" i="1"/>
  <c r="G3" i="1"/>
  <c r="H3" i="1" s="1"/>
  <c r="CB64" i="1"/>
  <c r="BD64" i="1"/>
  <c r="G64" i="1"/>
  <c r="H64" i="1" s="1"/>
  <c r="CB59" i="1"/>
  <c r="BO64" i="1"/>
  <c r="CM59" i="1"/>
  <c r="AR59" i="1"/>
  <c r="CB36" i="1"/>
  <c r="BD41" i="1"/>
  <c r="AR44" i="1"/>
  <c r="CM44" i="1"/>
  <c r="BD68" i="1"/>
  <c r="AR54" i="1"/>
  <c r="CM54" i="1"/>
  <c r="BD39" i="1"/>
  <c r="AR11" i="1"/>
  <c r="CM11" i="1"/>
  <c r="BD14" i="1"/>
  <c r="AR46" i="1"/>
  <c r="CM46" i="1"/>
  <c r="AE26" i="1"/>
  <c r="AR57" i="1"/>
  <c r="CM57" i="1"/>
  <c r="CB49" i="1"/>
  <c r="CB45" i="1"/>
  <c r="M32" i="1"/>
  <c r="CM3" i="1"/>
  <c r="AR3" i="1"/>
  <c r="M65" i="1"/>
  <c r="BD59" i="1"/>
  <c r="AR41" i="1"/>
  <c r="CM41" i="1"/>
  <c r="M44" i="1"/>
  <c r="CB44" i="1"/>
  <c r="AR68" i="1"/>
  <c r="CM68" i="1"/>
  <c r="M54" i="1"/>
  <c r="CB54" i="1"/>
  <c r="AR39" i="1"/>
  <c r="CM39" i="1"/>
  <c r="M11" i="1"/>
  <c r="CB11" i="1"/>
  <c r="AR14" i="1"/>
  <c r="CM14" i="1"/>
  <c r="CB46" i="1"/>
  <c r="M57" i="1"/>
  <c r="CB57" i="1"/>
  <c r="G65" i="1"/>
  <c r="H65" i="1" s="1"/>
  <c r="CM64" i="1"/>
  <c r="AR64" i="1"/>
  <c r="G35" i="1"/>
  <c r="H35" i="1" s="1"/>
  <c r="BO59" i="1"/>
  <c r="G59" i="1"/>
  <c r="H59" i="1" s="1"/>
  <c r="BD36" i="1"/>
  <c r="AE41" i="1"/>
  <c r="CB41" i="1"/>
  <c r="BO44" i="1"/>
  <c r="CB68" i="1"/>
  <c r="BO54" i="1"/>
  <c r="CB39" i="1"/>
  <c r="BO11" i="1"/>
  <c r="CB14" i="1"/>
  <c r="BO46" i="1"/>
  <c r="BO57" i="1"/>
  <c r="BD49" i="1"/>
  <c r="BO50" i="1"/>
  <c r="BD45" i="1"/>
  <c r="BO8" i="1"/>
  <c r="G44" i="1"/>
  <c r="H44" i="1" s="1"/>
  <c r="G54" i="1"/>
  <c r="H54" i="1" s="1"/>
  <c r="G11" i="1"/>
  <c r="H11" i="1" s="1"/>
  <c r="G46" i="1"/>
  <c r="H46" i="1" s="1"/>
  <c r="AE46" i="1"/>
  <c r="G57" i="1"/>
  <c r="H57" i="1" s="1"/>
  <c r="G50" i="1"/>
  <c r="H50" i="1" s="1"/>
  <c r="L68" i="1"/>
  <c r="L39" i="1"/>
  <c r="L41" i="1"/>
  <c r="L14" i="1"/>
  <c r="G52" i="1"/>
  <c r="H52" i="1" s="1"/>
  <c r="CB67" i="1"/>
  <c r="BD67" i="1"/>
  <c r="M62" i="1"/>
  <c r="BD43" i="1"/>
  <c r="CM15" i="1"/>
  <c r="AR15" i="1"/>
  <c r="CM58" i="1"/>
  <c r="AR58" i="1"/>
  <c r="M64" i="1"/>
  <c r="BO6" i="1"/>
  <c r="BD58" i="1"/>
  <c r="BO37" i="1"/>
  <c r="G37" i="1"/>
  <c r="H37" i="1" s="1"/>
  <c r="BD20" i="1"/>
  <c r="CM66" i="1"/>
  <c r="AR66" i="1"/>
  <c r="BD52" i="1"/>
  <c r="G21" i="1"/>
  <c r="H21" i="1" s="1"/>
  <c r="BO63" i="1"/>
  <c r="M67" i="1"/>
  <c r="CB62" i="1"/>
  <c r="BO5" i="1"/>
  <c r="BO32" i="1"/>
  <c r="BD3" i="1"/>
  <c r="CM35" i="1"/>
  <c r="AR35" i="1"/>
  <c r="G4" i="1"/>
  <c r="H4" i="1" s="1"/>
  <c r="BD6" i="1"/>
  <c r="M59" i="1"/>
  <c r="G15" i="1"/>
  <c r="H15" i="1" s="1"/>
  <c r="CM4" i="1"/>
  <c r="AR4" i="1"/>
  <c r="BO58" i="1"/>
  <c r="CB37" i="1"/>
  <c r="G20" i="1"/>
  <c r="H20" i="1" s="1"/>
  <c r="G62" i="1"/>
  <c r="H62" i="1" s="1"/>
  <c r="CB5" i="1"/>
  <c r="BO3" i="1"/>
  <c r="L64" i="1"/>
  <c r="BD35" i="1"/>
  <c r="L59" i="1"/>
  <c r="CM21" i="1"/>
  <c r="AR21" i="1"/>
  <c r="CM63" i="1"/>
  <c r="AR63" i="1"/>
  <c r="L63" i="1"/>
  <c r="L67" i="1"/>
  <c r="G67" i="1"/>
  <c r="H67" i="1" s="1"/>
  <c r="BD62" i="1"/>
  <c r="CM5" i="1"/>
  <c r="AR5" i="1"/>
  <c r="CB3" i="1"/>
  <c r="CB65" i="1"/>
  <c r="AR65" i="1"/>
  <c r="L65" i="1"/>
  <c r="BO35" i="1"/>
  <c r="AE59" i="1"/>
  <c r="BO43" i="1"/>
  <c r="BD15" i="1"/>
  <c r="BD4" i="1"/>
  <c r="CM30" i="1"/>
  <c r="AR30" i="1"/>
  <c r="BD66" i="1"/>
  <c r="M66" i="1"/>
  <c r="BO52" i="1"/>
  <c r="M21" i="1"/>
  <c r="BO15" i="1"/>
  <c r="BD30" i="1"/>
  <c r="G30" i="1"/>
  <c r="H30" i="1" s="1"/>
  <c r="M37" i="1"/>
  <c r="CM20" i="1"/>
  <c r="AR20" i="1"/>
  <c r="CB52" i="1"/>
  <c r="AE52" i="1"/>
  <c r="CB15" i="1"/>
  <c r="L66" i="1"/>
  <c r="CM52" i="1"/>
  <c r="AR52" i="1"/>
  <c r="CB43" i="1"/>
  <c r="AE43" i="1"/>
  <c r="G43" i="1"/>
  <c r="H43" i="1" s="1"/>
  <c r="L15" i="1"/>
  <c r="BO4" i="1"/>
  <c r="BO30" i="1"/>
  <c r="CB6" i="1"/>
  <c r="G6" i="1"/>
  <c r="H6" i="1" s="1"/>
  <c r="M58" i="1"/>
  <c r="CM37" i="1"/>
  <c r="AR37" i="1"/>
  <c r="BO20" i="1"/>
  <c r="BO66" i="1"/>
  <c r="L52" i="1"/>
  <c r="BO21" i="1"/>
  <c r="M30" i="1"/>
  <c r="CM43" i="1"/>
  <c r="AR43" i="1"/>
  <c r="CB4" i="1"/>
  <c r="AE4" i="1"/>
  <c r="CB30" i="1"/>
  <c r="L30" i="1"/>
  <c r="CM6" i="1"/>
  <c r="AR6" i="1"/>
  <c r="BD37" i="1"/>
  <c r="CB20" i="1"/>
  <c r="CB66" i="1"/>
  <c r="M43" i="1"/>
  <c r="M15" i="1"/>
  <c r="L58" i="1"/>
  <c r="L37" i="1"/>
  <c r="M52" i="1"/>
  <c r="BD21" i="1"/>
  <c r="CB63" i="1"/>
  <c r="BO62" i="1"/>
  <c r="CB32" i="1"/>
  <c r="CM65" i="1"/>
  <c r="M63" i="1"/>
  <c r="L43" i="1"/>
  <c r="G63" i="1"/>
  <c r="H63" i="1" s="1"/>
  <c r="CM32" i="1"/>
  <c r="AR32" i="1"/>
  <c r="BD65" i="1"/>
  <c r="CB21" i="1"/>
  <c r="AE21" i="1"/>
  <c r="BD63" i="1"/>
  <c r="CM62" i="1"/>
  <c r="AR62" i="1"/>
  <c r="L5" i="1"/>
  <c r="BD32" i="1"/>
  <c r="BO65" i="1"/>
  <c r="L21" i="1"/>
  <c r="L62" i="1"/>
  <c r="L32" i="1"/>
  <c r="BB38" i="1"/>
  <c r="K35" i="1" l="1"/>
  <c r="K6" i="1"/>
  <c r="K4" i="1"/>
  <c r="K20" i="1"/>
  <c r="K46" i="1"/>
  <c r="K45" i="1"/>
  <c r="K49" i="1"/>
  <c r="K44" i="1"/>
  <c r="K57" i="1"/>
  <c r="K65" i="1"/>
  <c r="K70" i="1"/>
  <c r="K5" i="1"/>
  <c r="K14" i="1"/>
  <c r="K39" i="1"/>
  <c r="K11" i="1"/>
  <c r="K41" i="1"/>
  <c r="K68" i="1"/>
  <c r="K54" i="1"/>
  <c r="K36" i="1"/>
  <c r="K58" i="1"/>
  <c r="K37" i="1"/>
  <c r="K66" i="1"/>
  <c r="K52" i="1"/>
  <c r="K21" i="1"/>
  <c r="K32" i="1"/>
  <c r="K64" i="1"/>
  <c r="K62" i="1"/>
  <c r="K63" i="1"/>
  <c r="K43" i="1"/>
  <c r="K67" i="1"/>
  <c r="K59" i="1"/>
  <c r="K30" i="1"/>
  <c r="K15" i="1"/>
  <c r="CL38" i="1"/>
  <c r="CA38" i="1"/>
  <c r="BC38" i="1"/>
  <c r="AQ38" i="1"/>
  <c r="I38" i="1"/>
  <c r="J38" i="1"/>
  <c r="O38" i="1"/>
  <c r="N38" i="1" s="1"/>
  <c r="AO38" i="1"/>
  <c r="AP38" i="1"/>
  <c r="BA38" i="1"/>
  <c r="BL38" i="1"/>
  <c r="BM38" i="1"/>
  <c r="BN38" i="1"/>
  <c r="BY38" i="1"/>
  <c r="BZ38" i="1"/>
  <c r="M38" i="1" l="1"/>
  <c r="G38" i="1"/>
  <c r="H38" i="1" s="1"/>
  <c r="BO38" i="1"/>
  <c r="CB38" i="1"/>
  <c r="BD38" i="1"/>
  <c r="AR38" i="1"/>
  <c r="CJ38" i="1" l="1"/>
  <c r="L38" i="1" s="1"/>
  <c r="K38" i="1" s="1"/>
  <c r="CM38" i="1" l="1"/>
</calcChain>
</file>

<file path=xl/sharedStrings.xml><?xml version="1.0" encoding="utf-8"?>
<sst xmlns="http://schemas.openxmlformats.org/spreadsheetml/2006/main" count="479" uniqueCount="165">
  <si>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</si>
  <si>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</si>
  <si>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</si>
  <si>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</si>
  <si>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</si>
  <si>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</si>
  <si>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</si>
  <si>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</si>
  <si>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</si>
  <si>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</si>
  <si>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</si>
  <si>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</si>
  <si>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</si>
  <si>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</si>
  <si>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</si>
  <si>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</si>
  <si>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</si>
  <si>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</si>
  <si>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</si>
  <si>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</si>
  <si>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</si>
  <si>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</si>
  <si>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</si>
  <si>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</si>
  <si>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</si>
  <si>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</si>
  <si>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</si>
  <si>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</si>
  <si>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</si>
  <si>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</si>
  <si>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</si>
  <si>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</si>
  <si>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</si>
  <si>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</si>
  <si>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</si>
  <si>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</si>
  <si>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</si>
  <si>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</si>
  <si>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</si>
  <si>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</si>
  <si>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</si>
  <si>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</si>
  <si>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</si>
  <si>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</si>
  <si>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</si>
  <si>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</si>
  <si>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</si>
  <si>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</si>
  <si>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</si>
  <si>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</si>
  <si>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</si>
  <si>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</si>
  <si>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</si>
  <si>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</si>
  <si>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</si>
  <si>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</si>
  <si>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</si>
  <si>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</si>
  <si>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</si>
  <si>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</si>
  <si>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</si>
  <si>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</si>
  <si>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</si>
  <si>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</si>
  <si>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</si>
  <si>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</si>
  <si>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</si>
  <si>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</si>
  <si>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</si>
  <si>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</si>
  <si>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</si>
  <si>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</si>
  <si>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</si>
  <si>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</si>
  <si>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</si>
  <si>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</si>
  <si>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</si>
  <si>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</si>
  <si>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</si>
  <si>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</si>
  <si>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</si>
  <si>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</si>
  <si>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</si>
  <si>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</si>
  <si>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</si>
  <si>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</si>
  <si>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</si>
  <si>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</si>
  <si>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</si>
  <si>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</si>
  <si>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</si>
  <si>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</si>
  <si>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</si>
  <si>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</si>
  <si>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</si>
  <si>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</si>
  <si>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</si>
  <si>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</si>
  <si>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</si>
  <si>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</si>
  <si>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</si>
  <si>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>UN</t>
  </si>
  <si>
    <t>Donald M</t>
  </si>
  <si>
    <t>7</t>
  </si>
  <si>
    <t>CCP</t>
  </si>
  <si>
    <t>3</t>
  </si>
  <si>
    <t>Out</t>
  </si>
  <si>
    <t>16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</si>
  <si>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</si>
  <si>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</si>
  <si>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Mick M</t>
  </si>
  <si>
    <t>Alex F</t>
  </si>
  <si>
    <t>Chuck G</t>
  </si>
  <si>
    <t>Ron C</t>
  </si>
  <si>
    <t>15</t>
  </si>
  <si>
    <t>Jordan R</t>
  </si>
  <si>
    <t>Cameron W</t>
  </si>
  <si>
    <t>Henry L</t>
  </si>
  <si>
    <t>1</t>
  </si>
  <si>
    <t>James B</t>
  </si>
  <si>
    <t>Felix M</t>
  </si>
  <si>
    <t>Rusty H</t>
  </si>
  <si>
    <t>Rob D</t>
  </si>
  <si>
    <t>Joe H</t>
  </si>
  <si>
    <t>Andrew A</t>
  </si>
  <si>
    <t>Bruce B</t>
  </si>
  <si>
    <t>FRIDPA
Pikes Peak
Main Match
October 21, 2018</t>
  </si>
  <si>
    <t>Bay 3
They Want To Eat Your Brains</t>
  </si>
  <si>
    <t>Bay 4
Goblins On The Loose</t>
  </si>
  <si>
    <t>Bay 5
Count Your Blessings</t>
  </si>
  <si>
    <t>Bay 6
Scared Stupid</t>
  </si>
  <si>
    <t>Bay 7
A herd.  No, A flock.  No, A Gaggle Of Vampire Bats.</t>
  </si>
  <si>
    <t>Rich N *</t>
  </si>
  <si>
    <t>DNF</t>
  </si>
  <si>
    <t>Mark B</t>
  </si>
  <si>
    <t>DQ-M</t>
  </si>
  <si>
    <t>Michael E</t>
  </si>
  <si>
    <t>Lance B</t>
  </si>
  <si>
    <t>Jeb W *</t>
  </si>
  <si>
    <t>Karsten C</t>
  </si>
  <si>
    <t>Pam R</t>
  </si>
  <si>
    <t>Jay M **</t>
  </si>
  <si>
    <t>Chris C</t>
  </si>
  <si>
    <t>Joseph D</t>
  </si>
  <si>
    <t>Zach F @</t>
  </si>
  <si>
    <t>Mark S</t>
  </si>
  <si>
    <t>Scott W</t>
  </si>
  <si>
    <t>PCC</t>
  </si>
  <si>
    <t>Jeremiah S</t>
  </si>
  <si>
    <t>Jeremiah S (JD)</t>
  </si>
  <si>
    <t>Jay G</t>
  </si>
  <si>
    <t>Mark C</t>
  </si>
  <si>
    <t>F
I
N
G
E
R</t>
  </si>
  <si>
    <t>Aason P</t>
  </si>
  <si>
    <t>NFC</t>
  </si>
  <si>
    <t>Bill B @</t>
  </si>
  <si>
    <t>Rick P @</t>
  </si>
  <si>
    <t>Marle S</t>
  </si>
  <si>
    <t>Marc B</t>
  </si>
  <si>
    <t>Louis M</t>
  </si>
  <si>
    <t>Eric H</t>
  </si>
  <si>
    <t>Bagio B</t>
  </si>
  <si>
    <t>Paul D</t>
  </si>
  <si>
    <t>Justice P</t>
  </si>
  <si>
    <t>Donnie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</si>
</sst>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2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3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2" xfId="0" applyNumberFormat="1" applyFont="1" applyFill="1" applyBorder="1" applyAlignment="1" applyProtection="1">
      <alignment horizontal="center" wrapText="1"/>
    </xf>
    <xf numFmtId="49" fontId="2" fillId="3" borderId="24" xfId="0" applyNumberFormat="1" applyFont="1" applyFill="1" applyBorder="1" applyAlignment="1" applyProtection="1">
      <alignment horizontal="center" wrapText="1"/>
    </xf>
    <xf numFmtId="2" fontId="2" fillId="0" borderId="25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2" xfId="0" applyNumberFormat="1" applyBorder="1"/>
    <xf numFmtId="0" fontId="0" fillId="0" borderId="31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4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5" xfId="0" applyNumberFormat="1" applyBorder="1" applyAlignment="1" applyProtection="1">
      <alignment horizontal="right" vertical="center"/>
      <protection locked="0"/>
    </xf>
    <xf numFmtId="2" fontId="2" fillId="0" borderId="33" xfId="0" applyNumberFormat="1" applyFont="1" applyBorder="1" applyAlignment="1" applyProtection="1">
      <alignment horizontal="right" vertical="center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164" fontId="0" fillId="0" borderId="36" xfId="0" applyNumberFormat="1" applyBorder="1" applyAlignment="1" applyProtection="1">
      <alignment horizontal="right" vertical="center"/>
    </xf>
    <xf numFmtId="1" fontId="0" fillId="0" borderId="36" xfId="0" applyNumberFormat="1" applyBorder="1" applyAlignment="1" applyProtection="1">
      <alignment horizontal="right" vertical="center"/>
      <protection locked="0"/>
    </xf>
    <xf numFmtId="1" fontId="0" fillId="0" borderId="38" xfId="0" applyNumberFormat="1" applyBorder="1" applyAlignment="1" applyProtection="1">
      <alignment horizontal="right" vertical="center"/>
      <protection locked="0"/>
    </xf>
    <xf numFmtId="2" fontId="0" fillId="0" borderId="37" xfId="0" applyNumberFormat="1" applyBorder="1" applyAlignment="1" applyProtection="1">
      <alignment horizontal="right" vertical="center"/>
    </xf>
    <xf numFmtId="1" fontId="0" fillId="0" borderId="39" xfId="0" applyNumberFormat="1" applyBorder="1" applyAlignment="1" applyProtection="1">
      <alignment horizontal="right" vertical="center"/>
      <protection locked="0"/>
    </xf>
    <xf numFmtId="1" fontId="0" fillId="0" borderId="40" xfId="0" applyNumberFormat="1" applyBorder="1" applyAlignment="1" applyProtection="1">
      <alignment horizontal="right" vertical="center"/>
      <protection locked="0"/>
    </xf>
    <xf numFmtId="2" fontId="0" fillId="0" borderId="41" xfId="0" applyNumberFormat="1" applyBorder="1" applyAlignment="1" applyProtection="1">
      <alignment horizontal="right" vertical="center"/>
    </xf>
    <xf numFmtId="164" fontId="0" fillId="0" borderId="39" xfId="0" applyNumberFormat="1" applyBorder="1" applyAlignment="1" applyProtection="1">
      <alignment horizontal="right" vertical="center"/>
    </xf>
    <xf numFmtId="1" fontId="0" fillId="0" borderId="39" xfId="0" applyNumberFormat="1" applyBorder="1" applyAlignment="1" applyProtection="1">
      <alignment horizontal="right" vertical="center"/>
    </xf>
    <xf numFmtId="2" fontId="2" fillId="0" borderId="42" xfId="0" applyNumberFormat="1" applyFont="1" applyBorder="1" applyAlignment="1" applyProtection="1">
      <alignment horizontal="right" vertical="center"/>
    </xf>
    <xf numFmtId="0" fontId="0" fillId="0" borderId="39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3" xfId="0" applyNumberFormat="1" applyBorder="1" applyAlignment="1" applyProtection="1">
      <alignment horizontal="right" vertical="center"/>
    </xf>
    <xf numFmtId="1" fontId="0" fillId="0" borderId="43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2" fontId="0" fillId="0" borderId="41" xfId="0" applyNumberFormat="1" applyBorder="1" applyAlignment="1" applyProtection="1">
      <alignment horizontal="right" vertical="center"/>
      <protection locked="0"/>
    </xf>
    <xf numFmtId="2" fontId="0" fillId="0" borderId="39" xfId="0" applyNumberFormat="1" applyBorder="1" applyAlignment="1" applyProtection="1">
      <alignment horizontal="right" vertical="center"/>
      <protection locked="0"/>
    </xf>
    <xf numFmtId="1" fontId="0" fillId="0" borderId="40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6" xfId="0" applyBorder="1"/>
    <xf numFmtId="2" fontId="2" fillId="0" borderId="36" xfId="0" applyNumberFormat="1" applyFon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6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39" xfId="0" applyNumberFormat="1" applyFont="1" applyBorder="1" applyAlignment="1" applyProtection="1">
      <alignment horizontal="left" vertical="center"/>
      <protection locked="0"/>
    </xf>
    <xf numFmtId="49" fontId="0" fillId="0" borderId="39" xfId="0" applyNumberFormat="1" applyBorder="1" applyAlignment="1" applyProtection="1">
      <alignment horizontal="left" vertical="center"/>
      <protection locked="0"/>
    </xf>
    <xf numFmtId="49" fontId="8" fillId="0" borderId="39" xfId="0" applyNumberFormat="1" applyFont="1" applyBorder="1" applyAlignment="1" applyProtection="1">
      <alignment horizontal="center" vertical="center"/>
      <protection locked="0"/>
    </xf>
    <xf numFmtId="49" fontId="8" fillId="0" borderId="42" xfId="0" applyNumberFormat="1" applyFont="1" applyBorder="1" applyAlignment="1" applyProtection="1">
      <alignment horizontal="center" vertical="center"/>
      <protection locked="0"/>
    </xf>
    <xf numFmtId="1" fontId="1" fillId="0" borderId="41" xfId="0" applyNumberFormat="1" applyFont="1" applyBorder="1" applyAlignment="1" applyProtection="1">
      <alignment horizontal="center" vertical="center"/>
    </xf>
    <xf numFmtId="1" fontId="1" fillId="0" borderId="39" xfId="0" applyNumberFormat="1" applyFont="1" applyBorder="1" applyAlignment="1" applyProtection="1">
      <alignment horizontal="center" vertical="center"/>
    </xf>
    <xf numFmtId="1" fontId="3" fillId="0" borderId="39" xfId="0" applyNumberFormat="1" applyFont="1" applyBorder="1" applyAlignment="1" applyProtection="1">
      <alignment horizontal="center" vertical="center"/>
    </xf>
    <xf numFmtId="1" fontId="3" fillId="0" borderId="47" xfId="0" applyNumberFormat="1" applyFont="1" applyBorder="1" applyAlignment="1" applyProtection="1">
      <alignment horizontal="center" vertical="center"/>
    </xf>
    <xf numFmtId="2" fontId="2" fillId="0" borderId="48" xfId="0" applyNumberFormat="1" applyFont="1" applyBorder="1" applyAlignment="1" applyProtection="1">
      <alignment horizontal="right" vertical="center"/>
    </xf>
    <xf numFmtId="2" fontId="0" fillId="0" borderId="39" xfId="0" applyNumberFormat="1" applyBorder="1" applyAlignment="1" applyProtection="1">
      <alignment horizontal="right" vertical="center"/>
    </xf>
    <xf numFmtId="1" fontId="0" fillId="0" borderId="49" xfId="0" applyNumberForma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0" xfId="0" applyNumberFormat="1" applyFont="1" applyBorder="1" applyAlignment="1" applyProtection="1">
      <alignment horizontal="right" vertical="center"/>
    </xf>
    <xf numFmtId="2" fontId="0" fillId="0" borderId="50" xfId="0" applyNumberFormat="1" applyBorder="1" applyAlignment="1" applyProtection="1">
      <alignment horizontal="right" vertical="center"/>
    </xf>
    <xf numFmtId="1" fontId="0" fillId="0" borderId="50" xfId="0" applyNumberFormat="1" applyBorder="1" applyAlignment="1" applyProtection="1">
      <alignment horizontal="right" vertical="center"/>
    </xf>
    <xf numFmtId="164" fontId="0" fillId="0" borderId="50" xfId="0" applyNumberFormat="1" applyBorder="1" applyAlignment="1" applyProtection="1">
      <alignment horizontal="right" vertical="center"/>
    </xf>
    <xf numFmtId="2" fontId="0" fillId="0" borderId="50" xfId="0" applyNumberFormat="1" applyBorder="1" applyAlignment="1" applyProtection="1">
      <alignment horizontal="right" vertical="center"/>
      <protection locked="0"/>
    </xf>
    <xf numFmtId="1" fontId="0" fillId="0" borderId="50" xfId="0" applyNumberFormat="1" applyBorder="1" applyAlignment="1" applyProtection="1">
      <alignment horizontal="right" vertical="center"/>
      <protection locked="0"/>
    </xf>
    <xf numFmtId="49" fontId="8" fillId="0" borderId="47" xfId="0" applyNumberFormat="1" applyFont="1" applyBorder="1" applyAlignment="1" applyProtection="1">
      <alignment horizontal="center" vertical="center"/>
      <protection locked="0"/>
    </xf>
    <xf numFmtId="49" fontId="8" fillId="0" borderId="49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51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0" fillId="0" borderId="52" xfId="0" applyNumberFormat="1" applyBorder="1" applyAlignment="1" applyProtection="1">
      <alignment horizontal="right" vertical="center"/>
      <protection locked="0"/>
    </xf>
    <xf numFmtId="2" fontId="0" fillId="0" borderId="53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2" fontId="2" fillId="0" borderId="54" xfId="0" applyNumberFormat="1" applyFont="1" applyBorder="1" applyAlignment="1" applyProtection="1">
      <alignment horizontal="right" vertical="center"/>
    </xf>
    <xf numFmtId="2" fontId="2" fillId="0" borderId="55" xfId="0" applyNumberFormat="1" applyFont="1" applyBorder="1" applyAlignment="1" applyProtection="1">
      <alignment horizontal="right" vertical="center"/>
    </xf>
    <xf numFmtId="0" fontId="0" fillId="0" borderId="56" xfId="0" applyBorder="1" applyAlignment="1" applyProtection="1">
      <alignment horizontal="center"/>
      <protection locked="0"/>
    </xf>
    <xf numFmtId="1" fontId="0" fillId="0" borderId="35" xfId="0" applyNumberFormat="1" applyBorder="1" applyAlignment="1" applyProtection="1">
      <alignment horizontal="right" vertical="center"/>
    </xf>
    <xf numFmtId="2" fontId="2" fillId="0" borderId="57" xfId="0" applyNumberFormat="1" applyFont="1" applyBorder="1" applyAlignment="1" applyProtection="1">
      <alignment horizontal="right" vertical="center"/>
    </xf>
    <xf numFmtId="0" fontId="0" fillId="0" borderId="50" xfId="0" applyBorder="1"/>
    <xf numFmtId="0" fontId="0" fillId="0" borderId="56" xfId="0" applyBorder="1"/>
    <xf numFmtId="0" fontId="0" fillId="0" borderId="56" xfId="0" applyBorder="1" applyProtection="1"/>
    <xf numFmtId="49" fontId="0" fillId="0" borderId="56" xfId="0" applyNumberFormat="1" applyBorder="1"/>
    <xf numFmtId="0" fontId="5" fillId="0" borderId="0" xfId="0" applyFont="1"/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3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5" xfId="0" applyNumberFormat="1" applyFont="1" applyFill="1" applyBorder="1" applyAlignment="1" applyProtection="1">
      <alignment horizontal="right" vertical="center"/>
    </xf>
    <xf numFmtId="49" fontId="7" fillId="2" borderId="17" xfId="0" applyNumberFormat="1" applyFont="1" applyFill="1" applyBorder="1" applyAlignment="1" applyProtection="1">
      <alignment horizontal="center" wrapText="1"/>
    </xf>
    <xf numFmtId="2" fontId="5" fillId="0" borderId="11" xfId="0" applyNumberFormat="1" applyFont="1" applyBorder="1" applyAlignment="1" applyProtection="1">
      <alignment horizontal="right" vertical="center"/>
    </xf>
    <xf numFmtId="2" fontId="5" fillId="0" borderId="25" xfId="0" applyNumberFormat="1" applyFont="1" applyBorder="1" applyAlignment="1" applyProtection="1">
      <alignment horizontal="right" vertical="center"/>
    </xf>
    <xf numFmtId="2" fontId="0" fillId="0" borderId="31" xfId="0" applyNumberFormat="1" applyBorder="1" applyAlignment="1" applyProtection="1">
      <alignment horizontal="right" vertical="center"/>
      <protection locked="0"/>
    </xf>
    <xf numFmtId="1" fontId="0" fillId="0" borderId="31" xfId="0" applyNumberFormat="1" applyBorder="1" applyAlignment="1" applyProtection="1">
      <alignment horizontal="right" vertical="center"/>
      <protection locked="0"/>
    </xf>
    <xf numFmtId="2" fontId="0" fillId="0" borderId="31" xfId="0" applyNumberFormat="1" applyBorder="1" applyAlignment="1" applyProtection="1">
      <alignment horizontal="right" vertical="center"/>
    </xf>
    <xf numFmtId="164" fontId="0" fillId="0" borderId="31" xfId="0" applyNumberFormat="1" applyBorder="1" applyAlignment="1" applyProtection="1">
      <alignment horizontal="right" vertical="center"/>
    </xf>
    <xf numFmtId="1" fontId="0" fillId="0" borderId="31" xfId="0" applyNumberFormat="1" applyBorder="1" applyAlignment="1" applyProtection="1">
      <alignment horizontal="right" vertical="center"/>
    </xf>
    <xf numFmtId="2" fontId="2" fillId="0" borderId="31" xfId="0" applyNumberFormat="1" applyFont="1" applyBorder="1" applyAlignment="1" applyProtection="1">
      <alignment horizontal="right" vertical="center"/>
    </xf>
    <xf numFmtId="2" fontId="5" fillId="3" borderId="11" xfId="0" applyNumberFormat="1" applyFont="1" applyFill="1" applyBorder="1" applyAlignment="1" applyProtection="1">
      <alignment horizontal="right" vertical="center"/>
    </xf>
    <xf numFmtId="2" fontId="5" fillId="3" borderId="25" xfId="0" applyNumberFormat="1" applyFont="1" applyFill="1" applyBorder="1" applyAlignment="1" applyProtection="1">
      <alignment horizontal="right" vertical="center"/>
    </xf>
    <xf numFmtId="49" fontId="6" fillId="2" borderId="26" xfId="0" applyNumberFormat="1" applyFont="1" applyFill="1" applyBorder="1" applyAlignment="1" applyProtection="1">
      <alignment horizontal="center" wrapText="1"/>
    </xf>
    <xf numFmtId="49" fontId="2" fillId="2" borderId="26" xfId="0" applyNumberFormat="1" applyFont="1" applyFill="1" applyBorder="1" applyAlignment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2" borderId="26" xfId="0" applyNumberFormat="1" applyFont="1" applyFill="1" applyBorder="1" applyAlignment="1" applyProtection="1">
      <alignment horizontal="center"/>
    </xf>
    <xf numFmtId="49" fontId="4" fillId="2" borderId="28" xfId="0" applyNumberFormat="1" applyFont="1" applyFill="1" applyBorder="1" applyAlignment="1" applyProtection="1">
      <alignment horizontal="center" wrapText="1"/>
    </xf>
    <xf numFmtId="49" fontId="4" fillId="2" borderId="26" xfId="0" applyNumberFormat="1" applyFont="1" applyFill="1" applyBorder="1" applyAlignment="1" applyProtection="1">
      <alignment horizontal="center" wrapText="1"/>
    </xf>
    <xf numFmtId="49" fontId="2" fillId="2" borderId="29" xfId="0" applyNumberFormat="1" applyFont="1" applyFill="1" applyBorder="1" applyAlignment="1" applyProtection="1">
      <alignment horizontal="center" wrapText="1"/>
    </xf>
    <xf numFmtId="0" fontId="0" fillId="2" borderId="30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 wrapText="1"/>
    </xf>
    <xf numFmtId="49" fontId="2" fillId="0" borderId="29" xfId="0" applyNumberFormat="1" applyFont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3" borderId="26" xfId="0" applyNumberFormat="1" applyFont="1" applyFill="1" applyBorder="1" applyAlignment="1" applyProtection="1">
      <alignment horizontal="center" wrapText="1"/>
    </xf>
    <xf numFmtId="49" fontId="2" fillId="3" borderId="26" xfId="0" applyNumberFormat="1" applyFont="1" applyFill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88"/>
  <sheetViews>
    <sheetView tabSelected="1" zoomScale="130" zoomScaleNormal="130" zoomScaleSheetLayoutView="100" workbookViewId="0">
      <pane xSplit="10" ySplit="2" topLeftCell="K48" activePane="bottomRight" state="frozen"/>
      <selection pane="topRight" activeCell="K1" sqref="K1"/>
      <selection pane="bottomLeft" activeCell="A3" sqref="A3"/>
      <selection pane="bottomRight" activeCell="F3" sqref="F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customWidth="1"/>
    <col min="5" max="5" width="6" style="4" customWidth="1"/>
    <col min="6" max="6" width="5.5703125" style="4" customWidth="1"/>
    <col min="7" max="7" width="1.7109375" style="12" customWidth="1"/>
    <col min="8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customWidth="1"/>
    <col min="17" max="22" width="5.5703125" style="4" hidden="1" customWidth="1"/>
    <col min="23" max="23" width="3.85546875" style="4" customWidth="1"/>
    <col min="24" max="24" width="2.28515625" style="4" customWidth="1"/>
    <col min="25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4" bestFit="1" customWidth="1"/>
    <col min="30" max="30" width="4.28515625" style="4" customWidth="1"/>
    <col min="31" max="31" width="7" style="3" bestFit="1" customWidth="1"/>
    <col min="32" max="32" width="6.85546875" customWidth="1"/>
    <col min="33" max="34" width="5.5703125" hidden="1" customWidth="1"/>
    <col min="35" max="35" width="5.5703125" style="4" hidden="1" customWidth="1"/>
    <col min="36" max="36" width="3.85546875" customWidth="1"/>
    <col min="37" max="37" width="2.85546875" customWidth="1"/>
    <col min="38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4" bestFit="1" customWidth="1"/>
    <col min="43" max="43" width="4.28515625" bestFit="1" customWidth="1"/>
    <col min="45" max="45" width="8" customWidth="1"/>
    <col min="46" max="47" width="5.5703125" hidden="1" customWidth="1"/>
    <col min="48" max="48" width="4.85546875" customWidth="1"/>
    <col min="49" max="49" width="2.7109375" customWidth="1"/>
    <col min="50" max="50" width="2.28515625" customWidth="1"/>
    <col min="51" max="51" width="3.140625" customWidth="1"/>
    <col min="52" max="52" width="3.5703125" customWidth="1"/>
    <col min="53" max="53" width="7.42578125" style="4" customWidth="1"/>
    <col min="54" max="54" width="4.5703125" style="4" bestFit="1" customWidth="1"/>
    <col min="55" max="55" width="4.28515625" bestFit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style="4" customWidth="1"/>
    <col min="78" max="78" width="4.5703125" style="4" customWidth="1"/>
    <col min="79" max="79" width="4.28515625" customWidth="1"/>
    <col min="80" max="80" width="6.7109375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79" bestFit="1" customWidth="1"/>
  </cols>
  <sheetData>
    <row r="1" spans="1:323" ht="71.25" customHeight="1" thickTop="1" x14ac:dyDescent="0.25">
      <c r="A1" s="198" t="s">
        <v>126</v>
      </c>
      <c r="B1" s="199"/>
      <c r="C1" s="199"/>
      <c r="D1" s="199"/>
      <c r="E1" s="199"/>
      <c r="F1" s="199"/>
      <c r="G1" s="19"/>
      <c r="H1" s="20" t="s">
        <v>67</v>
      </c>
      <c r="I1" s="203" t="s">
        <v>30</v>
      </c>
      <c r="J1" s="204"/>
      <c r="K1" s="205" t="s">
        <v>96</v>
      </c>
      <c r="L1" s="206"/>
      <c r="M1" s="206"/>
      <c r="N1" s="206"/>
      <c r="O1" s="207"/>
      <c r="P1" s="208" t="s">
        <v>127</v>
      </c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1" t="s">
        <v>128</v>
      </c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1" t="s">
        <v>129</v>
      </c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5" t="s">
        <v>83</v>
      </c>
      <c r="BF1" s="210"/>
      <c r="BG1" s="210"/>
      <c r="BH1" s="210"/>
      <c r="BI1" s="210"/>
      <c r="BJ1" s="210"/>
      <c r="BK1" s="210"/>
      <c r="BL1" s="210"/>
      <c r="BM1" s="210"/>
      <c r="BN1" s="210"/>
      <c r="BO1" s="201"/>
      <c r="BP1" s="208" t="s">
        <v>130</v>
      </c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11" t="s">
        <v>131</v>
      </c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3" t="s">
        <v>97</v>
      </c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 t="s">
        <v>2</v>
      </c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 t="s">
        <v>3</v>
      </c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 t="s">
        <v>4</v>
      </c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 t="s">
        <v>5</v>
      </c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 t="s">
        <v>6</v>
      </c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 t="s">
        <v>7</v>
      </c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 t="s">
        <v>8</v>
      </c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 t="s">
        <v>9</v>
      </c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 t="s">
        <v>10</v>
      </c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 t="s">
        <v>11</v>
      </c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 t="s">
        <v>12</v>
      </c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 t="s">
        <v>13</v>
      </c>
      <c r="HQ1" s="200"/>
      <c r="HR1" s="200"/>
      <c r="HS1" s="200"/>
      <c r="HT1" s="200"/>
      <c r="HU1" s="200"/>
      <c r="HV1" s="200"/>
      <c r="HW1" s="200"/>
      <c r="HX1" s="200"/>
      <c r="HY1" s="200"/>
      <c r="HZ1" s="200"/>
      <c r="IA1" s="200" t="s">
        <v>14</v>
      </c>
      <c r="IB1" s="200"/>
      <c r="IC1" s="200"/>
      <c r="ID1" s="200"/>
      <c r="IE1" s="200"/>
      <c r="IF1" s="200"/>
      <c r="IG1" s="200"/>
      <c r="IH1" s="200"/>
      <c r="II1" s="200"/>
      <c r="IJ1" s="200"/>
      <c r="IK1" s="209"/>
      <c r="IL1" s="77"/>
    </row>
    <row r="2" spans="1:323" ht="53.25" customHeight="1" thickBot="1" x14ac:dyDescent="0.25">
      <c r="A2" s="46" t="s">
        <v>82</v>
      </c>
      <c r="B2" s="47" t="s">
        <v>81</v>
      </c>
      <c r="C2" s="47" t="s">
        <v>87</v>
      </c>
      <c r="D2" s="61" t="s">
        <v>88</v>
      </c>
      <c r="E2" s="47" t="s">
        <v>1</v>
      </c>
      <c r="F2" s="48" t="s">
        <v>0</v>
      </c>
      <c r="G2" s="187" t="s">
        <v>152</v>
      </c>
      <c r="H2" s="49" t="s">
        <v>54</v>
      </c>
      <c r="I2" s="50" t="s">
        <v>65</v>
      </c>
      <c r="J2" s="51" t="s">
        <v>66</v>
      </c>
      <c r="K2" s="46" t="s">
        <v>51</v>
      </c>
      <c r="L2" s="47" t="s">
        <v>90</v>
      </c>
      <c r="M2" s="47" t="s">
        <v>49</v>
      </c>
      <c r="N2" s="47" t="s">
        <v>50</v>
      </c>
      <c r="O2" s="48" t="s">
        <v>48</v>
      </c>
      <c r="P2" s="46" t="s">
        <v>32</v>
      </c>
      <c r="Q2" s="47" t="s">
        <v>33</v>
      </c>
      <c r="R2" s="47" t="s">
        <v>34</v>
      </c>
      <c r="S2" s="47" t="s">
        <v>35</v>
      </c>
      <c r="T2" s="47" t="s">
        <v>36</v>
      </c>
      <c r="U2" s="47" t="s">
        <v>37</v>
      </c>
      <c r="V2" s="47" t="s">
        <v>38</v>
      </c>
      <c r="W2" s="47" t="s">
        <v>31</v>
      </c>
      <c r="X2" s="47" t="s">
        <v>39</v>
      </c>
      <c r="Y2" s="47" t="s">
        <v>98</v>
      </c>
      <c r="Z2" s="47" t="s">
        <v>94</v>
      </c>
      <c r="AA2" s="52" t="s">
        <v>42</v>
      </c>
      <c r="AB2" s="47" t="s">
        <v>43</v>
      </c>
      <c r="AC2" s="47" t="s">
        <v>31</v>
      </c>
      <c r="AD2" s="47" t="s">
        <v>44</v>
      </c>
      <c r="AE2" s="48" t="s">
        <v>45</v>
      </c>
      <c r="AF2" s="47" t="s">
        <v>32</v>
      </c>
      <c r="AG2" s="47" t="s">
        <v>33</v>
      </c>
      <c r="AH2" s="47" t="s">
        <v>34</v>
      </c>
      <c r="AI2" s="47" t="s">
        <v>35</v>
      </c>
      <c r="AJ2" s="47" t="s">
        <v>31</v>
      </c>
      <c r="AK2" s="47" t="s">
        <v>39</v>
      </c>
      <c r="AL2" s="47" t="s">
        <v>98</v>
      </c>
      <c r="AM2" s="47" t="s">
        <v>94</v>
      </c>
      <c r="AN2" s="52" t="s">
        <v>42</v>
      </c>
      <c r="AO2" s="47" t="s">
        <v>43</v>
      </c>
      <c r="AP2" s="47" t="s">
        <v>31</v>
      </c>
      <c r="AQ2" s="47" t="s">
        <v>44</v>
      </c>
      <c r="AR2" s="48" t="s">
        <v>45</v>
      </c>
      <c r="AS2" s="47" t="s">
        <v>86</v>
      </c>
      <c r="AT2" s="47" t="s">
        <v>33</v>
      </c>
      <c r="AU2" s="47" t="s">
        <v>34</v>
      </c>
      <c r="AV2" s="47" t="s">
        <v>31</v>
      </c>
      <c r="AW2" s="47" t="s">
        <v>39</v>
      </c>
      <c r="AX2" s="47" t="s">
        <v>98</v>
      </c>
      <c r="AY2" s="47" t="s">
        <v>94</v>
      </c>
      <c r="AZ2" s="52" t="s">
        <v>42</v>
      </c>
      <c r="BA2" s="47" t="s">
        <v>43</v>
      </c>
      <c r="BB2" s="47" t="s">
        <v>31</v>
      </c>
      <c r="BC2" s="47" t="s">
        <v>44</v>
      </c>
      <c r="BD2" s="48" t="s">
        <v>45</v>
      </c>
      <c r="BE2" s="42" t="s">
        <v>83</v>
      </c>
      <c r="BF2" s="42" t="s">
        <v>32</v>
      </c>
      <c r="BG2" s="42" t="s">
        <v>31</v>
      </c>
      <c r="BH2" s="42" t="s">
        <v>39</v>
      </c>
      <c r="BI2" s="42" t="s">
        <v>40</v>
      </c>
      <c r="BJ2" s="42" t="s">
        <v>41</v>
      </c>
      <c r="BK2" s="44" t="s">
        <v>42</v>
      </c>
      <c r="BL2" s="47" t="s">
        <v>43</v>
      </c>
      <c r="BM2" s="47" t="s">
        <v>47</v>
      </c>
      <c r="BN2" s="47" t="s">
        <v>44</v>
      </c>
      <c r="BO2" s="48" t="s">
        <v>45</v>
      </c>
      <c r="BP2" s="46" t="s">
        <v>86</v>
      </c>
      <c r="BQ2" s="47" t="s">
        <v>33</v>
      </c>
      <c r="BR2" s="47" t="s">
        <v>34</v>
      </c>
      <c r="BS2" s="47" t="s">
        <v>35</v>
      </c>
      <c r="BT2" s="47" t="s">
        <v>31</v>
      </c>
      <c r="BU2" s="47" t="s">
        <v>39</v>
      </c>
      <c r="BV2" s="47" t="s">
        <v>98</v>
      </c>
      <c r="BW2" s="47" t="s">
        <v>94</v>
      </c>
      <c r="BX2" s="52" t="s">
        <v>42</v>
      </c>
      <c r="BY2" s="47" t="s">
        <v>43</v>
      </c>
      <c r="BZ2" s="47" t="s">
        <v>31</v>
      </c>
      <c r="CA2" s="47" t="s">
        <v>44</v>
      </c>
      <c r="CB2" s="48" t="s">
        <v>45</v>
      </c>
      <c r="CC2" s="68" t="s">
        <v>32</v>
      </c>
      <c r="CD2" s="66" t="s">
        <v>33</v>
      </c>
      <c r="CE2" s="66" t="s">
        <v>31</v>
      </c>
      <c r="CF2" s="66" t="s">
        <v>39</v>
      </c>
      <c r="CG2" s="66" t="s">
        <v>98</v>
      </c>
      <c r="CH2" s="66" t="s">
        <v>94</v>
      </c>
      <c r="CI2" s="69" t="s">
        <v>42</v>
      </c>
      <c r="CJ2" s="70" t="s">
        <v>43</v>
      </c>
      <c r="CK2" s="66" t="s">
        <v>31</v>
      </c>
      <c r="CL2" s="66" t="s">
        <v>44</v>
      </c>
      <c r="CM2" s="67" t="s">
        <v>45</v>
      </c>
      <c r="CN2" s="53" t="s">
        <v>32</v>
      </c>
      <c r="CO2" s="53" t="s">
        <v>33</v>
      </c>
      <c r="CP2" s="53" t="s">
        <v>31</v>
      </c>
      <c r="CQ2" s="53" t="s">
        <v>39</v>
      </c>
      <c r="CR2" s="53" t="s">
        <v>40</v>
      </c>
      <c r="CS2" s="53" t="s">
        <v>41</v>
      </c>
      <c r="CT2" s="53" t="s">
        <v>42</v>
      </c>
      <c r="CU2" s="54" t="s">
        <v>43</v>
      </c>
      <c r="CV2" s="53" t="s">
        <v>47</v>
      </c>
      <c r="CW2" s="53" t="s">
        <v>44</v>
      </c>
      <c r="CX2" s="55" t="s">
        <v>45</v>
      </c>
      <c r="CY2" s="56" t="s">
        <v>32</v>
      </c>
      <c r="CZ2" s="53" t="s">
        <v>33</v>
      </c>
      <c r="DA2" s="53" t="s">
        <v>31</v>
      </c>
      <c r="DB2" s="53" t="s">
        <v>39</v>
      </c>
      <c r="DC2" s="53" t="s">
        <v>40</v>
      </c>
      <c r="DD2" s="53" t="s">
        <v>41</v>
      </c>
      <c r="DE2" s="53" t="s">
        <v>42</v>
      </c>
      <c r="DF2" s="54" t="s">
        <v>43</v>
      </c>
      <c r="DG2" s="53" t="s">
        <v>47</v>
      </c>
      <c r="DH2" s="53" t="s">
        <v>44</v>
      </c>
      <c r="DI2" s="55" t="s">
        <v>45</v>
      </c>
      <c r="DJ2" s="56" t="s">
        <v>32</v>
      </c>
      <c r="DK2" s="53" t="s">
        <v>33</v>
      </c>
      <c r="DL2" s="53" t="s">
        <v>31</v>
      </c>
      <c r="DM2" s="53" t="s">
        <v>39</v>
      </c>
      <c r="DN2" s="53" t="s">
        <v>40</v>
      </c>
      <c r="DO2" s="53" t="s">
        <v>41</v>
      </c>
      <c r="DP2" s="53" t="s">
        <v>42</v>
      </c>
      <c r="DQ2" s="54" t="s">
        <v>43</v>
      </c>
      <c r="DR2" s="53" t="s">
        <v>47</v>
      </c>
      <c r="DS2" s="53" t="s">
        <v>44</v>
      </c>
      <c r="DT2" s="55" t="s">
        <v>45</v>
      </c>
      <c r="DU2" s="56" t="s">
        <v>32</v>
      </c>
      <c r="DV2" s="53" t="s">
        <v>33</v>
      </c>
      <c r="DW2" s="53" t="s">
        <v>31</v>
      </c>
      <c r="DX2" s="53" t="s">
        <v>39</v>
      </c>
      <c r="DY2" s="53" t="s">
        <v>40</v>
      </c>
      <c r="DZ2" s="53" t="s">
        <v>41</v>
      </c>
      <c r="EA2" s="53" t="s">
        <v>42</v>
      </c>
      <c r="EB2" s="54" t="s">
        <v>43</v>
      </c>
      <c r="EC2" s="53" t="s">
        <v>47</v>
      </c>
      <c r="ED2" s="53" t="s">
        <v>44</v>
      </c>
      <c r="EE2" s="55" t="s">
        <v>45</v>
      </c>
      <c r="EF2" s="56" t="s">
        <v>32</v>
      </c>
      <c r="EG2" s="53" t="s">
        <v>33</v>
      </c>
      <c r="EH2" s="53" t="s">
        <v>31</v>
      </c>
      <c r="EI2" s="53" t="s">
        <v>39</v>
      </c>
      <c r="EJ2" s="53" t="s">
        <v>40</v>
      </c>
      <c r="EK2" s="53" t="s">
        <v>41</v>
      </c>
      <c r="EL2" s="53" t="s">
        <v>42</v>
      </c>
      <c r="EM2" s="54" t="s">
        <v>43</v>
      </c>
      <c r="EN2" s="53" t="s">
        <v>47</v>
      </c>
      <c r="EO2" s="53" t="s">
        <v>44</v>
      </c>
      <c r="EP2" s="55" t="s">
        <v>45</v>
      </c>
      <c r="EQ2" s="56" t="s">
        <v>32</v>
      </c>
      <c r="ER2" s="53" t="s">
        <v>33</v>
      </c>
      <c r="ES2" s="53" t="s">
        <v>31</v>
      </c>
      <c r="ET2" s="53" t="s">
        <v>39</v>
      </c>
      <c r="EU2" s="53" t="s">
        <v>40</v>
      </c>
      <c r="EV2" s="53" t="s">
        <v>41</v>
      </c>
      <c r="EW2" s="53" t="s">
        <v>42</v>
      </c>
      <c r="EX2" s="54" t="s">
        <v>43</v>
      </c>
      <c r="EY2" s="53" t="s">
        <v>47</v>
      </c>
      <c r="EZ2" s="53" t="s">
        <v>44</v>
      </c>
      <c r="FA2" s="55" t="s">
        <v>45</v>
      </c>
      <c r="FB2" s="56" t="s">
        <v>32</v>
      </c>
      <c r="FC2" s="53" t="s">
        <v>33</v>
      </c>
      <c r="FD2" s="53" t="s">
        <v>31</v>
      </c>
      <c r="FE2" s="53" t="s">
        <v>39</v>
      </c>
      <c r="FF2" s="53" t="s">
        <v>40</v>
      </c>
      <c r="FG2" s="53" t="s">
        <v>41</v>
      </c>
      <c r="FH2" s="53" t="s">
        <v>42</v>
      </c>
      <c r="FI2" s="54" t="s">
        <v>43</v>
      </c>
      <c r="FJ2" s="53" t="s">
        <v>47</v>
      </c>
      <c r="FK2" s="53" t="s">
        <v>44</v>
      </c>
      <c r="FL2" s="55" t="s">
        <v>45</v>
      </c>
      <c r="FM2" s="56" t="s">
        <v>32</v>
      </c>
      <c r="FN2" s="53" t="s">
        <v>33</v>
      </c>
      <c r="FO2" s="53" t="s">
        <v>31</v>
      </c>
      <c r="FP2" s="53" t="s">
        <v>39</v>
      </c>
      <c r="FQ2" s="53" t="s">
        <v>40</v>
      </c>
      <c r="FR2" s="53" t="s">
        <v>41</v>
      </c>
      <c r="FS2" s="53" t="s">
        <v>42</v>
      </c>
      <c r="FT2" s="54" t="s">
        <v>43</v>
      </c>
      <c r="FU2" s="53" t="s">
        <v>47</v>
      </c>
      <c r="FV2" s="53" t="s">
        <v>44</v>
      </c>
      <c r="FW2" s="55" t="s">
        <v>45</v>
      </c>
      <c r="FX2" s="56" t="s">
        <v>32</v>
      </c>
      <c r="FY2" s="53" t="s">
        <v>33</v>
      </c>
      <c r="FZ2" s="53" t="s">
        <v>31</v>
      </c>
      <c r="GA2" s="53" t="s">
        <v>39</v>
      </c>
      <c r="GB2" s="53" t="s">
        <v>40</v>
      </c>
      <c r="GC2" s="53" t="s">
        <v>41</v>
      </c>
      <c r="GD2" s="53" t="s">
        <v>42</v>
      </c>
      <c r="GE2" s="54" t="s">
        <v>43</v>
      </c>
      <c r="GF2" s="53" t="s">
        <v>47</v>
      </c>
      <c r="GG2" s="53" t="s">
        <v>44</v>
      </c>
      <c r="GH2" s="55" t="s">
        <v>45</v>
      </c>
      <c r="GI2" s="56" t="s">
        <v>32</v>
      </c>
      <c r="GJ2" s="53" t="s">
        <v>33</v>
      </c>
      <c r="GK2" s="53" t="s">
        <v>31</v>
      </c>
      <c r="GL2" s="53" t="s">
        <v>39</v>
      </c>
      <c r="GM2" s="53" t="s">
        <v>40</v>
      </c>
      <c r="GN2" s="53" t="s">
        <v>41</v>
      </c>
      <c r="GO2" s="53" t="s">
        <v>42</v>
      </c>
      <c r="GP2" s="54" t="s">
        <v>43</v>
      </c>
      <c r="GQ2" s="53" t="s">
        <v>47</v>
      </c>
      <c r="GR2" s="53" t="s">
        <v>44</v>
      </c>
      <c r="GS2" s="55" t="s">
        <v>45</v>
      </c>
      <c r="GT2" s="56" t="s">
        <v>32</v>
      </c>
      <c r="GU2" s="53" t="s">
        <v>33</v>
      </c>
      <c r="GV2" s="53" t="s">
        <v>31</v>
      </c>
      <c r="GW2" s="53" t="s">
        <v>39</v>
      </c>
      <c r="GX2" s="53" t="s">
        <v>40</v>
      </c>
      <c r="GY2" s="53" t="s">
        <v>41</v>
      </c>
      <c r="GZ2" s="53" t="s">
        <v>42</v>
      </c>
      <c r="HA2" s="54" t="s">
        <v>43</v>
      </c>
      <c r="HB2" s="53" t="s">
        <v>47</v>
      </c>
      <c r="HC2" s="53" t="s">
        <v>44</v>
      </c>
      <c r="HD2" s="55" t="s">
        <v>45</v>
      </c>
      <c r="HE2" s="56" t="s">
        <v>32</v>
      </c>
      <c r="HF2" s="53" t="s">
        <v>33</v>
      </c>
      <c r="HG2" s="53" t="s">
        <v>31</v>
      </c>
      <c r="HH2" s="53" t="s">
        <v>39</v>
      </c>
      <c r="HI2" s="53" t="s">
        <v>40</v>
      </c>
      <c r="HJ2" s="53" t="s">
        <v>41</v>
      </c>
      <c r="HK2" s="53" t="s">
        <v>42</v>
      </c>
      <c r="HL2" s="54" t="s">
        <v>43</v>
      </c>
      <c r="HM2" s="53" t="s">
        <v>47</v>
      </c>
      <c r="HN2" s="53" t="s">
        <v>44</v>
      </c>
      <c r="HO2" s="55" t="s">
        <v>45</v>
      </c>
      <c r="HP2" s="56" t="s">
        <v>32</v>
      </c>
      <c r="HQ2" s="53" t="s">
        <v>33</v>
      </c>
      <c r="HR2" s="53" t="s">
        <v>31</v>
      </c>
      <c r="HS2" s="53" t="s">
        <v>39</v>
      </c>
      <c r="HT2" s="53" t="s">
        <v>40</v>
      </c>
      <c r="HU2" s="53" t="s">
        <v>41</v>
      </c>
      <c r="HV2" s="53" t="s">
        <v>42</v>
      </c>
      <c r="HW2" s="54" t="s">
        <v>43</v>
      </c>
      <c r="HX2" s="53" t="s">
        <v>47</v>
      </c>
      <c r="HY2" s="53" t="s">
        <v>44</v>
      </c>
      <c r="HZ2" s="55" t="s">
        <v>45</v>
      </c>
      <c r="IA2" s="56" t="s">
        <v>32</v>
      </c>
      <c r="IB2" s="53" t="s">
        <v>33</v>
      </c>
      <c r="IC2" s="53" t="s">
        <v>31</v>
      </c>
      <c r="ID2" s="53" t="s">
        <v>39</v>
      </c>
      <c r="IE2" s="53" t="s">
        <v>40</v>
      </c>
      <c r="IF2" s="53" t="s">
        <v>41</v>
      </c>
      <c r="IG2" s="53" t="s">
        <v>42</v>
      </c>
      <c r="IH2" s="54" t="s">
        <v>43</v>
      </c>
      <c r="II2" s="53" t="s">
        <v>47</v>
      </c>
      <c r="IJ2" s="53" t="s">
        <v>44</v>
      </c>
      <c r="IK2" s="53" t="s">
        <v>45</v>
      </c>
      <c r="IL2" s="77"/>
    </row>
    <row r="3" spans="1:323" ht="12.75" customHeight="1" x14ac:dyDescent="0.2">
      <c r="A3" s="33">
        <v>1</v>
      </c>
      <c r="B3" s="62" t="s">
        <v>145</v>
      </c>
      <c r="C3" s="25"/>
      <c r="D3" s="63"/>
      <c r="E3" s="63" t="s">
        <v>104</v>
      </c>
      <c r="F3" s="64" t="s">
        <v>21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>
        <f>IF(ISNA(VLOOKUP(F3,SortLookup!$A$7:$B$11,2,FALSE))," ",VLOOKUP(F3,SortLookup!$A$7:$B$11,2,FALSE))</f>
        <v>2</v>
      </c>
      <c r="K3" s="57">
        <f>L3+M3+O3</f>
        <v>197.57</v>
      </c>
      <c r="L3" s="58">
        <f>AB3+AO3+BA3+BL3+BY3+CJ3+CU3+DF3+DQ3+EB3+EM3+EX3+FI3+FT3+GE3+GP3+HA3+HL3+HW3+IH3</f>
        <v>186.57</v>
      </c>
      <c r="M3" s="36">
        <f>AD3+AQ3+BC3+BN3+CA3+CL3+CW3+DH3+DS3+ED3+EO3+EZ3+FK3+FV3+GG3+GR3+HC3+HN3+HY3+IJ3</f>
        <v>3</v>
      </c>
      <c r="N3" s="37">
        <f t="shared" ref="N3:N8" si="0">O3</f>
        <v>8</v>
      </c>
      <c r="O3" s="59">
        <f>W3+AJ3+AV3+BG3+BT3+CE3+CP3+DA3+DL3+DW3+EH3+ES3+FD3+FO3+FZ3+GK3+GV3+HG3+HR3+IC3</f>
        <v>8</v>
      </c>
      <c r="P3" s="31">
        <v>27.39</v>
      </c>
      <c r="Q3" s="28"/>
      <c r="R3" s="28"/>
      <c r="S3" s="28"/>
      <c r="T3" s="28"/>
      <c r="U3" s="28"/>
      <c r="V3" s="28"/>
      <c r="W3" s="29">
        <v>0</v>
      </c>
      <c r="X3" s="29">
        <v>0</v>
      </c>
      <c r="Y3" s="29">
        <v>0</v>
      </c>
      <c r="Z3" s="29">
        <v>0</v>
      </c>
      <c r="AA3" s="30">
        <v>0</v>
      </c>
      <c r="AB3" s="27">
        <f t="shared" ref="AB3:AB8" si="1">P3+Q3+R3+S3+T3+U3+V3</f>
        <v>27.39</v>
      </c>
      <c r="AC3" s="26">
        <f t="shared" ref="AC3:AC8" si="2">W3</f>
        <v>0</v>
      </c>
      <c r="AD3" s="23">
        <f t="shared" ref="AD3:AD8" si="3">(X3*3)+(Y3*10)+(Z3*5)+(AA3*20)</f>
        <v>0</v>
      </c>
      <c r="AE3" s="45">
        <f t="shared" ref="AE3:AE8" si="4">AB3+AC3+AD3</f>
        <v>27.39</v>
      </c>
      <c r="AF3" s="31">
        <v>39.81</v>
      </c>
      <c r="AG3" s="28"/>
      <c r="AH3" s="28"/>
      <c r="AI3" s="28"/>
      <c r="AJ3" s="29">
        <v>7</v>
      </c>
      <c r="AK3" s="29">
        <v>0</v>
      </c>
      <c r="AL3" s="29">
        <v>0</v>
      </c>
      <c r="AM3" s="29">
        <v>0</v>
      </c>
      <c r="AN3" s="30">
        <v>0</v>
      </c>
      <c r="AO3" s="27">
        <f t="shared" ref="AO3:AO8" si="5">AF3+AG3+AH3+AI3</f>
        <v>39.81</v>
      </c>
      <c r="AP3" s="26">
        <f t="shared" ref="AP3:AP8" si="6">AJ3</f>
        <v>7</v>
      </c>
      <c r="AQ3" s="23">
        <f t="shared" ref="AQ3:AQ8" si="7">(AK3*3)+(AL3*10)+(AM3*5)+(AN3*20)</f>
        <v>0</v>
      </c>
      <c r="AR3" s="45">
        <f t="shared" ref="AR3:AR8" si="8">AO3+AP3+AQ3</f>
        <v>46.81</v>
      </c>
      <c r="AS3" s="31">
        <v>26.2</v>
      </c>
      <c r="AT3" s="28"/>
      <c r="AU3" s="28"/>
      <c r="AV3" s="29">
        <v>1</v>
      </c>
      <c r="AW3" s="29">
        <v>0</v>
      </c>
      <c r="AX3" s="29">
        <v>0</v>
      </c>
      <c r="AY3" s="29">
        <v>0</v>
      </c>
      <c r="AZ3" s="30">
        <v>0</v>
      </c>
      <c r="BA3" s="27">
        <f t="shared" ref="BA3:BA8" si="9">AS3+AT3+AU3</f>
        <v>26.2</v>
      </c>
      <c r="BB3" s="26">
        <f t="shared" ref="BB3:BB8" si="10">AV3</f>
        <v>1</v>
      </c>
      <c r="BC3" s="23">
        <f t="shared" ref="BC3:BC8" si="11">(AW3*3)+(AX3*10)+(AY3*5)+(AZ3*20)</f>
        <v>0</v>
      </c>
      <c r="BD3" s="45">
        <f t="shared" ref="BD3:BD8" si="12">BA3+BB3+BC3</f>
        <v>27.2</v>
      </c>
      <c r="BE3" s="27"/>
      <c r="BF3" s="43"/>
      <c r="BG3" s="29"/>
      <c r="BH3" s="29"/>
      <c r="BI3" s="29"/>
      <c r="BJ3" s="29"/>
      <c r="BK3" s="30"/>
      <c r="BL3" s="40">
        <f t="shared" ref="BL3:BL8" si="13">BE3+BF3</f>
        <v>0</v>
      </c>
      <c r="BM3" s="37">
        <f t="shared" ref="BM3:BM8" si="14">BG3/2</f>
        <v>0</v>
      </c>
      <c r="BN3" s="36">
        <f t="shared" ref="BN3:BN8" si="15">(BH3*3)+(BI3*5)+(BJ3*5)+(BK3*20)</f>
        <v>0</v>
      </c>
      <c r="BO3" s="35">
        <f t="shared" ref="BO3:BO8" si="16">BL3+BM3+BN3</f>
        <v>0</v>
      </c>
      <c r="BP3" s="31">
        <v>48.53</v>
      </c>
      <c r="BQ3" s="28"/>
      <c r="BR3" s="28"/>
      <c r="BS3" s="28"/>
      <c r="BT3" s="29">
        <v>0</v>
      </c>
      <c r="BU3" s="29">
        <v>0</v>
      </c>
      <c r="BV3" s="29">
        <v>0</v>
      </c>
      <c r="BW3" s="29">
        <v>0</v>
      </c>
      <c r="BX3" s="30">
        <v>0</v>
      </c>
      <c r="BY3" s="27">
        <f>BP3+BQ3+BR3+BS3</f>
        <v>48.53</v>
      </c>
      <c r="BZ3" s="26">
        <f>BT3</f>
        <v>0</v>
      </c>
      <c r="CA3" s="32">
        <f>(BU3*3)+(BV3*10)+(BW3*5)+(BX3*20)</f>
        <v>0</v>
      </c>
      <c r="CB3" s="71">
        <f>BY3+BZ3+CA3</f>
        <v>48.53</v>
      </c>
      <c r="CC3" s="31">
        <v>44.64</v>
      </c>
      <c r="CD3" s="28"/>
      <c r="CE3" s="29">
        <v>0</v>
      </c>
      <c r="CF3" s="29">
        <v>1</v>
      </c>
      <c r="CG3" s="29">
        <v>0</v>
      </c>
      <c r="CH3" s="29">
        <v>0</v>
      </c>
      <c r="CI3" s="30">
        <v>0</v>
      </c>
      <c r="CJ3" s="27">
        <f t="shared" ref="CJ3:CJ8" si="17">CC3+CD3</f>
        <v>44.64</v>
      </c>
      <c r="CK3" s="26">
        <f t="shared" ref="CK3:CK8" si="18">CE3</f>
        <v>0</v>
      </c>
      <c r="CL3" s="23">
        <f t="shared" ref="CL3:CL8" si="19">(CF3*3)+(CG3*10)+(CH3*5)+(CI3*20)</f>
        <v>3</v>
      </c>
      <c r="CM3" s="45">
        <f t="shared" ref="CM3:CM8" si="20">CJ3+CK3+CL3</f>
        <v>47.64</v>
      </c>
      <c r="CN3" s="4"/>
      <c r="CO3" s="4"/>
      <c r="CP3" s="4"/>
      <c r="CQ3" s="4"/>
      <c r="CR3" s="4"/>
      <c r="CS3" s="4"/>
      <c r="CT3" s="4"/>
      <c r="CU3" s="72"/>
      <c r="CW3" s="4"/>
      <c r="CX3" s="73"/>
      <c r="CY3" s="39"/>
      <c r="CZ3" s="4"/>
      <c r="DA3" s="4"/>
      <c r="DB3" s="4"/>
      <c r="DC3" s="4"/>
      <c r="DD3" s="4"/>
      <c r="DE3" s="4"/>
      <c r="DF3" s="72"/>
      <c r="DH3" s="4"/>
      <c r="DI3" s="73"/>
      <c r="DJ3" s="39"/>
      <c r="DK3" s="4"/>
      <c r="DL3" s="4"/>
      <c r="DM3" s="4"/>
      <c r="DN3" s="4"/>
      <c r="DO3" s="4"/>
      <c r="DP3" s="4"/>
      <c r="DQ3" s="72"/>
      <c r="DS3" s="4"/>
      <c r="DT3" s="73"/>
      <c r="DU3" s="39"/>
      <c r="DV3" s="4"/>
      <c r="DW3" s="4"/>
      <c r="DX3" s="4"/>
      <c r="DY3" s="4"/>
      <c r="DZ3" s="4"/>
      <c r="EA3" s="4"/>
      <c r="EB3" s="72"/>
      <c r="ED3" s="4"/>
      <c r="EE3" s="73"/>
      <c r="EF3" s="39"/>
      <c r="EG3" s="4"/>
      <c r="EH3" s="4"/>
      <c r="EI3" s="4"/>
      <c r="EJ3" s="4"/>
      <c r="EK3" s="4"/>
      <c r="EL3" s="4"/>
      <c r="EM3" s="72"/>
      <c r="EO3" s="4"/>
      <c r="EP3" s="73"/>
      <c r="EQ3" s="39"/>
      <c r="ER3" s="4"/>
      <c r="ES3" s="4"/>
      <c r="ET3" s="4"/>
      <c r="EU3" s="4"/>
      <c r="EV3" s="4"/>
      <c r="EW3" s="4"/>
      <c r="EX3" s="72"/>
      <c r="EZ3" s="4"/>
      <c r="FA3" s="73"/>
      <c r="FB3" s="39"/>
      <c r="FC3" s="4"/>
      <c r="FD3" s="4"/>
      <c r="FE3" s="4"/>
      <c r="FF3" s="4"/>
      <c r="FG3" s="4"/>
      <c r="FH3" s="4"/>
      <c r="FI3" s="72"/>
      <c r="FK3" s="4"/>
      <c r="FL3" s="73"/>
      <c r="FM3" s="39"/>
      <c r="FN3" s="4"/>
      <c r="FO3" s="4"/>
      <c r="FP3" s="4"/>
      <c r="FQ3" s="4"/>
      <c r="FR3" s="4"/>
      <c r="FS3" s="4"/>
      <c r="FT3" s="72"/>
      <c r="FV3" s="4"/>
      <c r="FW3" s="73"/>
      <c r="FX3" s="39"/>
      <c r="FY3" s="4"/>
      <c r="FZ3" s="4"/>
      <c r="GA3" s="4"/>
      <c r="GB3" s="4"/>
      <c r="GC3" s="4"/>
      <c r="GD3" s="4"/>
      <c r="GE3" s="72"/>
      <c r="GG3" s="4"/>
      <c r="GH3" s="73"/>
      <c r="GI3" s="39"/>
      <c r="GJ3" s="4"/>
      <c r="GK3" s="4"/>
      <c r="GL3" s="4"/>
      <c r="GM3" s="4"/>
      <c r="GN3" s="4"/>
      <c r="GO3" s="4"/>
      <c r="GP3" s="72"/>
      <c r="GR3" s="4"/>
      <c r="GS3" s="73"/>
      <c r="GT3" s="39"/>
      <c r="GU3" s="4"/>
      <c r="GV3" s="4"/>
      <c r="GW3" s="4"/>
      <c r="GX3" s="4"/>
      <c r="GY3" s="4"/>
      <c r="GZ3" s="4"/>
      <c r="HA3" s="72"/>
      <c r="HC3" s="4"/>
      <c r="HD3" s="73"/>
      <c r="HE3" s="39"/>
      <c r="HF3" s="4"/>
      <c r="HG3" s="4"/>
      <c r="HH3" s="4"/>
      <c r="HI3" s="4"/>
      <c r="HJ3" s="4"/>
      <c r="HK3" s="4"/>
      <c r="HL3" s="72"/>
      <c r="HN3" s="4"/>
      <c r="HO3" s="73"/>
      <c r="HP3" s="39"/>
      <c r="HQ3" s="4"/>
      <c r="HR3" s="4"/>
      <c r="HS3" s="4"/>
      <c r="HT3" s="4"/>
      <c r="HU3" s="4"/>
      <c r="HV3" s="4"/>
      <c r="HW3" s="72"/>
      <c r="HY3" s="4"/>
      <c r="HZ3" s="73"/>
      <c r="IA3" s="39"/>
      <c r="IB3" s="4"/>
      <c r="IC3" s="4"/>
      <c r="ID3" s="4"/>
      <c r="IE3" s="4"/>
      <c r="IF3" s="4"/>
      <c r="IG3" s="4"/>
      <c r="IH3" s="72"/>
      <c r="IJ3" s="4"/>
      <c r="IK3" s="4"/>
      <c r="IL3" s="77"/>
    </row>
    <row r="4" spans="1:323" ht="12.75" customHeight="1" x14ac:dyDescent="0.2">
      <c r="A4" s="33">
        <v>2</v>
      </c>
      <c r="B4" s="62" t="s">
        <v>164</v>
      </c>
      <c r="C4" s="25"/>
      <c r="D4" s="63"/>
      <c r="E4" s="63" t="s">
        <v>104</v>
      </c>
      <c r="F4" s="64" t="s">
        <v>21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>
        <f>IF(ISNA(VLOOKUP(F4,SortLookup!$A$7:$B$11,2,FALSE))," ",VLOOKUP(F4,SortLookup!$A$7:$B$11,2,FALSE))</f>
        <v>2</v>
      </c>
      <c r="K4" s="57">
        <f>L4+M4+O4</f>
        <v>249.79</v>
      </c>
      <c r="L4" s="58">
        <f>AB4+AO4+BA4+BL4+BY4+CJ4+CU4+DF4+DQ4+EB4+EM4+EX4+FI4+FT4+GE4+GP4+HA4+HL4+HW4+IH4</f>
        <v>237.79</v>
      </c>
      <c r="M4" s="36">
        <f>AD4+AQ4+BC4+BN4+CA4+CL4+CW4+DH4+DS4+ED4+EO4+EZ4+FK4+FV4+GG4+GR4+HC4+HN4+HY4+IJ4</f>
        <v>10</v>
      </c>
      <c r="N4" s="37">
        <f t="shared" si="0"/>
        <v>2</v>
      </c>
      <c r="O4" s="59">
        <f>W4+AJ4+AV4+BG4+BT4+CE4+CP4+DA4+DL4+DW4+EH4+ES4+FD4+FO4+FZ4+GK4+GV4+HG4+HR4+IC4</f>
        <v>2</v>
      </c>
      <c r="P4" s="31">
        <v>34.25</v>
      </c>
      <c r="Q4" s="28"/>
      <c r="R4" s="28"/>
      <c r="S4" s="28"/>
      <c r="T4" s="28"/>
      <c r="U4" s="28"/>
      <c r="V4" s="28"/>
      <c r="W4" s="29">
        <v>0</v>
      </c>
      <c r="X4" s="29">
        <v>0</v>
      </c>
      <c r="Y4" s="29">
        <v>0</v>
      </c>
      <c r="Z4" s="29">
        <v>1</v>
      </c>
      <c r="AA4" s="30">
        <v>0</v>
      </c>
      <c r="AB4" s="27">
        <f t="shared" si="1"/>
        <v>34.25</v>
      </c>
      <c r="AC4" s="26">
        <f t="shared" si="2"/>
        <v>0</v>
      </c>
      <c r="AD4" s="23">
        <f t="shared" si="3"/>
        <v>5</v>
      </c>
      <c r="AE4" s="45">
        <f t="shared" si="4"/>
        <v>39.25</v>
      </c>
      <c r="AF4" s="31">
        <v>45.3</v>
      </c>
      <c r="AG4" s="28"/>
      <c r="AH4" s="28"/>
      <c r="AI4" s="28"/>
      <c r="AJ4" s="29">
        <v>2</v>
      </c>
      <c r="AK4" s="29">
        <v>0</v>
      </c>
      <c r="AL4" s="29">
        <v>0</v>
      </c>
      <c r="AM4" s="29">
        <v>0</v>
      </c>
      <c r="AN4" s="30">
        <v>0</v>
      </c>
      <c r="AO4" s="27">
        <f t="shared" si="5"/>
        <v>45.3</v>
      </c>
      <c r="AP4" s="26">
        <f t="shared" si="6"/>
        <v>2</v>
      </c>
      <c r="AQ4" s="23">
        <f t="shared" si="7"/>
        <v>0</v>
      </c>
      <c r="AR4" s="45">
        <f t="shared" si="8"/>
        <v>47.3</v>
      </c>
      <c r="AS4" s="31">
        <v>30.91</v>
      </c>
      <c r="AT4" s="28"/>
      <c r="AU4" s="28"/>
      <c r="AV4" s="29">
        <v>0</v>
      </c>
      <c r="AW4" s="29">
        <v>0</v>
      </c>
      <c r="AX4" s="29">
        <v>0</v>
      </c>
      <c r="AY4" s="29">
        <v>0</v>
      </c>
      <c r="AZ4" s="30">
        <v>0</v>
      </c>
      <c r="BA4" s="27">
        <f t="shared" si="9"/>
        <v>30.91</v>
      </c>
      <c r="BB4" s="26">
        <f t="shared" si="10"/>
        <v>0</v>
      </c>
      <c r="BC4" s="23">
        <f t="shared" si="11"/>
        <v>0</v>
      </c>
      <c r="BD4" s="45">
        <f t="shared" si="12"/>
        <v>30.91</v>
      </c>
      <c r="BE4" s="27"/>
      <c r="BF4" s="43"/>
      <c r="BG4" s="29"/>
      <c r="BH4" s="29"/>
      <c r="BI4" s="29"/>
      <c r="BJ4" s="29"/>
      <c r="BK4" s="30"/>
      <c r="BL4" s="40">
        <f t="shared" si="13"/>
        <v>0</v>
      </c>
      <c r="BM4" s="37">
        <f t="shared" si="14"/>
        <v>0</v>
      </c>
      <c r="BN4" s="36">
        <f t="shared" si="15"/>
        <v>0</v>
      </c>
      <c r="BO4" s="35">
        <f t="shared" si="16"/>
        <v>0</v>
      </c>
      <c r="BP4" s="31">
        <v>57.3</v>
      </c>
      <c r="BQ4" s="28"/>
      <c r="BR4" s="28"/>
      <c r="BS4" s="28"/>
      <c r="BT4" s="29">
        <v>0</v>
      </c>
      <c r="BU4" s="29">
        <v>0</v>
      </c>
      <c r="BV4" s="29">
        <v>0</v>
      </c>
      <c r="BW4" s="29">
        <v>1</v>
      </c>
      <c r="BX4" s="30">
        <v>0</v>
      </c>
      <c r="BY4" s="27">
        <f>BP4+BQ4+BR4+BS4</f>
        <v>57.3</v>
      </c>
      <c r="BZ4" s="26">
        <f>BT4</f>
        <v>0</v>
      </c>
      <c r="CA4" s="32">
        <f>(BU4*3)+(BV4*10)+(BW4*5)+(BX4*20)</f>
        <v>5</v>
      </c>
      <c r="CB4" s="71">
        <f>BY4+BZ4+CA4</f>
        <v>62.3</v>
      </c>
      <c r="CC4" s="31">
        <v>70.03</v>
      </c>
      <c r="CD4" s="28"/>
      <c r="CE4" s="29">
        <v>0</v>
      </c>
      <c r="CF4" s="29">
        <v>0</v>
      </c>
      <c r="CG4" s="29">
        <v>0</v>
      </c>
      <c r="CH4" s="29">
        <v>0</v>
      </c>
      <c r="CI4" s="30">
        <v>0</v>
      </c>
      <c r="CJ4" s="27">
        <f t="shared" si="17"/>
        <v>70.03</v>
      </c>
      <c r="CK4" s="26">
        <f t="shared" si="18"/>
        <v>0</v>
      </c>
      <c r="CL4" s="23">
        <f t="shared" si="19"/>
        <v>0</v>
      </c>
      <c r="CM4" s="45">
        <f t="shared" si="20"/>
        <v>70.03</v>
      </c>
      <c r="CN4" s="4"/>
      <c r="CO4" s="4"/>
      <c r="CP4" s="4"/>
      <c r="CQ4" s="4"/>
      <c r="CR4" s="4"/>
      <c r="CS4" s="4"/>
      <c r="CT4" s="4"/>
      <c r="CU4" s="72"/>
      <c r="CW4" s="4"/>
      <c r="CX4" s="73"/>
      <c r="CY4" s="39"/>
      <c r="CZ4" s="4"/>
      <c r="DA4" s="4"/>
      <c r="DB4" s="4"/>
      <c r="DC4" s="4"/>
      <c r="DD4" s="4"/>
      <c r="DE4" s="4"/>
      <c r="DF4" s="72"/>
      <c r="DH4" s="4"/>
      <c r="DI4" s="73"/>
      <c r="DJ4" s="39"/>
      <c r="DK4" s="4"/>
      <c r="DL4" s="4"/>
      <c r="DM4" s="4"/>
      <c r="DN4" s="4"/>
      <c r="DO4" s="4"/>
      <c r="DP4" s="4"/>
      <c r="DQ4" s="72"/>
      <c r="DS4" s="4"/>
      <c r="DT4" s="73"/>
      <c r="DU4" s="39"/>
      <c r="DV4" s="4"/>
      <c r="DW4" s="4"/>
      <c r="DX4" s="4"/>
      <c r="DY4" s="4"/>
      <c r="DZ4" s="4"/>
      <c r="EA4" s="4"/>
      <c r="EB4" s="72"/>
      <c r="ED4" s="4"/>
      <c r="EE4" s="73"/>
      <c r="EF4" s="39"/>
      <c r="EG4" s="4"/>
      <c r="EH4" s="4"/>
      <c r="EI4" s="4"/>
      <c r="EJ4" s="4"/>
      <c r="EK4" s="4"/>
      <c r="EL4" s="4"/>
      <c r="EM4" s="72"/>
      <c r="EO4" s="4"/>
      <c r="EP4" s="73"/>
      <c r="EQ4" s="39"/>
      <c r="ER4" s="4"/>
      <c r="ES4" s="4"/>
      <c r="ET4" s="4"/>
      <c r="EU4" s="4"/>
      <c r="EV4" s="4"/>
      <c r="EW4" s="4"/>
      <c r="EX4" s="72"/>
      <c r="EZ4" s="4"/>
      <c r="FA4" s="73"/>
      <c r="FB4" s="39"/>
      <c r="FC4" s="4"/>
      <c r="FD4" s="4"/>
      <c r="FE4" s="4"/>
      <c r="FF4" s="4"/>
      <c r="FG4" s="4"/>
      <c r="FH4" s="4"/>
      <c r="FI4" s="72"/>
      <c r="FK4" s="4"/>
      <c r="FL4" s="73"/>
      <c r="FM4" s="39"/>
      <c r="FN4" s="4"/>
      <c r="FO4" s="4"/>
      <c r="FP4" s="4"/>
      <c r="FQ4" s="4"/>
      <c r="FR4" s="4"/>
      <c r="FS4" s="4"/>
      <c r="FT4" s="72"/>
      <c r="FV4" s="4"/>
      <c r="FW4" s="73"/>
      <c r="FX4" s="39"/>
      <c r="FY4" s="4"/>
      <c r="FZ4" s="4"/>
      <c r="GA4" s="4"/>
      <c r="GB4" s="4"/>
      <c r="GC4" s="4"/>
      <c r="GD4" s="4"/>
      <c r="GE4" s="72"/>
      <c r="GG4" s="4"/>
      <c r="GH4" s="73"/>
      <c r="GI4" s="39"/>
      <c r="GJ4" s="4"/>
      <c r="GK4" s="4"/>
      <c r="GL4" s="4"/>
      <c r="GM4" s="4"/>
      <c r="GN4" s="4"/>
      <c r="GO4" s="4"/>
      <c r="GP4" s="72"/>
      <c r="GR4" s="4"/>
      <c r="GS4" s="73"/>
      <c r="GT4" s="39"/>
      <c r="GU4" s="4"/>
      <c r="GV4" s="4"/>
      <c r="GW4" s="4"/>
      <c r="GX4" s="4"/>
      <c r="GY4" s="4"/>
      <c r="GZ4" s="4"/>
      <c r="HA4" s="72"/>
      <c r="HC4" s="4"/>
      <c r="HD4" s="73"/>
      <c r="HE4" s="39"/>
      <c r="HF4" s="4"/>
      <c r="HG4" s="4"/>
      <c r="HH4" s="4"/>
      <c r="HI4" s="4"/>
      <c r="HJ4" s="4"/>
      <c r="HK4" s="4"/>
      <c r="HL4" s="72"/>
      <c r="HN4" s="4"/>
      <c r="HO4" s="73"/>
      <c r="HP4" s="39"/>
      <c r="HQ4" s="4"/>
      <c r="HR4" s="4"/>
      <c r="HS4" s="4"/>
      <c r="HT4" s="4"/>
      <c r="HU4" s="4"/>
      <c r="HV4" s="4"/>
      <c r="HW4" s="72"/>
      <c r="HY4" s="4"/>
      <c r="HZ4" s="73"/>
      <c r="IA4" s="39"/>
      <c r="IB4" s="4"/>
      <c r="IC4" s="4"/>
      <c r="ID4" s="4"/>
      <c r="IE4" s="4"/>
      <c r="IF4" s="4"/>
      <c r="IG4" s="4"/>
      <c r="IH4" s="72"/>
      <c r="IJ4" s="4"/>
      <c r="IK4" s="4"/>
      <c r="IL4" s="77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</row>
    <row r="5" spans="1:323" x14ac:dyDescent="0.2">
      <c r="A5" s="33">
        <v>3</v>
      </c>
      <c r="B5" s="62" t="s">
        <v>151</v>
      </c>
      <c r="C5" s="25"/>
      <c r="D5" s="63"/>
      <c r="E5" s="63" t="s">
        <v>104</v>
      </c>
      <c r="F5" s="64" t="s">
        <v>22</v>
      </c>
      <c r="G5" s="24">
        <v>1</v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4" t="str">
        <f>IF(ISNA(VLOOKUP(E5,SortLookup!$A$1:$B$5,2,FALSE))," ",VLOOKUP(E5,SortLookup!$A$1:$B$5,2,FALSE))</f>
        <v xml:space="preserve"> </v>
      </c>
      <c r="J5" s="22">
        <f>IF(ISNA(VLOOKUP(F5,SortLookup!$A$7:$B$11,2,FALSE))," ",VLOOKUP(F5,SortLookup!$A$7:$B$11,2,FALSE))</f>
        <v>3</v>
      </c>
      <c r="K5" s="57">
        <f>L5+M5+O5</f>
        <v>262.93</v>
      </c>
      <c r="L5" s="58">
        <f>AB5+AO5+BA5+BL5+BY5+CJ5+CU5+DF5+DQ5+EB5+EM5+EX5+FI5+FT5+GE5+GP5+HA5+HL5+HW5+IH5</f>
        <v>248.93</v>
      </c>
      <c r="M5" s="36">
        <f>AD5+AQ5+BC5+BN5+CA5+CL5+CW5+DH5+DS5+ED5+EO5+EZ5+FK5+FV5+GG5+GR5+HC5+HN5+HY5+IJ5</f>
        <v>3</v>
      </c>
      <c r="N5" s="37">
        <f t="shared" si="0"/>
        <v>11</v>
      </c>
      <c r="O5" s="59">
        <f>W5+AJ5+AV5+BG5+BT5+CE5+CP5+DA5+DL5+DW5+EH5+ES5+FD5+FO5+FZ5+GK5+GV5+HG5+HR5+IC5</f>
        <v>11</v>
      </c>
      <c r="P5" s="31">
        <v>36.47</v>
      </c>
      <c r="Q5" s="28"/>
      <c r="R5" s="28"/>
      <c r="S5" s="28"/>
      <c r="T5" s="28"/>
      <c r="U5" s="28"/>
      <c r="V5" s="28"/>
      <c r="W5" s="29">
        <v>0</v>
      </c>
      <c r="X5" s="29">
        <v>0</v>
      </c>
      <c r="Y5" s="29">
        <v>0</v>
      </c>
      <c r="Z5" s="29">
        <v>0</v>
      </c>
      <c r="AA5" s="30">
        <v>0</v>
      </c>
      <c r="AB5" s="27">
        <f t="shared" si="1"/>
        <v>36.47</v>
      </c>
      <c r="AC5" s="26">
        <f t="shared" si="2"/>
        <v>0</v>
      </c>
      <c r="AD5" s="23">
        <f t="shared" si="3"/>
        <v>0</v>
      </c>
      <c r="AE5" s="45">
        <f t="shared" si="4"/>
        <v>36.47</v>
      </c>
      <c r="AF5" s="31">
        <v>48.19</v>
      </c>
      <c r="AG5" s="28"/>
      <c r="AH5" s="28"/>
      <c r="AI5" s="28"/>
      <c r="AJ5" s="29">
        <v>6</v>
      </c>
      <c r="AK5" s="29">
        <v>0</v>
      </c>
      <c r="AL5" s="29">
        <v>0</v>
      </c>
      <c r="AM5" s="29">
        <v>0</v>
      </c>
      <c r="AN5" s="30">
        <v>0</v>
      </c>
      <c r="AO5" s="27">
        <f t="shared" si="5"/>
        <v>48.19</v>
      </c>
      <c r="AP5" s="26">
        <f t="shared" si="6"/>
        <v>6</v>
      </c>
      <c r="AQ5" s="23">
        <f t="shared" si="7"/>
        <v>0</v>
      </c>
      <c r="AR5" s="45">
        <f t="shared" si="8"/>
        <v>54.19</v>
      </c>
      <c r="AS5" s="31">
        <v>27.4</v>
      </c>
      <c r="AT5" s="28"/>
      <c r="AU5" s="28"/>
      <c r="AV5" s="29">
        <v>2</v>
      </c>
      <c r="AW5" s="29">
        <v>1</v>
      </c>
      <c r="AX5" s="29">
        <v>0</v>
      </c>
      <c r="AY5" s="29">
        <v>0</v>
      </c>
      <c r="AZ5" s="30">
        <v>0</v>
      </c>
      <c r="BA5" s="27">
        <f t="shared" si="9"/>
        <v>27.4</v>
      </c>
      <c r="BB5" s="26">
        <f t="shared" si="10"/>
        <v>2</v>
      </c>
      <c r="BC5" s="23">
        <f t="shared" si="11"/>
        <v>3</v>
      </c>
      <c r="BD5" s="45">
        <f t="shared" si="12"/>
        <v>32.4</v>
      </c>
      <c r="BE5" s="27"/>
      <c r="BF5" s="43"/>
      <c r="BG5" s="29"/>
      <c r="BH5" s="29"/>
      <c r="BI5" s="29"/>
      <c r="BJ5" s="29"/>
      <c r="BK5" s="30"/>
      <c r="BL5" s="40">
        <f t="shared" si="13"/>
        <v>0</v>
      </c>
      <c r="BM5" s="37">
        <f t="shared" si="14"/>
        <v>0</v>
      </c>
      <c r="BN5" s="36">
        <f t="shared" si="15"/>
        <v>0</v>
      </c>
      <c r="BO5" s="35">
        <f t="shared" si="16"/>
        <v>0</v>
      </c>
      <c r="BP5" s="31">
        <v>56.78</v>
      </c>
      <c r="BQ5" s="28"/>
      <c r="BR5" s="28"/>
      <c r="BS5" s="28"/>
      <c r="BT5" s="29">
        <v>2</v>
      </c>
      <c r="BU5" s="29">
        <v>0</v>
      </c>
      <c r="BV5" s="29">
        <v>0</v>
      </c>
      <c r="BW5" s="29">
        <v>0</v>
      </c>
      <c r="BX5" s="30">
        <v>0</v>
      </c>
      <c r="BY5" s="27">
        <f>BP5+BQ5+BR5+BS5</f>
        <v>56.78</v>
      </c>
      <c r="BZ5" s="26">
        <f>BT5</f>
        <v>2</v>
      </c>
      <c r="CA5" s="32">
        <f>(BU5*3)+(BV5*10)+(BW5*5)+(BX5*20)</f>
        <v>0</v>
      </c>
      <c r="CB5" s="71">
        <f>BY5+BZ5+CA5</f>
        <v>58.78</v>
      </c>
      <c r="CC5" s="31">
        <v>80.09</v>
      </c>
      <c r="CD5" s="28"/>
      <c r="CE5" s="29">
        <v>1</v>
      </c>
      <c r="CF5" s="29">
        <v>0</v>
      </c>
      <c r="CG5" s="29">
        <v>0</v>
      </c>
      <c r="CH5" s="29">
        <v>0</v>
      </c>
      <c r="CI5" s="30">
        <v>0</v>
      </c>
      <c r="CJ5" s="27">
        <f t="shared" si="17"/>
        <v>80.09</v>
      </c>
      <c r="CK5" s="26">
        <f t="shared" si="18"/>
        <v>1</v>
      </c>
      <c r="CL5" s="23">
        <f t="shared" si="19"/>
        <v>0</v>
      </c>
      <c r="CM5" s="45">
        <f t="shared" si="20"/>
        <v>81.09</v>
      </c>
      <c r="CN5" s="4"/>
      <c r="CO5" s="4"/>
      <c r="CP5" s="4"/>
      <c r="CQ5" s="4"/>
      <c r="CR5" s="4"/>
      <c r="CS5" s="4"/>
      <c r="CT5" s="4"/>
      <c r="CU5" s="72"/>
      <c r="CW5" s="4"/>
      <c r="CX5" s="73"/>
      <c r="CY5" s="39"/>
      <c r="CZ5" s="4"/>
      <c r="DA5" s="4"/>
      <c r="DB5" s="4"/>
      <c r="DC5" s="4"/>
      <c r="DD5" s="4"/>
      <c r="DE5" s="4"/>
      <c r="DF5" s="72"/>
      <c r="DH5" s="4"/>
      <c r="DI5" s="73"/>
      <c r="DJ5" s="39"/>
      <c r="DK5" s="4"/>
      <c r="DL5" s="4"/>
      <c r="DM5" s="4"/>
      <c r="DN5" s="4"/>
      <c r="DO5" s="4"/>
      <c r="DP5" s="4"/>
      <c r="DQ5" s="72"/>
      <c r="DS5" s="4"/>
      <c r="DT5" s="73"/>
      <c r="DU5" s="39"/>
      <c r="DV5" s="4"/>
      <c r="DW5" s="4"/>
      <c r="DX5" s="4"/>
      <c r="DY5" s="4"/>
      <c r="DZ5" s="4"/>
      <c r="EA5" s="4"/>
      <c r="EB5" s="72"/>
      <c r="ED5" s="4"/>
      <c r="EE5" s="73"/>
      <c r="EF5" s="39"/>
      <c r="EG5" s="4"/>
      <c r="EH5" s="4"/>
      <c r="EI5" s="4"/>
      <c r="EJ5" s="4"/>
      <c r="EK5" s="4"/>
      <c r="EL5" s="4"/>
      <c r="EM5" s="72"/>
      <c r="EO5" s="4"/>
      <c r="EP5" s="73"/>
      <c r="EQ5" s="39"/>
      <c r="ER5" s="4"/>
      <c r="ES5" s="4"/>
      <c r="ET5" s="4"/>
      <c r="EU5" s="4"/>
      <c r="EV5" s="4"/>
      <c r="EW5" s="4"/>
      <c r="EX5" s="72"/>
      <c r="EZ5" s="4"/>
      <c r="FA5" s="73"/>
      <c r="FB5" s="39"/>
      <c r="FC5" s="4"/>
      <c r="FD5" s="4"/>
      <c r="FE5" s="4"/>
      <c r="FF5" s="4"/>
      <c r="FG5" s="4"/>
      <c r="FH5" s="4"/>
      <c r="FI5" s="72"/>
      <c r="FK5" s="4"/>
      <c r="FL5" s="73"/>
      <c r="FM5" s="39"/>
      <c r="FN5" s="4"/>
      <c r="FO5" s="4"/>
      <c r="FP5" s="4"/>
      <c r="FQ5" s="4"/>
      <c r="FR5" s="4"/>
      <c r="FS5" s="4"/>
      <c r="FT5" s="72"/>
      <c r="FV5" s="4"/>
      <c r="FW5" s="73"/>
      <c r="FX5" s="39"/>
      <c r="FY5" s="4"/>
      <c r="FZ5" s="4"/>
      <c r="GA5" s="4"/>
      <c r="GB5" s="4"/>
      <c r="GC5" s="4"/>
      <c r="GD5" s="4"/>
      <c r="GE5" s="72"/>
      <c r="GG5" s="4"/>
      <c r="GH5" s="73"/>
      <c r="GI5" s="39"/>
      <c r="GJ5" s="4"/>
      <c r="GK5" s="4"/>
      <c r="GL5" s="4"/>
      <c r="GM5" s="4"/>
      <c r="GN5" s="4"/>
      <c r="GO5" s="4"/>
      <c r="GP5" s="72"/>
      <c r="GR5" s="4"/>
      <c r="GS5" s="73"/>
      <c r="GT5" s="39"/>
      <c r="GU5" s="4"/>
      <c r="GV5" s="4"/>
      <c r="GW5" s="4"/>
      <c r="GX5" s="4"/>
      <c r="GY5" s="4"/>
      <c r="GZ5" s="4"/>
      <c r="HA5" s="72"/>
      <c r="HC5" s="4"/>
      <c r="HD5" s="73"/>
      <c r="HE5" s="39"/>
      <c r="HF5" s="4"/>
      <c r="HG5" s="4"/>
      <c r="HH5" s="4"/>
      <c r="HI5" s="4"/>
      <c r="HJ5" s="4"/>
      <c r="HK5" s="4"/>
      <c r="HL5" s="72"/>
      <c r="HN5" s="4"/>
      <c r="HO5" s="73"/>
      <c r="HP5" s="39"/>
      <c r="HQ5" s="4"/>
      <c r="HR5" s="4"/>
      <c r="HS5" s="4"/>
      <c r="HT5" s="4"/>
      <c r="HU5" s="4"/>
      <c r="HV5" s="4"/>
      <c r="HW5" s="72"/>
      <c r="HY5" s="4"/>
      <c r="HZ5" s="73"/>
      <c r="IA5" s="39"/>
      <c r="IB5" s="4"/>
      <c r="IC5" s="4"/>
      <c r="ID5" s="4"/>
      <c r="IE5" s="4"/>
      <c r="IF5" s="4"/>
      <c r="IG5" s="4"/>
      <c r="IH5" s="72"/>
      <c r="IJ5" s="4"/>
      <c r="IK5" s="4"/>
      <c r="IL5" s="77"/>
      <c r="IM5" s="4"/>
      <c r="IN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ht="12.75" customHeight="1" x14ac:dyDescent="0.2">
      <c r="A6" s="33">
        <v>4</v>
      </c>
      <c r="B6" s="62" t="s">
        <v>150</v>
      </c>
      <c r="C6" s="25"/>
      <c r="D6" s="63"/>
      <c r="E6" s="63" t="s">
        <v>104</v>
      </c>
      <c r="F6" s="64" t="s">
        <v>22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>
        <f>IF(ISNA(VLOOKUP(F6,SortLookup!$A$7:$B$11,2,FALSE))," ",VLOOKUP(F6,SortLookup!$A$7:$B$11,2,FALSE))</f>
        <v>3</v>
      </c>
      <c r="K6" s="57">
        <f>L6+M6+O6</f>
        <v>287.42</v>
      </c>
      <c r="L6" s="58">
        <f>AB6+AO6+BA6+BL6+BY6+CJ6+CU6+DF6+DQ6+EB6+EM6+EX6+FI6+FT6+GE6+GP6+HA6+HL6+HW6+IH6</f>
        <v>268.42</v>
      </c>
      <c r="M6" s="36">
        <f>AD6+AQ6+BC6+BN6+CA6+CL6+CW6+DH6+DS6+ED6+EO6+EZ6+FK6+FV6+GG6+GR6+HC6+HN6+HY6+IJ6</f>
        <v>5</v>
      </c>
      <c r="N6" s="37">
        <f t="shared" si="0"/>
        <v>14</v>
      </c>
      <c r="O6" s="59">
        <f>W6+AJ6+AV6+BG6+BT6+CE6+CP6+DA6+DL6+DW6+EH6+ES6+FD6+FO6+FZ6+GK6+GV6+HG6+HR6+IC6</f>
        <v>14</v>
      </c>
      <c r="P6" s="31">
        <v>49.47</v>
      </c>
      <c r="Q6" s="28"/>
      <c r="R6" s="28"/>
      <c r="S6" s="28"/>
      <c r="T6" s="28"/>
      <c r="U6" s="28"/>
      <c r="V6" s="28"/>
      <c r="W6" s="29">
        <v>0</v>
      </c>
      <c r="X6" s="29">
        <v>0</v>
      </c>
      <c r="Y6" s="29">
        <v>0</v>
      </c>
      <c r="Z6" s="29">
        <v>0</v>
      </c>
      <c r="AA6" s="30">
        <v>0</v>
      </c>
      <c r="AB6" s="27">
        <f t="shared" si="1"/>
        <v>49.47</v>
      </c>
      <c r="AC6" s="26">
        <f t="shared" si="2"/>
        <v>0</v>
      </c>
      <c r="AD6" s="23">
        <f t="shared" si="3"/>
        <v>0</v>
      </c>
      <c r="AE6" s="45">
        <f t="shared" si="4"/>
        <v>49.47</v>
      </c>
      <c r="AF6" s="31">
        <v>50.23</v>
      </c>
      <c r="AG6" s="28"/>
      <c r="AH6" s="28"/>
      <c r="AI6" s="28"/>
      <c r="AJ6" s="29">
        <v>11</v>
      </c>
      <c r="AK6" s="29">
        <v>0</v>
      </c>
      <c r="AL6" s="29">
        <v>0</v>
      </c>
      <c r="AM6" s="29">
        <v>0</v>
      </c>
      <c r="AN6" s="30">
        <v>0</v>
      </c>
      <c r="AO6" s="27">
        <f t="shared" si="5"/>
        <v>50.23</v>
      </c>
      <c r="AP6" s="26">
        <f t="shared" si="6"/>
        <v>11</v>
      </c>
      <c r="AQ6" s="23">
        <f t="shared" si="7"/>
        <v>0</v>
      </c>
      <c r="AR6" s="45">
        <f t="shared" si="8"/>
        <v>61.23</v>
      </c>
      <c r="AS6" s="31">
        <v>29.09</v>
      </c>
      <c r="AT6" s="28"/>
      <c r="AU6" s="28"/>
      <c r="AV6" s="29">
        <v>3</v>
      </c>
      <c r="AW6" s="29">
        <v>0</v>
      </c>
      <c r="AX6" s="29">
        <v>0</v>
      </c>
      <c r="AY6" s="29">
        <v>0</v>
      </c>
      <c r="AZ6" s="30">
        <v>0</v>
      </c>
      <c r="BA6" s="27">
        <f t="shared" si="9"/>
        <v>29.09</v>
      </c>
      <c r="BB6" s="26">
        <f t="shared" si="10"/>
        <v>3</v>
      </c>
      <c r="BC6" s="23">
        <f t="shared" si="11"/>
        <v>0</v>
      </c>
      <c r="BD6" s="45">
        <f t="shared" si="12"/>
        <v>32.090000000000003</v>
      </c>
      <c r="BE6" s="27"/>
      <c r="BF6" s="43"/>
      <c r="BG6" s="29"/>
      <c r="BH6" s="29"/>
      <c r="BI6" s="29"/>
      <c r="BJ6" s="29"/>
      <c r="BK6" s="30"/>
      <c r="BL6" s="40">
        <f t="shared" si="13"/>
        <v>0</v>
      </c>
      <c r="BM6" s="37">
        <f t="shared" si="14"/>
        <v>0</v>
      </c>
      <c r="BN6" s="36">
        <f t="shared" si="15"/>
        <v>0</v>
      </c>
      <c r="BO6" s="35">
        <f t="shared" si="16"/>
        <v>0</v>
      </c>
      <c r="BP6" s="31">
        <v>68.59</v>
      </c>
      <c r="BQ6" s="28"/>
      <c r="BR6" s="28"/>
      <c r="BS6" s="28"/>
      <c r="BT6" s="29">
        <v>0</v>
      </c>
      <c r="BU6" s="29">
        <v>0</v>
      </c>
      <c r="BV6" s="29">
        <v>0</v>
      </c>
      <c r="BW6" s="29">
        <v>1</v>
      </c>
      <c r="BX6" s="30">
        <v>0</v>
      </c>
      <c r="BY6" s="27">
        <f>BP6+BQ6+BR6+BS6</f>
        <v>68.59</v>
      </c>
      <c r="BZ6" s="26">
        <f>BT6</f>
        <v>0</v>
      </c>
      <c r="CA6" s="32">
        <f>(BU6*3)+(BV6*10)+(BW6*5)+(BX6*20)</f>
        <v>5</v>
      </c>
      <c r="CB6" s="71">
        <f>BY6+BZ6+CA6</f>
        <v>73.59</v>
      </c>
      <c r="CC6" s="31">
        <v>71.040000000000006</v>
      </c>
      <c r="CD6" s="28"/>
      <c r="CE6" s="29">
        <v>0</v>
      </c>
      <c r="CF6" s="29">
        <v>0</v>
      </c>
      <c r="CG6" s="29">
        <v>0</v>
      </c>
      <c r="CH6" s="29">
        <v>0</v>
      </c>
      <c r="CI6" s="30">
        <v>0</v>
      </c>
      <c r="CJ6" s="27">
        <f t="shared" si="17"/>
        <v>71.040000000000006</v>
      </c>
      <c r="CK6" s="26">
        <f t="shared" si="18"/>
        <v>0</v>
      </c>
      <c r="CL6" s="23">
        <f t="shared" si="19"/>
        <v>0</v>
      </c>
      <c r="CM6" s="45">
        <f t="shared" si="20"/>
        <v>71.040000000000006</v>
      </c>
      <c r="CN6" s="4"/>
      <c r="CO6" s="4"/>
      <c r="CP6" s="4"/>
      <c r="CQ6" s="4"/>
      <c r="CR6" s="4"/>
      <c r="CS6" s="4"/>
      <c r="CT6" s="4"/>
      <c r="CW6" s="4"/>
      <c r="CX6" s="4"/>
      <c r="CY6" s="4"/>
      <c r="CZ6" s="4"/>
      <c r="DA6" s="4"/>
      <c r="DB6" s="4"/>
      <c r="DC6" s="4"/>
      <c r="DD6" s="4"/>
      <c r="DE6" s="4"/>
      <c r="DH6" s="4"/>
      <c r="DI6" s="4"/>
      <c r="DJ6" s="4"/>
      <c r="DK6" s="4"/>
      <c r="DL6" s="4"/>
      <c r="DM6" s="4"/>
      <c r="DN6" s="4"/>
      <c r="DO6" s="4"/>
      <c r="DP6" s="4"/>
      <c r="DS6" s="4"/>
      <c r="DT6" s="4"/>
      <c r="DU6" s="4"/>
      <c r="DV6" s="4"/>
      <c r="DW6" s="4"/>
      <c r="DX6" s="4"/>
      <c r="DY6" s="4"/>
      <c r="DZ6" s="4"/>
      <c r="EA6" s="4"/>
      <c r="ED6" s="4"/>
      <c r="EE6" s="4"/>
      <c r="EF6" s="4"/>
      <c r="EG6" s="4"/>
      <c r="EH6" s="4"/>
      <c r="EI6" s="4"/>
      <c r="EJ6" s="4"/>
      <c r="EK6" s="4"/>
      <c r="EL6" s="4"/>
      <c r="EO6" s="4"/>
      <c r="EP6" s="4"/>
      <c r="EQ6" s="4"/>
      <c r="ER6" s="4"/>
      <c r="ES6" s="4"/>
      <c r="ET6" s="4"/>
      <c r="EU6" s="4"/>
      <c r="EV6" s="4"/>
      <c r="EW6" s="4"/>
      <c r="EZ6" s="4"/>
      <c r="FA6" s="4"/>
      <c r="FB6" s="4"/>
      <c r="FC6" s="4"/>
      <c r="FD6" s="4"/>
      <c r="FE6" s="4"/>
      <c r="FF6" s="4"/>
      <c r="FG6" s="4"/>
      <c r="FH6" s="4"/>
      <c r="FK6" s="4"/>
      <c r="FL6" s="4"/>
      <c r="FM6" s="4"/>
      <c r="FN6" s="4"/>
      <c r="FO6" s="4"/>
      <c r="FP6" s="4"/>
      <c r="FQ6" s="4"/>
      <c r="FR6" s="4"/>
      <c r="FS6" s="4"/>
      <c r="FV6" s="4"/>
      <c r="FW6" s="4"/>
      <c r="FX6" s="4"/>
      <c r="FY6" s="4"/>
      <c r="FZ6" s="4"/>
      <c r="GA6" s="4"/>
      <c r="GB6" s="4"/>
      <c r="GC6" s="4"/>
      <c r="GD6" s="4"/>
      <c r="GG6" s="4"/>
      <c r="GH6" s="4"/>
      <c r="GI6" s="4"/>
      <c r="GJ6" s="4"/>
      <c r="GK6" s="4"/>
      <c r="GL6" s="4"/>
      <c r="GM6" s="4"/>
      <c r="GN6" s="4"/>
      <c r="GO6" s="4"/>
      <c r="GR6" s="4"/>
      <c r="GS6" s="4"/>
      <c r="GT6" s="4"/>
      <c r="GU6" s="4"/>
      <c r="GV6" s="4"/>
      <c r="GW6" s="4"/>
      <c r="GX6" s="4"/>
      <c r="GY6" s="4"/>
      <c r="GZ6" s="4"/>
      <c r="HC6" s="4"/>
      <c r="HD6" s="4"/>
      <c r="HE6" s="4"/>
      <c r="HF6" s="4"/>
      <c r="HG6" s="4"/>
      <c r="HH6" s="4"/>
      <c r="HI6" s="4"/>
      <c r="HJ6" s="4"/>
      <c r="HK6" s="4"/>
      <c r="HN6" s="4"/>
      <c r="HO6" s="4"/>
      <c r="HP6" s="4"/>
      <c r="HQ6" s="4"/>
      <c r="HR6" s="4"/>
      <c r="HS6" s="4"/>
      <c r="HT6" s="4"/>
      <c r="HU6" s="4"/>
      <c r="HV6" s="4"/>
      <c r="HY6" s="4"/>
      <c r="HZ6" s="4"/>
      <c r="IA6" s="4"/>
      <c r="IB6" s="4"/>
      <c r="IC6" s="4"/>
      <c r="ID6" s="4"/>
      <c r="IE6" s="4"/>
      <c r="IF6" s="4"/>
      <c r="IG6" s="4"/>
      <c r="IJ6" s="4"/>
      <c r="IK6" s="4"/>
      <c r="IL6" s="77"/>
      <c r="IM6" s="4"/>
      <c r="IN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</row>
    <row r="7" spans="1:323" ht="12.75" customHeight="1" x14ac:dyDescent="0.2">
      <c r="A7" s="33">
        <v>5</v>
      </c>
      <c r="B7" s="62" t="s">
        <v>161</v>
      </c>
      <c r="C7" s="25"/>
      <c r="D7" s="63" t="s">
        <v>107</v>
      </c>
      <c r="E7" s="63" t="s">
        <v>104</v>
      </c>
      <c r="F7" s="64" t="s">
        <v>101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7">
        <f>L7+M7+O7</f>
        <v>414.8</v>
      </c>
      <c r="L7" s="58">
        <f>AB7+AO7+BA7+BL7+BY7+CJ7+CU1+DF1+DQ1+EB1+EM1+EX1+FI1+FT1+GE1+GP1+HA1+HL1+HW1+IH1</f>
        <v>351.8</v>
      </c>
      <c r="M7" s="36">
        <f>AD7+AQ7+BC7+BN7+CA7+CL7+CW1+DH1+DS1+ED1+EO1+EZ1+FK1+FV1+GG1+GR1+HC1+HN1+HY1+IJ1</f>
        <v>6</v>
      </c>
      <c r="N7" s="37">
        <f t="shared" si="0"/>
        <v>57</v>
      </c>
      <c r="O7" s="59">
        <f>W7+AJ7+AV7+BG7+BT7+CE7+CP1+DA1+DL1+DW1+EH1+ES1+FD1+FO1+FZ1+GK1+GV1+HG1+HR1+IC1</f>
        <v>57</v>
      </c>
      <c r="P7" s="31">
        <v>78.09</v>
      </c>
      <c r="Q7" s="28"/>
      <c r="R7" s="28"/>
      <c r="S7" s="28"/>
      <c r="T7" s="28"/>
      <c r="U7" s="28"/>
      <c r="V7" s="28"/>
      <c r="W7" s="29">
        <v>5</v>
      </c>
      <c r="X7" s="29">
        <v>0</v>
      </c>
      <c r="Y7" s="29">
        <v>0</v>
      </c>
      <c r="Z7" s="29">
        <v>0</v>
      </c>
      <c r="AA7" s="30">
        <v>0</v>
      </c>
      <c r="AB7" s="27">
        <f t="shared" si="1"/>
        <v>78.09</v>
      </c>
      <c r="AC7" s="26">
        <f t="shared" si="2"/>
        <v>5</v>
      </c>
      <c r="AD7" s="23">
        <f t="shared" si="3"/>
        <v>0</v>
      </c>
      <c r="AE7" s="45">
        <f t="shared" si="4"/>
        <v>83.09</v>
      </c>
      <c r="AF7" s="31">
        <v>64.89</v>
      </c>
      <c r="AG7" s="28"/>
      <c r="AH7" s="28"/>
      <c r="AI7" s="28"/>
      <c r="AJ7" s="29">
        <v>14</v>
      </c>
      <c r="AK7" s="29">
        <v>1</v>
      </c>
      <c r="AL7" s="29">
        <v>0</v>
      </c>
      <c r="AM7" s="29">
        <v>0</v>
      </c>
      <c r="AN7" s="30">
        <v>0</v>
      </c>
      <c r="AO7" s="27">
        <f t="shared" si="5"/>
        <v>64.89</v>
      </c>
      <c r="AP7" s="26">
        <f t="shared" si="6"/>
        <v>14</v>
      </c>
      <c r="AQ7" s="23">
        <f t="shared" si="7"/>
        <v>3</v>
      </c>
      <c r="AR7" s="45">
        <f t="shared" si="8"/>
        <v>81.89</v>
      </c>
      <c r="AS7" s="31">
        <v>43.41</v>
      </c>
      <c r="AT7" s="28"/>
      <c r="AU7" s="28"/>
      <c r="AV7" s="29">
        <v>9</v>
      </c>
      <c r="AW7" s="29">
        <v>0</v>
      </c>
      <c r="AX7" s="29">
        <v>0</v>
      </c>
      <c r="AY7" s="29">
        <v>0</v>
      </c>
      <c r="AZ7" s="30">
        <v>0</v>
      </c>
      <c r="BA7" s="27">
        <f t="shared" si="9"/>
        <v>43.41</v>
      </c>
      <c r="BB7" s="26">
        <f t="shared" si="10"/>
        <v>9</v>
      </c>
      <c r="BC7" s="23">
        <f t="shared" si="11"/>
        <v>0</v>
      </c>
      <c r="BD7" s="45">
        <f t="shared" si="12"/>
        <v>52.41</v>
      </c>
      <c r="BE7" s="27"/>
      <c r="BF7" s="43"/>
      <c r="BG7" s="29"/>
      <c r="BH7" s="29"/>
      <c r="BI7" s="29"/>
      <c r="BJ7" s="29"/>
      <c r="BK7" s="30"/>
      <c r="BL7" s="40">
        <f t="shared" si="13"/>
        <v>0</v>
      </c>
      <c r="BM7" s="37">
        <f t="shared" si="14"/>
        <v>0</v>
      </c>
      <c r="BN7" s="36">
        <f t="shared" si="15"/>
        <v>0</v>
      </c>
      <c r="BO7" s="35">
        <f t="shared" si="16"/>
        <v>0</v>
      </c>
      <c r="BP7" s="31">
        <v>67.91</v>
      </c>
      <c r="BQ7" s="28"/>
      <c r="BR7" s="28"/>
      <c r="BS7" s="28"/>
      <c r="BT7" s="29">
        <v>19</v>
      </c>
      <c r="BU7" s="29">
        <v>1</v>
      </c>
      <c r="BV7" s="29">
        <v>0</v>
      </c>
      <c r="BW7" s="29">
        <v>0</v>
      </c>
      <c r="BX7" s="30">
        <v>0</v>
      </c>
      <c r="BY7" s="27">
        <f>BP7+BQ7+BR7+BS7</f>
        <v>67.91</v>
      </c>
      <c r="BZ7" s="26">
        <f>BT7</f>
        <v>19</v>
      </c>
      <c r="CA7" s="32">
        <f>(BU7*3)+(BV7*10)+(BW7*5)+(BX7*20)</f>
        <v>3</v>
      </c>
      <c r="CB7" s="71">
        <f>BY7+BZ7+CA7</f>
        <v>89.91</v>
      </c>
      <c r="CC7" s="31">
        <v>97.5</v>
      </c>
      <c r="CD7" s="28"/>
      <c r="CE7" s="29">
        <v>10</v>
      </c>
      <c r="CF7" s="29">
        <v>0</v>
      </c>
      <c r="CG7" s="29">
        <v>0</v>
      </c>
      <c r="CH7" s="29">
        <v>0</v>
      </c>
      <c r="CI7" s="30">
        <v>0</v>
      </c>
      <c r="CJ7" s="27">
        <f t="shared" si="17"/>
        <v>97.5</v>
      </c>
      <c r="CK7" s="26">
        <f t="shared" si="18"/>
        <v>10</v>
      </c>
      <c r="CL7" s="23">
        <f t="shared" si="19"/>
        <v>0</v>
      </c>
      <c r="CM7" s="45">
        <f t="shared" si="20"/>
        <v>107.5</v>
      </c>
      <c r="CN7" s="1"/>
      <c r="CO7" s="1"/>
      <c r="CP7" s="2"/>
      <c r="CQ7" s="2"/>
      <c r="CR7" s="2"/>
      <c r="CS7" s="2"/>
      <c r="CT7" s="2"/>
      <c r="CU7" s="60"/>
      <c r="CV7" s="13"/>
      <c r="CW7" s="6"/>
      <c r="CX7" s="38"/>
      <c r="CY7" s="1"/>
      <c r="CZ7" s="1"/>
      <c r="DA7" s="2"/>
      <c r="DB7" s="2"/>
      <c r="DC7" s="2"/>
      <c r="DD7" s="2"/>
      <c r="DE7" s="2"/>
      <c r="DF7" s="60"/>
      <c r="DG7" s="13"/>
      <c r="DH7" s="6"/>
      <c r="DI7" s="38"/>
      <c r="DJ7" s="1"/>
      <c r="DK7" s="1"/>
      <c r="DL7" s="2"/>
      <c r="DM7" s="2"/>
      <c r="DN7" s="2"/>
      <c r="DO7" s="2"/>
      <c r="DP7" s="2"/>
      <c r="DQ7" s="60"/>
      <c r="DR7" s="13"/>
      <c r="DS7" s="6"/>
      <c r="DT7" s="38"/>
      <c r="DU7" s="1"/>
      <c r="DV7" s="1"/>
      <c r="DW7" s="2"/>
      <c r="DX7" s="2"/>
      <c r="DY7" s="2"/>
      <c r="DZ7" s="2"/>
      <c r="EA7" s="2"/>
      <c r="EB7" s="60"/>
      <c r="EC7" s="13"/>
      <c r="ED7" s="6"/>
      <c r="EE7" s="38"/>
      <c r="EF7" s="1"/>
      <c r="EG7" s="1"/>
      <c r="EH7" s="2"/>
      <c r="EI7" s="2"/>
      <c r="EJ7" s="2"/>
      <c r="EK7" s="2"/>
      <c r="EL7" s="2"/>
      <c r="EM7" s="60"/>
      <c r="EN7" s="13"/>
      <c r="EO7" s="6"/>
      <c r="EP7" s="38"/>
      <c r="EQ7" s="1"/>
      <c r="ER7" s="1"/>
      <c r="ES7" s="2"/>
      <c r="ET7" s="2"/>
      <c r="EU7" s="2"/>
      <c r="EV7" s="2"/>
      <c r="EW7" s="2"/>
      <c r="EX7" s="60"/>
      <c r="EY7" s="13"/>
      <c r="EZ7" s="6"/>
      <c r="FA7" s="38"/>
      <c r="FB7" s="1"/>
      <c r="FC7" s="1"/>
      <c r="FD7" s="2"/>
      <c r="FE7" s="2"/>
      <c r="FF7" s="2"/>
      <c r="FG7" s="2"/>
      <c r="FH7" s="2"/>
      <c r="FI7" s="60"/>
      <c r="FJ7" s="13"/>
      <c r="FK7" s="6"/>
      <c r="FL7" s="38"/>
      <c r="FM7" s="1"/>
      <c r="FN7" s="1"/>
      <c r="FO7" s="2"/>
      <c r="FP7" s="2"/>
      <c r="FQ7" s="2"/>
      <c r="FR7" s="2"/>
      <c r="FS7" s="2"/>
      <c r="FT7" s="60"/>
      <c r="FU7" s="13"/>
      <c r="FV7" s="6"/>
      <c r="FW7" s="38"/>
      <c r="FX7" s="1"/>
      <c r="FY7" s="1"/>
      <c r="FZ7" s="2"/>
      <c r="GA7" s="2"/>
      <c r="GB7" s="2"/>
      <c r="GC7" s="2"/>
      <c r="GD7" s="2"/>
      <c r="GE7" s="60"/>
      <c r="GF7" s="13"/>
      <c r="GG7" s="6"/>
      <c r="GH7" s="38"/>
      <c r="GI7" s="1"/>
      <c r="GJ7" s="1"/>
      <c r="GK7" s="2"/>
      <c r="GL7" s="2"/>
      <c r="GM7" s="2"/>
      <c r="GN7" s="2"/>
      <c r="GO7" s="2"/>
      <c r="GP7" s="60"/>
      <c r="GQ7" s="13"/>
      <c r="GR7" s="6"/>
      <c r="GS7" s="38"/>
      <c r="GT7" s="1"/>
      <c r="GU7" s="1"/>
      <c r="GV7" s="2"/>
      <c r="GW7" s="2"/>
      <c r="GX7" s="2"/>
      <c r="GY7" s="2"/>
      <c r="GZ7" s="2"/>
      <c r="HA7" s="60"/>
      <c r="HB7" s="13"/>
      <c r="HC7" s="6"/>
      <c r="HD7" s="38"/>
      <c r="HE7" s="1"/>
      <c r="HF7" s="1"/>
      <c r="HG7" s="2"/>
      <c r="HH7" s="2"/>
      <c r="HI7" s="2"/>
      <c r="HJ7" s="2"/>
      <c r="HK7" s="2"/>
      <c r="HL7" s="60"/>
      <c r="HM7" s="13"/>
      <c r="HN7" s="6"/>
      <c r="HO7" s="38"/>
      <c r="HP7" s="1"/>
      <c r="HQ7" s="1"/>
      <c r="HR7" s="2"/>
      <c r="HS7" s="2"/>
      <c r="HT7" s="2"/>
      <c r="HU7" s="2"/>
      <c r="HV7" s="2"/>
      <c r="HW7" s="60"/>
      <c r="HX7" s="13"/>
      <c r="HY7" s="6"/>
      <c r="HZ7" s="38"/>
      <c r="IA7" s="1"/>
      <c r="IB7" s="1"/>
      <c r="IC7" s="2"/>
      <c r="ID7" s="2"/>
      <c r="IE7" s="2"/>
      <c r="IF7" s="2"/>
      <c r="IG7" s="2"/>
      <c r="IH7" s="60"/>
      <c r="II7" s="13"/>
      <c r="IJ7" s="6"/>
      <c r="IK7" s="38"/>
      <c r="IL7" s="77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</row>
    <row r="8" spans="1:323" x14ac:dyDescent="0.2">
      <c r="A8" s="33"/>
      <c r="B8" s="62" t="s">
        <v>162</v>
      </c>
      <c r="C8" s="25"/>
      <c r="D8" s="63" t="s">
        <v>107</v>
      </c>
      <c r="E8" s="63" t="s">
        <v>104</v>
      </c>
      <c r="F8" s="64" t="s">
        <v>101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188" t="s">
        <v>133</v>
      </c>
      <c r="L8" s="58"/>
      <c r="M8" s="36"/>
      <c r="N8" s="37">
        <f t="shared" si="0"/>
        <v>0</v>
      </c>
      <c r="O8" s="59"/>
      <c r="P8" s="31">
        <v>85.28</v>
      </c>
      <c r="Q8" s="28"/>
      <c r="R8" s="28"/>
      <c r="S8" s="28"/>
      <c r="T8" s="28"/>
      <c r="U8" s="28"/>
      <c r="V8" s="28"/>
      <c r="W8" s="29">
        <v>0</v>
      </c>
      <c r="X8" s="29">
        <v>0</v>
      </c>
      <c r="Y8" s="29">
        <v>0</v>
      </c>
      <c r="Z8" s="29">
        <v>0</v>
      </c>
      <c r="AA8" s="30">
        <v>0</v>
      </c>
      <c r="AB8" s="27">
        <f t="shared" si="1"/>
        <v>85.28</v>
      </c>
      <c r="AC8" s="26">
        <f t="shared" si="2"/>
        <v>0</v>
      </c>
      <c r="AD8" s="23">
        <f t="shared" si="3"/>
        <v>0</v>
      </c>
      <c r="AE8" s="45">
        <f t="shared" si="4"/>
        <v>85.28</v>
      </c>
      <c r="AF8" s="31">
        <v>82.84</v>
      </c>
      <c r="AG8" s="28"/>
      <c r="AH8" s="28"/>
      <c r="AI8" s="28"/>
      <c r="AJ8" s="29">
        <v>20</v>
      </c>
      <c r="AK8" s="29">
        <v>1</v>
      </c>
      <c r="AL8" s="29">
        <v>0</v>
      </c>
      <c r="AM8" s="29">
        <v>0</v>
      </c>
      <c r="AN8" s="30">
        <v>0</v>
      </c>
      <c r="AO8" s="27">
        <f t="shared" si="5"/>
        <v>82.84</v>
      </c>
      <c r="AP8" s="26">
        <f t="shared" si="6"/>
        <v>20</v>
      </c>
      <c r="AQ8" s="23">
        <f t="shared" si="7"/>
        <v>3</v>
      </c>
      <c r="AR8" s="45">
        <f t="shared" si="8"/>
        <v>105.84</v>
      </c>
      <c r="AS8" s="31">
        <v>42.82</v>
      </c>
      <c r="AT8" s="28"/>
      <c r="AU8" s="28"/>
      <c r="AV8" s="29">
        <v>4</v>
      </c>
      <c r="AW8" s="29">
        <v>0</v>
      </c>
      <c r="AX8" s="29">
        <v>0</v>
      </c>
      <c r="AY8" s="29">
        <v>0</v>
      </c>
      <c r="AZ8" s="30">
        <v>0</v>
      </c>
      <c r="BA8" s="27">
        <f t="shared" si="9"/>
        <v>42.82</v>
      </c>
      <c r="BB8" s="26">
        <f t="shared" si="10"/>
        <v>4</v>
      </c>
      <c r="BC8" s="23">
        <f t="shared" si="11"/>
        <v>0</v>
      </c>
      <c r="BD8" s="45">
        <f t="shared" si="12"/>
        <v>46.82</v>
      </c>
      <c r="BE8" s="27"/>
      <c r="BF8" s="43"/>
      <c r="BG8" s="29"/>
      <c r="BH8" s="29"/>
      <c r="BI8" s="29"/>
      <c r="BJ8" s="29"/>
      <c r="BK8" s="30"/>
      <c r="BL8" s="40">
        <f t="shared" si="13"/>
        <v>0</v>
      </c>
      <c r="BM8" s="37">
        <f t="shared" si="14"/>
        <v>0</v>
      </c>
      <c r="BN8" s="36">
        <f t="shared" si="15"/>
        <v>0</v>
      </c>
      <c r="BO8" s="35">
        <f t="shared" si="16"/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/>
      <c r="BZ8" s="26"/>
      <c r="CA8" s="32"/>
      <c r="CB8" s="189" t="s">
        <v>133</v>
      </c>
      <c r="CC8" s="31">
        <v>83.86</v>
      </c>
      <c r="CD8" s="28"/>
      <c r="CE8" s="29">
        <v>20</v>
      </c>
      <c r="CF8" s="29">
        <v>0</v>
      </c>
      <c r="CG8" s="29">
        <v>0</v>
      </c>
      <c r="CH8" s="29">
        <v>0</v>
      </c>
      <c r="CI8" s="30">
        <v>0</v>
      </c>
      <c r="CJ8" s="27">
        <f t="shared" si="17"/>
        <v>83.86</v>
      </c>
      <c r="CK8" s="26">
        <f t="shared" si="18"/>
        <v>20</v>
      </c>
      <c r="CL8" s="23">
        <f t="shared" si="19"/>
        <v>0</v>
      </c>
      <c r="CM8" s="45">
        <f t="shared" si="20"/>
        <v>103.86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7"/>
      <c r="IM8" s="4"/>
      <c r="IN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ht="3" customHeight="1" x14ac:dyDescent="0.2">
      <c r="A9" s="160"/>
      <c r="B9" s="161"/>
      <c r="C9" s="162"/>
      <c r="D9" s="163"/>
      <c r="E9" s="163"/>
      <c r="F9" s="164"/>
      <c r="G9" s="165"/>
      <c r="H9" s="166"/>
      <c r="I9" s="167"/>
      <c r="J9" s="168"/>
      <c r="K9" s="196"/>
      <c r="L9" s="170"/>
      <c r="M9" s="171"/>
      <c r="N9" s="172"/>
      <c r="O9" s="173"/>
      <c r="P9" s="174"/>
      <c r="Q9" s="175"/>
      <c r="R9" s="175"/>
      <c r="S9" s="175"/>
      <c r="T9" s="175"/>
      <c r="U9" s="175"/>
      <c r="V9" s="175"/>
      <c r="W9" s="176"/>
      <c r="X9" s="176"/>
      <c r="Y9" s="176"/>
      <c r="Z9" s="176"/>
      <c r="AA9" s="177"/>
      <c r="AB9" s="178"/>
      <c r="AC9" s="179"/>
      <c r="AD9" s="180"/>
      <c r="AE9" s="181"/>
      <c r="AF9" s="174"/>
      <c r="AG9" s="175"/>
      <c r="AH9" s="175"/>
      <c r="AI9" s="175"/>
      <c r="AJ9" s="176"/>
      <c r="AK9" s="176"/>
      <c r="AL9" s="176"/>
      <c r="AM9" s="176"/>
      <c r="AN9" s="177"/>
      <c r="AO9" s="178"/>
      <c r="AP9" s="179"/>
      <c r="AQ9" s="180"/>
      <c r="AR9" s="181"/>
      <c r="AS9" s="174"/>
      <c r="AT9" s="175"/>
      <c r="AU9" s="175"/>
      <c r="AV9" s="176"/>
      <c r="AW9" s="176"/>
      <c r="AX9" s="176"/>
      <c r="AY9" s="176"/>
      <c r="AZ9" s="177"/>
      <c r="BA9" s="178"/>
      <c r="BB9" s="179"/>
      <c r="BC9" s="180"/>
      <c r="BD9" s="181"/>
      <c r="BE9" s="178"/>
      <c r="BF9" s="182"/>
      <c r="BG9" s="176"/>
      <c r="BH9" s="176"/>
      <c r="BI9" s="176"/>
      <c r="BJ9" s="176"/>
      <c r="BK9" s="177"/>
      <c r="BL9" s="183"/>
      <c r="BM9" s="172"/>
      <c r="BN9" s="171"/>
      <c r="BO9" s="184"/>
      <c r="BP9" s="174"/>
      <c r="BQ9" s="175"/>
      <c r="BR9" s="175"/>
      <c r="BS9" s="175"/>
      <c r="BT9" s="176"/>
      <c r="BU9" s="176"/>
      <c r="BV9" s="176"/>
      <c r="BW9" s="176"/>
      <c r="BX9" s="177"/>
      <c r="BY9" s="178"/>
      <c r="BZ9" s="179"/>
      <c r="CA9" s="185"/>
      <c r="CB9" s="197"/>
      <c r="CC9" s="174"/>
      <c r="CD9" s="175"/>
      <c r="CE9" s="176"/>
      <c r="CF9" s="176"/>
      <c r="CG9" s="176"/>
      <c r="CH9" s="176"/>
      <c r="CI9" s="177"/>
      <c r="CJ9" s="178"/>
      <c r="CK9" s="179"/>
      <c r="CL9" s="180"/>
      <c r="CM9" s="181"/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77"/>
      <c r="IM9" s="4"/>
      <c r="IN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</row>
    <row r="10" spans="1:323" x14ac:dyDescent="0.2">
      <c r="A10" s="33">
        <v>1</v>
      </c>
      <c r="B10" s="62" t="s">
        <v>115</v>
      </c>
      <c r="C10" s="25"/>
      <c r="D10" s="63" t="s">
        <v>103</v>
      </c>
      <c r="E10" s="63" t="s">
        <v>17</v>
      </c>
      <c r="F10" s="64" t="s">
        <v>21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>
        <f>IF(ISNA(VLOOKUP(E10,SortLookup!$A$1:$B$5,2,FALSE))," ",VLOOKUP(E10,SortLookup!$A$1:$B$5,2,FALSE))</f>
        <v>2</v>
      </c>
      <c r="J10" s="22">
        <f>IF(ISNA(VLOOKUP(F10,SortLookup!$A$7:$B$11,2,FALSE))," ",VLOOKUP(F10,SortLookup!$A$7:$B$11,2,FALSE))</f>
        <v>2</v>
      </c>
      <c r="K10" s="57">
        <f>L10+M10+O10</f>
        <v>230.28</v>
      </c>
      <c r="L10" s="58">
        <f>AB10+AO10+BA10+BL10+BY10+CJ10+CU6+DF6+DQ6+EB6+EM6+EX6+FI6+FT6+GE6+GP6+HA6+HL6+HW6+IH6</f>
        <v>206.28</v>
      </c>
      <c r="M10" s="36">
        <f>AD10+AQ10+BC10+BN10+CA10+CL10+CW6+DH6+DS6+ED6+EO6+EZ6+FK6+FV6+GG6+GR6+HC6+HN6+HY6+IJ6</f>
        <v>3</v>
      </c>
      <c r="N10" s="37">
        <f>O10</f>
        <v>21</v>
      </c>
      <c r="O10" s="59">
        <f>W10+AJ10+AV10+BG10+BT10+CE10+CP6+DA6+DL6+DW6+EH6+ES6+FD6+FO6+FZ6+GK6+GV6+HG6+HR6+IC6</f>
        <v>21</v>
      </c>
      <c r="P10" s="31">
        <v>32.51</v>
      </c>
      <c r="Q10" s="28"/>
      <c r="R10" s="28"/>
      <c r="S10" s="28"/>
      <c r="T10" s="28"/>
      <c r="U10" s="28"/>
      <c r="V10" s="28"/>
      <c r="W10" s="29">
        <v>0</v>
      </c>
      <c r="X10" s="29">
        <v>0</v>
      </c>
      <c r="Y10" s="29">
        <v>0</v>
      </c>
      <c r="Z10" s="29">
        <v>0</v>
      </c>
      <c r="AA10" s="30">
        <v>0</v>
      </c>
      <c r="AB10" s="27">
        <f>P10+Q10+R10+S10+T10+U10+V10</f>
        <v>32.51</v>
      </c>
      <c r="AC10" s="26">
        <f>W10</f>
        <v>0</v>
      </c>
      <c r="AD10" s="23">
        <f>(X10*3)+(Y10*10)+(Z10*5)+(AA10*20)</f>
        <v>0</v>
      </c>
      <c r="AE10" s="45">
        <f>AB10+AC10+AD10</f>
        <v>32.51</v>
      </c>
      <c r="AF10" s="31">
        <v>40.82</v>
      </c>
      <c r="AG10" s="28"/>
      <c r="AH10" s="28"/>
      <c r="AI10" s="28"/>
      <c r="AJ10" s="29">
        <v>8</v>
      </c>
      <c r="AK10" s="29">
        <v>0</v>
      </c>
      <c r="AL10" s="29">
        <v>0</v>
      </c>
      <c r="AM10" s="29">
        <v>0</v>
      </c>
      <c r="AN10" s="30">
        <v>0</v>
      </c>
      <c r="AO10" s="27">
        <f>AF10+AG10+AH10+AI10</f>
        <v>40.82</v>
      </c>
      <c r="AP10" s="26">
        <f>AJ10</f>
        <v>8</v>
      </c>
      <c r="AQ10" s="23">
        <f>(AK10*3)+(AL10*10)+(AM10*5)+(AN10*20)</f>
        <v>0</v>
      </c>
      <c r="AR10" s="45">
        <f>AO10+AP10+AQ10</f>
        <v>48.82</v>
      </c>
      <c r="AS10" s="31">
        <v>25.57</v>
      </c>
      <c r="AT10" s="28"/>
      <c r="AU10" s="28"/>
      <c r="AV10" s="29">
        <v>2</v>
      </c>
      <c r="AW10" s="29">
        <v>0</v>
      </c>
      <c r="AX10" s="29">
        <v>0</v>
      </c>
      <c r="AY10" s="29">
        <v>0</v>
      </c>
      <c r="AZ10" s="30">
        <v>0</v>
      </c>
      <c r="BA10" s="27">
        <f>AS10+AT10+AU10</f>
        <v>25.57</v>
      </c>
      <c r="BB10" s="26">
        <f>AV10</f>
        <v>2</v>
      </c>
      <c r="BC10" s="23">
        <f>(AW10*3)+(AX10*10)+(AY10*5)+(AZ10*20)</f>
        <v>0</v>
      </c>
      <c r="BD10" s="45">
        <f>BA10+BB10+BC10</f>
        <v>27.57</v>
      </c>
      <c r="BE10" s="27"/>
      <c r="BF10" s="43"/>
      <c r="BG10" s="29"/>
      <c r="BH10" s="29"/>
      <c r="BI10" s="29"/>
      <c r="BJ10" s="29"/>
      <c r="BK10" s="30"/>
      <c r="BL10" s="40">
        <f>BE10+BF10</f>
        <v>0</v>
      </c>
      <c r="BM10" s="37">
        <f>BG10/2</f>
        <v>0</v>
      </c>
      <c r="BN10" s="36">
        <f>(BH10*3)+(BI10*5)+(BJ10*5)+(BK10*20)</f>
        <v>0</v>
      </c>
      <c r="BO10" s="35">
        <f>BL10+BM10+BN10</f>
        <v>0</v>
      </c>
      <c r="BP10" s="31">
        <v>47.74</v>
      </c>
      <c r="BQ10" s="28"/>
      <c r="BR10" s="28"/>
      <c r="BS10" s="28"/>
      <c r="BT10" s="29">
        <v>11</v>
      </c>
      <c r="BU10" s="29">
        <v>1</v>
      </c>
      <c r="BV10" s="29">
        <v>0</v>
      </c>
      <c r="BW10" s="29">
        <v>0</v>
      </c>
      <c r="BX10" s="30">
        <v>0</v>
      </c>
      <c r="BY10" s="27">
        <f>BP10+BQ10+BR10+BS10</f>
        <v>47.74</v>
      </c>
      <c r="BZ10" s="26">
        <f>BT10</f>
        <v>11</v>
      </c>
      <c r="CA10" s="32">
        <f>(BU10*3)+(BV10*10)+(BW10*5)+(BX10*20)</f>
        <v>3</v>
      </c>
      <c r="CB10" s="71">
        <f>BY10+BZ10+CA10</f>
        <v>61.74</v>
      </c>
      <c r="CC10" s="31">
        <v>59.64</v>
      </c>
      <c r="CD10" s="28"/>
      <c r="CE10" s="29">
        <v>0</v>
      </c>
      <c r="CF10" s="29">
        <v>0</v>
      </c>
      <c r="CG10" s="29">
        <v>0</v>
      </c>
      <c r="CH10" s="29">
        <v>0</v>
      </c>
      <c r="CI10" s="30">
        <v>0</v>
      </c>
      <c r="CJ10" s="27">
        <f>CC10+CD10</f>
        <v>59.64</v>
      </c>
      <c r="CK10" s="26">
        <f>CE10</f>
        <v>0</v>
      </c>
      <c r="CL10" s="23">
        <f>(CF10*3)+(CG10*10)+(CH10*5)+(CI10*20)</f>
        <v>0</v>
      </c>
      <c r="CM10" s="45">
        <f>CJ10+CK10+CL10</f>
        <v>59.64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7"/>
      <c r="IM10" s="4"/>
      <c r="IN10" s="4"/>
      <c r="IO10" s="4"/>
      <c r="IP10" s="4"/>
      <c r="IQ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</row>
    <row r="11" spans="1:323" x14ac:dyDescent="0.2">
      <c r="A11" s="33">
        <v>2</v>
      </c>
      <c r="B11" s="62" t="s">
        <v>110</v>
      </c>
      <c r="C11" s="25"/>
      <c r="D11" s="63"/>
      <c r="E11" s="63" t="s">
        <v>17</v>
      </c>
      <c r="F11" s="64" t="s">
        <v>22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>
        <f>IF(ISNA(VLOOKUP(E11,SortLookup!$A$1:$B$5,2,FALSE))," ",VLOOKUP(E11,SortLookup!$A$1:$B$5,2,FALSE))</f>
        <v>2</v>
      </c>
      <c r="J11" s="22">
        <f>IF(ISNA(VLOOKUP(F11,SortLookup!$A$7:$B$11,2,FALSE))," ",VLOOKUP(F11,SortLookup!$A$7:$B$11,2,FALSE))</f>
        <v>3</v>
      </c>
      <c r="K11" s="57">
        <f>L11+M11+O11</f>
        <v>306.02999999999997</v>
      </c>
      <c r="L11" s="58">
        <f>AB11+AO11+BA11+BL11+BY11+CJ11+CU4+DF4+DQ4+EB4+EM4+EX4+FI4+FT4+GE4+GP4+HA4+HL4+HW4+IH4</f>
        <v>279.02999999999997</v>
      </c>
      <c r="M11" s="36">
        <f>AD11+AQ11+BC11+BN11+CA11+CL11+CW4+DH4+DS4+ED4+EO4+EZ4+FK4+FV4+GG4+GR4+HC4+HN4+HY4+IJ4</f>
        <v>3</v>
      </c>
      <c r="N11" s="37">
        <f>O11</f>
        <v>24</v>
      </c>
      <c r="O11" s="59">
        <f>W11+AJ11+AV11+BG11+BT11+CE11+CP4+DA4+DL4+DW4+EH4+ES4+FD4+FO4+FZ4+GK4+GV4+HG4+HR4+IC4</f>
        <v>24</v>
      </c>
      <c r="P11" s="31">
        <v>42.86</v>
      </c>
      <c r="Q11" s="28"/>
      <c r="R11" s="28"/>
      <c r="S11" s="28"/>
      <c r="T11" s="28"/>
      <c r="U11" s="28"/>
      <c r="V11" s="28"/>
      <c r="W11" s="29">
        <v>0</v>
      </c>
      <c r="X11" s="29">
        <v>0</v>
      </c>
      <c r="Y11" s="29">
        <v>0</v>
      </c>
      <c r="Z11" s="29">
        <v>0</v>
      </c>
      <c r="AA11" s="30">
        <v>0</v>
      </c>
      <c r="AB11" s="27">
        <f>P11+Q11+R11+S11+T11+U11+V11</f>
        <v>42.86</v>
      </c>
      <c r="AC11" s="26">
        <f>W11</f>
        <v>0</v>
      </c>
      <c r="AD11" s="23">
        <f>(X11*3)+(Y11*10)+(Z11*5)+(AA11*20)</f>
        <v>0</v>
      </c>
      <c r="AE11" s="45">
        <f>AB11+AC11+AD11</f>
        <v>42.86</v>
      </c>
      <c r="AF11" s="31">
        <v>56.02</v>
      </c>
      <c r="AG11" s="28"/>
      <c r="AH11" s="28"/>
      <c r="AI11" s="28"/>
      <c r="AJ11" s="29">
        <v>4</v>
      </c>
      <c r="AK11" s="29">
        <v>0</v>
      </c>
      <c r="AL11" s="29">
        <v>0</v>
      </c>
      <c r="AM11" s="29">
        <v>0</v>
      </c>
      <c r="AN11" s="30">
        <v>0</v>
      </c>
      <c r="AO11" s="27">
        <f>AF11+AG11+AH11+AI11</f>
        <v>56.02</v>
      </c>
      <c r="AP11" s="26">
        <f>AJ11</f>
        <v>4</v>
      </c>
      <c r="AQ11" s="23">
        <f>(AK11*3)+(AL11*10)+(AM11*5)+(AN11*20)</f>
        <v>0</v>
      </c>
      <c r="AR11" s="45">
        <f>AO11+AP11+AQ11</f>
        <v>60.02</v>
      </c>
      <c r="AS11" s="31">
        <v>39.04</v>
      </c>
      <c r="AT11" s="28"/>
      <c r="AU11" s="28"/>
      <c r="AV11" s="29">
        <v>5</v>
      </c>
      <c r="AW11" s="29">
        <v>0</v>
      </c>
      <c r="AX11" s="29">
        <v>0</v>
      </c>
      <c r="AY11" s="29">
        <v>0</v>
      </c>
      <c r="AZ11" s="30">
        <v>0</v>
      </c>
      <c r="BA11" s="27">
        <f>AS11+AT11+AU11</f>
        <v>39.04</v>
      </c>
      <c r="BB11" s="26">
        <f>AV11</f>
        <v>5</v>
      </c>
      <c r="BC11" s="23">
        <f>(AW11*3)+(AX11*10)+(AY11*5)+(AZ11*20)</f>
        <v>0</v>
      </c>
      <c r="BD11" s="45">
        <f>BA11+BB11+BC11</f>
        <v>44.04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>
        <v>56.98</v>
      </c>
      <c r="BQ11" s="28"/>
      <c r="BR11" s="28"/>
      <c r="BS11" s="28"/>
      <c r="BT11" s="29">
        <v>5</v>
      </c>
      <c r="BU11" s="29">
        <v>1</v>
      </c>
      <c r="BV11" s="29">
        <v>0</v>
      </c>
      <c r="BW11" s="29">
        <v>0</v>
      </c>
      <c r="BX11" s="30">
        <v>0</v>
      </c>
      <c r="BY11" s="27">
        <f>BP11+BQ11+BR11+BS11</f>
        <v>56.98</v>
      </c>
      <c r="BZ11" s="26">
        <f>BT11</f>
        <v>5</v>
      </c>
      <c r="CA11" s="32">
        <f>(BU11*3)+(BV11*10)+(BW11*5)+(BX11*20)</f>
        <v>3</v>
      </c>
      <c r="CB11" s="71">
        <f>BY11+BZ11+CA11</f>
        <v>64.98</v>
      </c>
      <c r="CC11" s="31">
        <v>84.13</v>
      </c>
      <c r="CD11" s="28"/>
      <c r="CE11" s="29">
        <v>10</v>
      </c>
      <c r="CF11" s="29">
        <v>0</v>
      </c>
      <c r="CG11" s="29">
        <v>0</v>
      </c>
      <c r="CH11" s="29">
        <v>0</v>
      </c>
      <c r="CI11" s="30">
        <v>0</v>
      </c>
      <c r="CJ11" s="27">
        <f>CC11+CD11</f>
        <v>84.13</v>
      </c>
      <c r="CK11" s="26">
        <f>CE11</f>
        <v>10</v>
      </c>
      <c r="CL11" s="23">
        <f>(CF11*3)+(CG11*10)+(CH11*5)+(CI11*20)</f>
        <v>0</v>
      </c>
      <c r="CM11" s="45">
        <f>CJ11+CK11+CL11</f>
        <v>94.13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7"/>
      <c r="IO11" s="4"/>
      <c r="IP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</row>
    <row r="12" spans="1:323" x14ac:dyDescent="0.2">
      <c r="A12" s="33">
        <v>3</v>
      </c>
      <c r="B12" s="62" t="s">
        <v>148</v>
      </c>
      <c r="C12" s="25"/>
      <c r="D12" s="63" t="s">
        <v>107</v>
      </c>
      <c r="E12" s="63" t="s">
        <v>17</v>
      </c>
      <c r="F12" s="64" t="s">
        <v>101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>
        <f>IF(ISNA(VLOOKUP(E12,SortLookup!$A$1:$B$5,2,FALSE))," ",VLOOKUP(E12,SortLookup!$A$1:$B$5,2,FALSE))</f>
        <v>2</v>
      </c>
      <c r="J12" s="22" t="str">
        <f>IF(ISNA(VLOOKUP(F12,SortLookup!$A$7:$B$11,2,FALSE))," ",VLOOKUP(F12,SortLookup!$A$7:$B$11,2,FALSE))</f>
        <v xml:space="preserve"> </v>
      </c>
      <c r="K12" s="57">
        <f>L12+M12+O12</f>
        <v>310.2</v>
      </c>
      <c r="L12" s="58">
        <f>AB12+AO12+BA12+BL12+BY12+CJ12+CU11+DF11+DQ11+EB11+EM11+EX11+FI11+FT11+GE11+GP11+HA11+HL11+HW11+IH11</f>
        <v>299.2</v>
      </c>
      <c r="M12" s="36">
        <f>AD12+AQ12+BC12+BN12+CA12+CL12+CW11+DH11+DS11+ED11+EO11+EZ11+FK11+FV11+GG11+GR11+HC11+HN11+HY11+IJ11</f>
        <v>0</v>
      </c>
      <c r="N12" s="37">
        <f>O12</f>
        <v>11</v>
      </c>
      <c r="O12" s="59">
        <f>W12+AJ12+AV12+BG12+BT12+CE12+CP11+DA11+DL11+DW11+EH11+ES11+FD11+FO11+FZ11+GK11+GV11+HG11+HR11+IC11</f>
        <v>11</v>
      </c>
      <c r="P12" s="31">
        <v>47.59</v>
      </c>
      <c r="Q12" s="28"/>
      <c r="R12" s="28"/>
      <c r="S12" s="28"/>
      <c r="T12" s="28"/>
      <c r="U12" s="28"/>
      <c r="V12" s="28"/>
      <c r="W12" s="29">
        <v>0</v>
      </c>
      <c r="X12" s="29">
        <v>0</v>
      </c>
      <c r="Y12" s="29">
        <v>0</v>
      </c>
      <c r="Z12" s="29">
        <v>0</v>
      </c>
      <c r="AA12" s="30">
        <v>0</v>
      </c>
      <c r="AB12" s="27">
        <f>P12+Q12+R12+S12+T12+U12+V12</f>
        <v>47.59</v>
      </c>
      <c r="AC12" s="26">
        <f>W12</f>
        <v>0</v>
      </c>
      <c r="AD12" s="23">
        <f>(X12*3)+(Y12*10)+(Z12*5)+(AA12*20)</f>
        <v>0</v>
      </c>
      <c r="AE12" s="45">
        <f>AB12+AC12+AD12</f>
        <v>47.59</v>
      </c>
      <c r="AF12" s="31">
        <v>58.16</v>
      </c>
      <c r="AG12" s="28"/>
      <c r="AH12" s="28"/>
      <c r="AI12" s="28"/>
      <c r="AJ12" s="29">
        <v>11</v>
      </c>
      <c r="AK12" s="29">
        <v>0</v>
      </c>
      <c r="AL12" s="29">
        <v>0</v>
      </c>
      <c r="AM12" s="29">
        <v>0</v>
      </c>
      <c r="AN12" s="30">
        <v>0</v>
      </c>
      <c r="AO12" s="27">
        <f>AF12+AG12+AH12+AI12</f>
        <v>58.16</v>
      </c>
      <c r="AP12" s="26">
        <f>AJ12</f>
        <v>11</v>
      </c>
      <c r="AQ12" s="23">
        <f>(AK12*3)+(AL12*10)+(AM12*5)+(AN12*20)</f>
        <v>0</v>
      </c>
      <c r="AR12" s="45">
        <f>AO12+AP12+AQ12</f>
        <v>69.16</v>
      </c>
      <c r="AS12" s="31">
        <v>34.450000000000003</v>
      </c>
      <c r="AT12" s="28"/>
      <c r="AU12" s="28"/>
      <c r="AV12" s="29">
        <v>0</v>
      </c>
      <c r="AW12" s="29">
        <v>0</v>
      </c>
      <c r="AX12" s="29">
        <v>0</v>
      </c>
      <c r="AY12" s="29">
        <v>0</v>
      </c>
      <c r="AZ12" s="30">
        <v>0</v>
      </c>
      <c r="BA12" s="27">
        <f>AS12+AT12+AU12</f>
        <v>34.450000000000003</v>
      </c>
      <c r="BB12" s="26">
        <f>AV12</f>
        <v>0</v>
      </c>
      <c r="BC12" s="23">
        <f>(AW12*3)+(AX12*10)+(AY12*5)+(AZ12*20)</f>
        <v>0</v>
      </c>
      <c r="BD12" s="45">
        <f>BA12+BB12+BC12</f>
        <v>34.450000000000003</v>
      </c>
      <c r="BE12" s="27"/>
      <c r="BF12" s="43"/>
      <c r="BG12" s="29"/>
      <c r="BH12" s="29"/>
      <c r="BI12" s="29"/>
      <c r="BJ12" s="29"/>
      <c r="BK12" s="30"/>
      <c r="BL12" s="40">
        <f>BE12+BF12</f>
        <v>0</v>
      </c>
      <c r="BM12" s="37">
        <f>BG12/2</f>
        <v>0</v>
      </c>
      <c r="BN12" s="36">
        <f>(BH12*3)+(BI12*5)+(BJ12*5)+(BK12*20)</f>
        <v>0</v>
      </c>
      <c r="BO12" s="35">
        <f>BL12+BM12+BN12</f>
        <v>0</v>
      </c>
      <c r="BP12" s="31">
        <v>78.2</v>
      </c>
      <c r="BQ12" s="28"/>
      <c r="BR12" s="28"/>
      <c r="BS12" s="28"/>
      <c r="BT12" s="29">
        <v>0</v>
      </c>
      <c r="BU12" s="29">
        <v>0</v>
      </c>
      <c r="BV12" s="29">
        <v>0</v>
      </c>
      <c r="BW12" s="29">
        <v>0</v>
      </c>
      <c r="BX12" s="30">
        <v>0</v>
      </c>
      <c r="BY12" s="27">
        <f>BP12+BQ12+BR12+BS12</f>
        <v>78.2</v>
      </c>
      <c r="BZ12" s="26">
        <f>BT12</f>
        <v>0</v>
      </c>
      <c r="CA12" s="32">
        <f>(BU12*3)+(BV12*10)+(BW12*5)+(BX12*20)</f>
        <v>0</v>
      </c>
      <c r="CB12" s="71">
        <f>BY12+BZ12+CA12</f>
        <v>78.2</v>
      </c>
      <c r="CC12" s="31">
        <v>80.8</v>
      </c>
      <c r="CD12" s="28"/>
      <c r="CE12" s="29">
        <v>0</v>
      </c>
      <c r="CF12" s="29">
        <v>0</v>
      </c>
      <c r="CG12" s="29">
        <v>0</v>
      </c>
      <c r="CH12" s="29">
        <v>0</v>
      </c>
      <c r="CI12" s="30">
        <v>0</v>
      </c>
      <c r="CJ12" s="27">
        <f>CC12+CD12</f>
        <v>80.8</v>
      </c>
      <c r="CK12" s="26">
        <f>CE12</f>
        <v>0</v>
      </c>
      <c r="CL12" s="23">
        <f>(CF12*3)+(CG12*10)+(CH12*5)+(CI12*20)</f>
        <v>0</v>
      </c>
      <c r="CM12" s="45">
        <f>CJ12+CK12+CL12</f>
        <v>80.8</v>
      </c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7"/>
      <c r="IM12" s="4"/>
      <c r="IN12" s="4"/>
      <c r="IO12" s="4"/>
      <c r="IP12" s="4"/>
      <c r="IQ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</row>
    <row r="13" spans="1:323" ht="3" customHeight="1" x14ac:dyDescent="0.2">
      <c r="A13" s="160"/>
      <c r="B13" s="161"/>
      <c r="C13" s="162"/>
      <c r="D13" s="163"/>
      <c r="E13" s="163"/>
      <c r="F13" s="164"/>
      <c r="G13" s="165"/>
      <c r="H13" s="166"/>
      <c r="I13" s="167"/>
      <c r="J13" s="168"/>
      <c r="K13" s="169"/>
      <c r="L13" s="170"/>
      <c r="M13" s="171"/>
      <c r="N13" s="172"/>
      <c r="O13" s="173"/>
      <c r="P13" s="174"/>
      <c r="Q13" s="175"/>
      <c r="R13" s="175"/>
      <c r="S13" s="175"/>
      <c r="T13" s="175"/>
      <c r="U13" s="175"/>
      <c r="V13" s="175"/>
      <c r="W13" s="176"/>
      <c r="X13" s="176"/>
      <c r="Y13" s="176"/>
      <c r="Z13" s="176"/>
      <c r="AA13" s="177"/>
      <c r="AB13" s="178"/>
      <c r="AC13" s="179"/>
      <c r="AD13" s="180"/>
      <c r="AE13" s="181"/>
      <c r="AF13" s="174"/>
      <c r="AG13" s="175"/>
      <c r="AH13" s="175"/>
      <c r="AI13" s="175"/>
      <c r="AJ13" s="176"/>
      <c r="AK13" s="176"/>
      <c r="AL13" s="176"/>
      <c r="AM13" s="176"/>
      <c r="AN13" s="177"/>
      <c r="AO13" s="178"/>
      <c r="AP13" s="179"/>
      <c r="AQ13" s="180"/>
      <c r="AR13" s="181"/>
      <c r="AS13" s="174"/>
      <c r="AT13" s="175"/>
      <c r="AU13" s="175"/>
      <c r="AV13" s="176"/>
      <c r="AW13" s="176"/>
      <c r="AX13" s="176"/>
      <c r="AY13" s="176"/>
      <c r="AZ13" s="177"/>
      <c r="BA13" s="178"/>
      <c r="BB13" s="179"/>
      <c r="BC13" s="180"/>
      <c r="BD13" s="181"/>
      <c r="BE13" s="178"/>
      <c r="BF13" s="182"/>
      <c r="BG13" s="176"/>
      <c r="BH13" s="176"/>
      <c r="BI13" s="176"/>
      <c r="BJ13" s="176"/>
      <c r="BK13" s="177"/>
      <c r="BL13" s="183"/>
      <c r="BM13" s="172"/>
      <c r="BN13" s="171"/>
      <c r="BO13" s="184"/>
      <c r="BP13" s="174"/>
      <c r="BQ13" s="175"/>
      <c r="BR13" s="175"/>
      <c r="BS13" s="175"/>
      <c r="BT13" s="176"/>
      <c r="BU13" s="176"/>
      <c r="BV13" s="176"/>
      <c r="BW13" s="176"/>
      <c r="BX13" s="177"/>
      <c r="BY13" s="178"/>
      <c r="BZ13" s="179"/>
      <c r="CA13" s="185"/>
      <c r="CB13" s="186"/>
      <c r="CC13" s="174"/>
      <c r="CD13" s="175"/>
      <c r="CE13" s="176"/>
      <c r="CF13" s="176"/>
      <c r="CG13" s="176"/>
      <c r="CH13" s="176"/>
      <c r="CI13" s="177"/>
      <c r="CJ13" s="178"/>
      <c r="CK13" s="179"/>
      <c r="CL13" s="180"/>
      <c r="CM13" s="181"/>
      <c r="CN13" s="4"/>
      <c r="CO13" s="4"/>
      <c r="CP13" s="4"/>
      <c r="CQ13" s="4"/>
      <c r="CR13" s="4"/>
      <c r="CS13" s="4"/>
      <c r="CT13" s="4"/>
      <c r="CW13" s="4"/>
      <c r="CX13" s="4"/>
      <c r="CY13" s="4"/>
      <c r="CZ13" s="4"/>
      <c r="DA13" s="4"/>
      <c r="DB13" s="4"/>
      <c r="DC13" s="4"/>
      <c r="DD13" s="4"/>
      <c r="DE13" s="4"/>
      <c r="DH13" s="4"/>
      <c r="DI13" s="4"/>
      <c r="DJ13" s="4"/>
      <c r="DK13" s="4"/>
      <c r="DL13" s="4"/>
      <c r="DM13" s="4"/>
      <c r="DN13" s="4"/>
      <c r="DO13" s="4"/>
      <c r="DP13" s="4"/>
      <c r="DS13" s="4"/>
      <c r="DT13" s="4"/>
      <c r="DU13" s="4"/>
      <c r="DV13" s="4"/>
      <c r="DW13" s="4"/>
      <c r="DX13" s="4"/>
      <c r="DY13" s="4"/>
      <c r="DZ13" s="4"/>
      <c r="EA13" s="4"/>
      <c r="ED13" s="4"/>
      <c r="EE13" s="4"/>
      <c r="EF13" s="4"/>
      <c r="EG13" s="4"/>
      <c r="EH13" s="4"/>
      <c r="EI13" s="4"/>
      <c r="EJ13" s="4"/>
      <c r="EK13" s="4"/>
      <c r="EL13" s="4"/>
      <c r="EO13" s="4"/>
      <c r="EP13" s="4"/>
      <c r="EQ13" s="4"/>
      <c r="ER13" s="4"/>
      <c r="ES13" s="4"/>
      <c r="ET13" s="4"/>
      <c r="EU13" s="4"/>
      <c r="EV13" s="4"/>
      <c r="EW13" s="4"/>
      <c r="EZ13" s="4"/>
      <c r="FA13" s="4"/>
      <c r="FB13" s="4"/>
      <c r="FC13" s="4"/>
      <c r="FD13" s="4"/>
      <c r="FE13" s="4"/>
      <c r="FF13" s="4"/>
      <c r="FG13" s="4"/>
      <c r="FH13" s="4"/>
      <c r="FK13" s="4"/>
      <c r="FL13" s="4"/>
      <c r="FM13" s="4"/>
      <c r="FN13" s="4"/>
      <c r="FO13" s="4"/>
      <c r="FP13" s="4"/>
      <c r="FQ13" s="4"/>
      <c r="FR13" s="4"/>
      <c r="FS13" s="4"/>
      <c r="FV13" s="4"/>
      <c r="FW13" s="4"/>
      <c r="FX13" s="4"/>
      <c r="FY13" s="4"/>
      <c r="FZ13" s="4"/>
      <c r="GA13" s="4"/>
      <c r="GB13" s="4"/>
      <c r="GC13" s="4"/>
      <c r="GD13" s="4"/>
      <c r="GG13" s="4"/>
      <c r="GH13" s="4"/>
      <c r="GI13" s="4"/>
      <c r="GJ13" s="4"/>
      <c r="GK13" s="4"/>
      <c r="GL13" s="4"/>
      <c r="GM13" s="4"/>
      <c r="GN13" s="4"/>
      <c r="GO13" s="4"/>
      <c r="GR13" s="4"/>
      <c r="GS13" s="4"/>
      <c r="GT13" s="4"/>
      <c r="GU13" s="4"/>
      <c r="GV13" s="4"/>
      <c r="GW13" s="4"/>
      <c r="GX13" s="4"/>
      <c r="GY13" s="4"/>
      <c r="GZ13" s="4"/>
      <c r="HC13" s="4"/>
      <c r="HD13" s="4"/>
      <c r="HE13" s="4"/>
      <c r="HF13" s="4"/>
      <c r="HG13" s="4"/>
      <c r="HH13" s="4"/>
      <c r="HI13" s="4"/>
      <c r="HJ13" s="4"/>
      <c r="HK13" s="4"/>
      <c r="HN13" s="4"/>
      <c r="HO13" s="4"/>
      <c r="HP13" s="4"/>
      <c r="HQ13" s="4"/>
      <c r="HR13" s="4"/>
      <c r="HS13" s="4"/>
      <c r="HT13" s="4"/>
      <c r="HU13" s="4"/>
      <c r="HV13" s="4"/>
      <c r="HY13" s="4"/>
      <c r="HZ13" s="4"/>
      <c r="IA13" s="4"/>
      <c r="IB13" s="4"/>
      <c r="IC13" s="4"/>
      <c r="ID13" s="4"/>
      <c r="IE13" s="4"/>
      <c r="IF13" s="4"/>
      <c r="IG13" s="4"/>
      <c r="IJ13" s="4"/>
      <c r="IK13" s="4"/>
      <c r="IL13" s="77"/>
      <c r="IM13" s="4"/>
      <c r="IN13" s="4"/>
      <c r="IO13" s="4"/>
      <c r="IP13" s="4"/>
      <c r="IQ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</row>
    <row r="14" spans="1:323" x14ac:dyDescent="0.2">
      <c r="A14" s="33">
        <v>1</v>
      </c>
      <c r="B14" s="62" t="s">
        <v>116</v>
      </c>
      <c r="C14" s="25"/>
      <c r="D14" s="63"/>
      <c r="E14" s="63" t="s">
        <v>16</v>
      </c>
      <c r="F14" s="64" t="s">
        <v>21</v>
      </c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>
        <f>IF(ISNA(VLOOKUP(E14,SortLookup!$A$1:$B$5,2,FALSE))," ",VLOOKUP(E14,SortLookup!$A$1:$B$5,2,FALSE))</f>
        <v>1</v>
      </c>
      <c r="J14" s="22">
        <f>IF(ISNA(VLOOKUP(F14,SortLookup!$A$7:$B$11,2,FALSE))," ",VLOOKUP(F14,SortLookup!$A$7:$B$11,2,FALSE))</f>
        <v>2</v>
      </c>
      <c r="K14" s="57">
        <f t="shared" ref="K14:K21" si="21">L14+M14+O14</f>
        <v>229.98</v>
      </c>
      <c r="L14" s="58">
        <f>AB14+AO14+BA14+BL14+BY14+CJ14+CU11+DF11+DQ11+EB11+EM11+EX11+FI11+FT11+GE11+GP11+HA11+HL11+HW11+IH11</f>
        <v>221.98</v>
      </c>
      <c r="M14" s="36">
        <f>AD14+AQ14+BC14+BN14+CA14+CL14+CW11+DH11+DS11+ED11+EO11+EZ11+FK11+FV11+GG11+GR11+HC11+HN11+HY11+IJ11</f>
        <v>3</v>
      </c>
      <c r="N14" s="37">
        <f t="shared" ref="N14:N21" si="22">O14</f>
        <v>5</v>
      </c>
      <c r="O14" s="59">
        <f>W14+AJ14+AV14+BG14+BT14+CE14+CP11+DA11+DL11+DW11+EH11+ES11+FD11+FO11+FZ11+GK11+GV11+HG11+HR11+IC11</f>
        <v>5</v>
      </c>
      <c r="P14" s="31">
        <v>38.86</v>
      </c>
      <c r="Q14" s="28"/>
      <c r="R14" s="28"/>
      <c r="S14" s="28"/>
      <c r="T14" s="28"/>
      <c r="U14" s="28"/>
      <c r="V14" s="28"/>
      <c r="W14" s="29">
        <v>5</v>
      </c>
      <c r="X14" s="29">
        <v>1</v>
      </c>
      <c r="Y14" s="29">
        <v>0</v>
      </c>
      <c r="Z14" s="29">
        <v>0</v>
      </c>
      <c r="AA14" s="30">
        <v>0</v>
      </c>
      <c r="AB14" s="27">
        <f t="shared" ref="AB14:AB21" si="23">P14+Q14+R14+S14+T14+U14+V14</f>
        <v>38.86</v>
      </c>
      <c r="AC14" s="26">
        <f t="shared" ref="AC14:AC21" si="24">W14</f>
        <v>5</v>
      </c>
      <c r="AD14" s="23">
        <f t="shared" ref="AD14:AD21" si="25">(X14*3)+(Y14*10)+(Z14*5)+(AA14*20)</f>
        <v>3</v>
      </c>
      <c r="AE14" s="45">
        <f t="shared" ref="AE14:AE21" si="26">AB14+AC14+AD14</f>
        <v>46.86</v>
      </c>
      <c r="AF14" s="31">
        <v>59.32</v>
      </c>
      <c r="AG14" s="28"/>
      <c r="AH14" s="28"/>
      <c r="AI14" s="28"/>
      <c r="AJ14" s="29">
        <v>0</v>
      </c>
      <c r="AK14" s="29">
        <v>0</v>
      </c>
      <c r="AL14" s="29">
        <v>0</v>
      </c>
      <c r="AM14" s="29">
        <v>0</v>
      </c>
      <c r="AN14" s="30">
        <v>0</v>
      </c>
      <c r="AO14" s="27">
        <f t="shared" ref="AO14:AO21" si="27">AF14+AG14+AH14+AI14</f>
        <v>59.32</v>
      </c>
      <c r="AP14" s="26">
        <f t="shared" ref="AP14:AP21" si="28">AJ14</f>
        <v>0</v>
      </c>
      <c r="AQ14" s="23">
        <f t="shared" ref="AQ14:AQ21" si="29">(AK14*3)+(AL14*10)+(AM14*5)+(AN14*20)</f>
        <v>0</v>
      </c>
      <c r="AR14" s="45">
        <f t="shared" ref="AR14:AR21" si="30">AO14+AP14+AQ14</f>
        <v>59.32</v>
      </c>
      <c r="AS14" s="31">
        <v>27.2</v>
      </c>
      <c r="AT14" s="28"/>
      <c r="AU14" s="28"/>
      <c r="AV14" s="29">
        <v>0</v>
      </c>
      <c r="AW14" s="29">
        <v>0</v>
      </c>
      <c r="AX14" s="29">
        <v>0</v>
      </c>
      <c r="AY14" s="29">
        <v>0</v>
      </c>
      <c r="AZ14" s="30">
        <v>0</v>
      </c>
      <c r="BA14" s="27">
        <f t="shared" ref="BA14:BA21" si="31">AS14+AT14+AU14</f>
        <v>27.2</v>
      </c>
      <c r="BB14" s="26">
        <f t="shared" ref="BB14:BB21" si="32">AV14</f>
        <v>0</v>
      </c>
      <c r="BC14" s="23">
        <f t="shared" ref="BC14:BC21" si="33">(AW14*3)+(AX14*10)+(AY14*5)+(AZ14*20)</f>
        <v>0</v>
      </c>
      <c r="BD14" s="45">
        <f t="shared" ref="BD14:BD21" si="34">BA14+BB14+BC14</f>
        <v>27.2</v>
      </c>
      <c r="BE14" s="27"/>
      <c r="BF14" s="43"/>
      <c r="BG14" s="29"/>
      <c r="BH14" s="29"/>
      <c r="BI14" s="29"/>
      <c r="BJ14" s="29"/>
      <c r="BK14" s="30"/>
      <c r="BL14" s="40">
        <f t="shared" ref="BL14:BL21" si="35">BE14+BF14</f>
        <v>0</v>
      </c>
      <c r="BM14" s="37">
        <f t="shared" ref="BM14:BM21" si="36">BG14/2</f>
        <v>0</v>
      </c>
      <c r="BN14" s="36">
        <f t="shared" ref="BN14:BN21" si="37">(BH14*3)+(BI14*5)+(BJ14*5)+(BK14*20)</f>
        <v>0</v>
      </c>
      <c r="BO14" s="35">
        <f t="shared" ref="BO14:BO21" si="38">BL14+BM14+BN14</f>
        <v>0</v>
      </c>
      <c r="BP14" s="31">
        <v>48.7</v>
      </c>
      <c r="BQ14" s="28"/>
      <c r="BR14" s="28"/>
      <c r="BS14" s="28"/>
      <c r="BT14" s="29">
        <v>0</v>
      </c>
      <c r="BU14" s="29">
        <v>0</v>
      </c>
      <c r="BV14" s="29">
        <v>0</v>
      </c>
      <c r="BW14" s="29">
        <v>0</v>
      </c>
      <c r="BX14" s="30">
        <v>0</v>
      </c>
      <c r="BY14" s="27">
        <f t="shared" ref="BY14:BY21" si="39">BP14+BQ14+BR14+BS14</f>
        <v>48.7</v>
      </c>
      <c r="BZ14" s="26">
        <f t="shared" ref="BZ14:BZ21" si="40">BT14</f>
        <v>0</v>
      </c>
      <c r="CA14" s="32">
        <f t="shared" ref="CA14:CA21" si="41">(BU14*3)+(BV14*10)+(BW14*5)+(BX14*20)</f>
        <v>0</v>
      </c>
      <c r="CB14" s="71">
        <f t="shared" ref="CB14:CB21" si="42">BY14+BZ14+CA14</f>
        <v>48.7</v>
      </c>
      <c r="CC14" s="31">
        <v>47.9</v>
      </c>
      <c r="CD14" s="28"/>
      <c r="CE14" s="29">
        <v>0</v>
      </c>
      <c r="CF14" s="29">
        <v>0</v>
      </c>
      <c r="CG14" s="29">
        <v>0</v>
      </c>
      <c r="CH14" s="29">
        <v>0</v>
      </c>
      <c r="CI14" s="30">
        <v>0</v>
      </c>
      <c r="CJ14" s="27">
        <f t="shared" ref="CJ14:CJ21" si="43">CC14+CD14</f>
        <v>47.9</v>
      </c>
      <c r="CK14" s="26">
        <f t="shared" ref="CK14:CK21" si="44">CE14</f>
        <v>0</v>
      </c>
      <c r="CL14" s="23">
        <f t="shared" ref="CL14:CL21" si="45">(CF14*3)+(CG14*10)+(CH14*5)+(CI14*20)</f>
        <v>0</v>
      </c>
      <c r="CM14" s="45">
        <f t="shared" ref="CM14:CM21" si="46">CJ14+CK14+CL14</f>
        <v>47.9</v>
      </c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7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</row>
    <row r="15" spans="1:323" x14ac:dyDescent="0.2">
      <c r="A15" s="33">
        <v>2</v>
      </c>
      <c r="B15" s="62" t="s">
        <v>149</v>
      </c>
      <c r="C15" s="25"/>
      <c r="D15" s="63" t="s">
        <v>107</v>
      </c>
      <c r="E15" s="63" t="s">
        <v>16</v>
      </c>
      <c r="F15" s="64" t="s">
        <v>101</v>
      </c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>
        <f>IF(ISNA(VLOOKUP(E15,SortLookup!$A$1:$B$5,2,FALSE))," ",VLOOKUP(E15,SortLookup!$A$1:$B$5,2,FALSE))</f>
        <v>1</v>
      </c>
      <c r="J15" s="22" t="str">
        <f>IF(ISNA(VLOOKUP(F15,SortLookup!$A$7:$B$11,2,FALSE))," ",VLOOKUP(F15,SortLookup!$A$7:$B$11,2,FALSE))</f>
        <v xml:space="preserve"> </v>
      </c>
      <c r="K15" s="57">
        <f t="shared" si="21"/>
        <v>231.1</v>
      </c>
      <c r="L15" s="58">
        <f>AB15+AO15+BA15+BL15+BY15+CJ15+CU15+DF15+DQ15+EB15+EM15+EX15+FI15+FT15+GE15+GP15+HA15+HL15+HW15+IH15</f>
        <v>214.1</v>
      </c>
      <c r="M15" s="36">
        <f>AD15+AQ15+BC15+BN15+CA15+CL15+CW15+DH15+DS15+ED15+EO15+EZ15+FK15+FV15+GG15+GR15+HC15+HN15+HY15+IJ15</f>
        <v>6</v>
      </c>
      <c r="N15" s="37">
        <f t="shared" si="22"/>
        <v>11</v>
      </c>
      <c r="O15" s="59">
        <f>W15+AJ15+AV15+BG15+BT15+CE15+CP15+DA15+DL15+DW15+EH15+ES15+FD15+FO15+FZ15+GK15+GV15+HG15+HR15+IC15</f>
        <v>11</v>
      </c>
      <c r="P15" s="31">
        <v>36.479999999999997</v>
      </c>
      <c r="Q15" s="28"/>
      <c r="R15" s="28"/>
      <c r="S15" s="28"/>
      <c r="T15" s="28"/>
      <c r="U15" s="28"/>
      <c r="V15" s="28"/>
      <c r="W15" s="29">
        <v>0</v>
      </c>
      <c r="X15" s="29">
        <v>0</v>
      </c>
      <c r="Y15" s="29">
        <v>0</v>
      </c>
      <c r="Z15" s="29">
        <v>0</v>
      </c>
      <c r="AA15" s="30">
        <v>0</v>
      </c>
      <c r="AB15" s="27">
        <f t="shared" si="23"/>
        <v>36.479999999999997</v>
      </c>
      <c r="AC15" s="26">
        <f t="shared" si="24"/>
        <v>0</v>
      </c>
      <c r="AD15" s="23">
        <f t="shared" si="25"/>
        <v>0</v>
      </c>
      <c r="AE15" s="45">
        <f t="shared" si="26"/>
        <v>36.479999999999997</v>
      </c>
      <c r="AF15" s="31">
        <v>39.72</v>
      </c>
      <c r="AG15" s="28"/>
      <c r="AH15" s="28"/>
      <c r="AI15" s="28"/>
      <c r="AJ15" s="29">
        <v>11</v>
      </c>
      <c r="AK15" s="29">
        <v>0</v>
      </c>
      <c r="AL15" s="29">
        <v>0</v>
      </c>
      <c r="AM15" s="29">
        <v>0</v>
      </c>
      <c r="AN15" s="30">
        <v>0</v>
      </c>
      <c r="AO15" s="27">
        <f t="shared" si="27"/>
        <v>39.72</v>
      </c>
      <c r="AP15" s="26">
        <f t="shared" si="28"/>
        <v>11</v>
      </c>
      <c r="AQ15" s="23">
        <f t="shared" si="29"/>
        <v>0</v>
      </c>
      <c r="AR15" s="45">
        <f t="shared" si="30"/>
        <v>50.72</v>
      </c>
      <c r="AS15" s="31">
        <v>36.380000000000003</v>
      </c>
      <c r="AT15" s="28"/>
      <c r="AU15" s="28"/>
      <c r="AV15" s="29">
        <v>0</v>
      </c>
      <c r="AW15" s="29">
        <v>0</v>
      </c>
      <c r="AX15" s="29">
        <v>0</v>
      </c>
      <c r="AY15" s="29">
        <v>0</v>
      </c>
      <c r="AZ15" s="30">
        <v>0</v>
      </c>
      <c r="BA15" s="27">
        <f t="shared" si="31"/>
        <v>36.380000000000003</v>
      </c>
      <c r="BB15" s="26">
        <f t="shared" si="32"/>
        <v>0</v>
      </c>
      <c r="BC15" s="23">
        <f t="shared" si="33"/>
        <v>0</v>
      </c>
      <c r="BD15" s="45">
        <f t="shared" si="34"/>
        <v>36.380000000000003</v>
      </c>
      <c r="BE15" s="27"/>
      <c r="BF15" s="43"/>
      <c r="BG15" s="29"/>
      <c r="BH15" s="29"/>
      <c r="BI15" s="29"/>
      <c r="BJ15" s="29"/>
      <c r="BK15" s="30"/>
      <c r="BL15" s="40">
        <f t="shared" si="35"/>
        <v>0</v>
      </c>
      <c r="BM15" s="37">
        <f t="shared" si="36"/>
        <v>0</v>
      </c>
      <c r="BN15" s="36">
        <f t="shared" si="37"/>
        <v>0</v>
      </c>
      <c r="BO15" s="35">
        <f t="shared" si="38"/>
        <v>0</v>
      </c>
      <c r="BP15" s="31">
        <v>47.27</v>
      </c>
      <c r="BQ15" s="28"/>
      <c r="BR15" s="28"/>
      <c r="BS15" s="28"/>
      <c r="BT15" s="29">
        <v>0</v>
      </c>
      <c r="BU15" s="29">
        <v>0</v>
      </c>
      <c r="BV15" s="29">
        <v>0</v>
      </c>
      <c r="BW15" s="29">
        <v>0</v>
      </c>
      <c r="BX15" s="30">
        <v>0</v>
      </c>
      <c r="BY15" s="27">
        <f t="shared" si="39"/>
        <v>47.27</v>
      </c>
      <c r="BZ15" s="26">
        <f t="shared" si="40"/>
        <v>0</v>
      </c>
      <c r="CA15" s="32">
        <f t="shared" si="41"/>
        <v>0</v>
      </c>
      <c r="CB15" s="71">
        <f t="shared" si="42"/>
        <v>47.27</v>
      </c>
      <c r="CC15" s="31">
        <v>54.25</v>
      </c>
      <c r="CD15" s="28"/>
      <c r="CE15" s="29">
        <v>0</v>
      </c>
      <c r="CF15" s="29">
        <v>2</v>
      </c>
      <c r="CG15" s="29">
        <v>0</v>
      </c>
      <c r="CH15" s="29">
        <v>0</v>
      </c>
      <c r="CI15" s="30">
        <v>0</v>
      </c>
      <c r="CJ15" s="27">
        <f t="shared" si="43"/>
        <v>54.25</v>
      </c>
      <c r="CK15" s="26">
        <f t="shared" si="44"/>
        <v>0</v>
      </c>
      <c r="CL15" s="23">
        <f t="shared" si="45"/>
        <v>6</v>
      </c>
      <c r="CM15" s="45">
        <f t="shared" si="46"/>
        <v>60.25</v>
      </c>
      <c r="CN15" s="4"/>
      <c r="CO15" s="4"/>
      <c r="CP15" s="4"/>
      <c r="CQ15" s="4"/>
      <c r="CR15" s="4"/>
      <c r="CS15" s="4"/>
      <c r="CT15" s="4"/>
      <c r="CW15" s="4"/>
      <c r="CX15" s="4"/>
      <c r="CY15" s="4"/>
      <c r="CZ15" s="4"/>
      <c r="DA15" s="4"/>
      <c r="DB15" s="4"/>
      <c r="DC15" s="4"/>
      <c r="DD15" s="4"/>
      <c r="DE15" s="4"/>
      <c r="DH15" s="4"/>
      <c r="DI15" s="4"/>
      <c r="DJ15" s="4"/>
      <c r="DK15" s="4"/>
      <c r="DL15" s="4"/>
      <c r="DM15" s="4"/>
      <c r="DN15" s="4"/>
      <c r="DO15" s="4"/>
      <c r="DP15" s="4"/>
      <c r="DS15" s="4"/>
      <c r="DT15" s="4"/>
      <c r="DU15" s="4"/>
      <c r="DV15" s="4"/>
      <c r="DW15" s="4"/>
      <c r="DX15" s="4"/>
      <c r="DY15" s="4"/>
      <c r="DZ15" s="4"/>
      <c r="EA15" s="4"/>
      <c r="ED15" s="4"/>
      <c r="EE15" s="4"/>
      <c r="EF15" s="4"/>
      <c r="EG15" s="4"/>
      <c r="EH15" s="4"/>
      <c r="EI15" s="4"/>
      <c r="EJ15" s="4"/>
      <c r="EK15" s="4"/>
      <c r="EL15" s="4"/>
      <c r="EO15" s="4"/>
      <c r="EP15" s="4"/>
      <c r="EQ15" s="4"/>
      <c r="ER15" s="4"/>
      <c r="ES15" s="4"/>
      <c r="ET15" s="4"/>
      <c r="EU15" s="4"/>
      <c r="EV15" s="4"/>
      <c r="EW15" s="4"/>
      <c r="EZ15" s="4"/>
      <c r="FA15" s="4"/>
      <c r="FB15" s="4"/>
      <c r="FC15" s="4"/>
      <c r="FD15" s="4"/>
      <c r="FE15" s="4"/>
      <c r="FF15" s="4"/>
      <c r="FG15" s="4"/>
      <c r="FH15" s="4"/>
      <c r="FK15" s="4"/>
      <c r="FL15" s="4"/>
      <c r="FM15" s="4"/>
      <c r="FN15" s="4"/>
      <c r="FO15" s="4"/>
      <c r="FP15" s="4"/>
      <c r="FQ15" s="4"/>
      <c r="FR15" s="4"/>
      <c r="FS15" s="4"/>
      <c r="FV15" s="4"/>
      <c r="FW15" s="4"/>
      <c r="FX15" s="4"/>
      <c r="FY15" s="4"/>
      <c r="FZ15" s="4"/>
      <c r="GA15" s="4"/>
      <c r="GB15" s="4"/>
      <c r="GC15" s="4"/>
      <c r="GD15" s="4"/>
      <c r="GG15" s="4"/>
      <c r="GH15" s="4"/>
      <c r="GI15" s="4"/>
      <c r="GJ15" s="4"/>
      <c r="GK15" s="4"/>
      <c r="GL15" s="4"/>
      <c r="GM15" s="4"/>
      <c r="GN15" s="4"/>
      <c r="GO15" s="4"/>
      <c r="GR15" s="4"/>
      <c r="GS15" s="4"/>
      <c r="GT15" s="4"/>
      <c r="GU15" s="4"/>
      <c r="GV15" s="4"/>
      <c r="GW15" s="4"/>
      <c r="GX15" s="4"/>
      <c r="GY15" s="4"/>
      <c r="GZ15" s="4"/>
      <c r="HC15" s="4"/>
      <c r="HD15" s="4"/>
      <c r="HE15" s="4"/>
      <c r="HF15" s="4"/>
      <c r="HG15" s="4"/>
      <c r="HH15" s="4"/>
      <c r="HI15" s="4"/>
      <c r="HJ15" s="4"/>
      <c r="HK15" s="4"/>
      <c r="HN15" s="4"/>
      <c r="HO15" s="4"/>
      <c r="HP15" s="4"/>
      <c r="HQ15" s="4"/>
      <c r="HR15" s="4"/>
      <c r="HS15" s="4"/>
      <c r="HT15" s="4"/>
      <c r="HU15" s="4"/>
      <c r="HV15" s="4"/>
      <c r="HY15" s="4"/>
      <c r="HZ15" s="4"/>
      <c r="IA15" s="4"/>
      <c r="IB15" s="4"/>
      <c r="IC15" s="4"/>
      <c r="ID15" s="4"/>
      <c r="IE15" s="4"/>
      <c r="IF15" s="4"/>
      <c r="IG15" s="4"/>
      <c r="IJ15" s="4"/>
      <c r="IK15" s="4"/>
      <c r="IL15" s="77"/>
      <c r="IO15" s="4"/>
      <c r="IP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</row>
    <row r="16" spans="1:323" s="4" customFormat="1" ht="12.6" customHeight="1" x14ac:dyDescent="0.2">
      <c r="A16" s="33">
        <v>3</v>
      </c>
      <c r="B16" s="62" t="s">
        <v>143</v>
      </c>
      <c r="C16" s="25"/>
      <c r="D16" s="63"/>
      <c r="E16" s="63" t="s">
        <v>16</v>
      </c>
      <c r="F16" s="64" t="s">
        <v>21</v>
      </c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>
        <f>IF(ISNA(VLOOKUP(E16,SortLookup!$A$1:$B$5,2,FALSE))," ",VLOOKUP(E16,SortLookup!$A$1:$B$5,2,FALSE))</f>
        <v>1</v>
      </c>
      <c r="J16" s="22">
        <f>IF(ISNA(VLOOKUP(F16,SortLookup!$A$7:$B$11,2,FALSE))," ",VLOOKUP(F16,SortLookup!$A$7:$B$11,2,FALSE))</f>
        <v>2</v>
      </c>
      <c r="K16" s="57">
        <f t="shared" si="21"/>
        <v>234.65</v>
      </c>
      <c r="L16" s="58">
        <f>AB16+AO16+BA16+BL16+BY16+CJ16+CU8+DF8+DQ8+EB8+EM8+EX8+FI8+FT8+GE8+GP8+HA8+HL8+HW8+IH8</f>
        <v>223.65</v>
      </c>
      <c r="M16" s="36">
        <f>AD16+AQ16+BC16+BN16+CA16+CL16+CW8+DH8+DS8+ED8+EO8+EZ8+FK8+FV8+GG8+GR8+HC8+HN8+HY8+IJ8</f>
        <v>5</v>
      </c>
      <c r="N16" s="37">
        <f t="shared" si="22"/>
        <v>6</v>
      </c>
      <c r="O16" s="59">
        <f>W16+AJ16+AV16+BG16+BT16+CE16+CP8+DA8+DL8+DW8+EH8+ES8+FD8+FO8+FZ8+GK8+GV8+HG8+HR8+IC8</f>
        <v>6</v>
      </c>
      <c r="P16" s="31">
        <v>31.16</v>
      </c>
      <c r="Q16" s="28"/>
      <c r="R16" s="28"/>
      <c r="S16" s="28"/>
      <c r="T16" s="28"/>
      <c r="U16" s="28"/>
      <c r="V16" s="28"/>
      <c r="W16" s="29">
        <v>0</v>
      </c>
      <c r="X16" s="29">
        <v>0</v>
      </c>
      <c r="Y16" s="29">
        <v>0</v>
      </c>
      <c r="Z16" s="29">
        <v>0</v>
      </c>
      <c r="AA16" s="30">
        <v>0</v>
      </c>
      <c r="AB16" s="27">
        <f t="shared" si="23"/>
        <v>31.16</v>
      </c>
      <c r="AC16" s="26">
        <f t="shared" si="24"/>
        <v>0</v>
      </c>
      <c r="AD16" s="23">
        <f t="shared" si="25"/>
        <v>0</v>
      </c>
      <c r="AE16" s="45">
        <f t="shared" si="26"/>
        <v>31.16</v>
      </c>
      <c r="AF16" s="31">
        <v>50.36</v>
      </c>
      <c r="AG16" s="28"/>
      <c r="AH16" s="28"/>
      <c r="AI16" s="28"/>
      <c r="AJ16" s="29">
        <v>3</v>
      </c>
      <c r="AK16" s="29">
        <v>0</v>
      </c>
      <c r="AL16" s="29">
        <v>0</v>
      </c>
      <c r="AM16" s="29">
        <v>0</v>
      </c>
      <c r="AN16" s="30">
        <v>0</v>
      </c>
      <c r="AO16" s="27">
        <f t="shared" si="27"/>
        <v>50.36</v>
      </c>
      <c r="AP16" s="26">
        <f t="shared" si="28"/>
        <v>3</v>
      </c>
      <c r="AQ16" s="23">
        <f t="shared" si="29"/>
        <v>0</v>
      </c>
      <c r="AR16" s="45">
        <f t="shared" si="30"/>
        <v>53.36</v>
      </c>
      <c r="AS16" s="31">
        <v>20.67</v>
      </c>
      <c r="AT16" s="28"/>
      <c r="AU16" s="28"/>
      <c r="AV16" s="29">
        <v>3</v>
      </c>
      <c r="AW16" s="29">
        <v>0</v>
      </c>
      <c r="AX16" s="29">
        <v>0</v>
      </c>
      <c r="AY16" s="29">
        <v>0</v>
      </c>
      <c r="AZ16" s="30">
        <v>0</v>
      </c>
      <c r="BA16" s="27">
        <f t="shared" si="31"/>
        <v>20.67</v>
      </c>
      <c r="BB16" s="26">
        <f t="shared" si="32"/>
        <v>3</v>
      </c>
      <c r="BC16" s="23">
        <f t="shared" si="33"/>
        <v>0</v>
      </c>
      <c r="BD16" s="45">
        <f t="shared" si="34"/>
        <v>23.67</v>
      </c>
      <c r="BE16" s="27"/>
      <c r="BF16" s="43"/>
      <c r="BG16" s="29"/>
      <c r="BH16" s="29"/>
      <c r="BI16" s="29"/>
      <c r="BJ16" s="29"/>
      <c r="BK16" s="30"/>
      <c r="BL16" s="40">
        <f t="shared" si="35"/>
        <v>0</v>
      </c>
      <c r="BM16" s="37">
        <f t="shared" si="36"/>
        <v>0</v>
      </c>
      <c r="BN16" s="36">
        <f t="shared" si="37"/>
        <v>0</v>
      </c>
      <c r="BO16" s="35">
        <f t="shared" si="38"/>
        <v>0</v>
      </c>
      <c r="BP16" s="31">
        <v>56.31</v>
      </c>
      <c r="BQ16" s="28"/>
      <c r="BR16" s="28"/>
      <c r="BS16" s="28"/>
      <c r="BT16" s="29">
        <v>0</v>
      </c>
      <c r="BU16" s="29">
        <v>0</v>
      </c>
      <c r="BV16" s="29">
        <v>0</v>
      </c>
      <c r="BW16" s="29">
        <v>1</v>
      </c>
      <c r="BX16" s="30">
        <v>0</v>
      </c>
      <c r="BY16" s="27">
        <f t="shared" si="39"/>
        <v>56.31</v>
      </c>
      <c r="BZ16" s="26">
        <f t="shared" si="40"/>
        <v>0</v>
      </c>
      <c r="CA16" s="32">
        <f t="shared" si="41"/>
        <v>5</v>
      </c>
      <c r="CB16" s="71">
        <f t="shared" si="42"/>
        <v>61.31</v>
      </c>
      <c r="CC16" s="31">
        <v>65.150000000000006</v>
      </c>
      <c r="CD16" s="28"/>
      <c r="CE16" s="29">
        <v>0</v>
      </c>
      <c r="CF16" s="29">
        <v>0</v>
      </c>
      <c r="CG16" s="29">
        <v>0</v>
      </c>
      <c r="CH16" s="29">
        <v>0</v>
      </c>
      <c r="CI16" s="30">
        <v>0</v>
      </c>
      <c r="CJ16" s="27">
        <f t="shared" si="43"/>
        <v>65.150000000000006</v>
      </c>
      <c r="CK16" s="26">
        <f t="shared" si="44"/>
        <v>0</v>
      </c>
      <c r="CL16" s="23">
        <f t="shared" si="45"/>
        <v>0</v>
      </c>
      <c r="CM16" s="45">
        <f t="shared" si="46"/>
        <v>65.150000000000006</v>
      </c>
      <c r="IL16" s="78"/>
      <c r="IM16"/>
      <c r="IN16"/>
      <c r="IQ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</row>
    <row r="17" spans="1:323" s="4" customFormat="1" ht="12.75" customHeight="1" x14ac:dyDescent="0.2">
      <c r="A17" s="33">
        <v>4</v>
      </c>
      <c r="B17" s="62" t="s">
        <v>125</v>
      </c>
      <c r="C17" s="25"/>
      <c r="D17" s="63" t="s">
        <v>103</v>
      </c>
      <c r="E17" s="63" t="s">
        <v>16</v>
      </c>
      <c r="F17" s="64" t="s">
        <v>22</v>
      </c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>
        <f>IF(ISNA(VLOOKUP(E17,SortLookup!$A$1:$B$5,2,FALSE))," ",VLOOKUP(E17,SortLookup!$A$1:$B$5,2,FALSE))</f>
        <v>1</v>
      </c>
      <c r="J17" s="22">
        <f>IF(ISNA(VLOOKUP(F17,SortLookup!$A$7:$B$11,2,FALSE))," ",VLOOKUP(F17,SortLookup!$A$7:$B$11,2,FALSE))</f>
        <v>3</v>
      </c>
      <c r="K17" s="57">
        <f t="shared" si="21"/>
        <v>260.44</v>
      </c>
      <c r="L17" s="58">
        <f>AB17+AO17+BA17+BL17+BY17+CJ17+CU7+DF7+DQ7+EB7+EM7+EX7+FI7+FT7+GE7+GP7+HA7+HL7+HW7+IH7</f>
        <v>243.44</v>
      </c>
      <c r="M17" s="36">
        <f>AD17+AQ17+BC17+BN17+CA17+CL17+CW7+DH7+DS7+ED7+EO7+EZ7+FK7+FV7+GG7+GR7+HC7+HN7+HY7+IJ7</f>
        <v>3</v>
      </c>
      <c r="N17" s="37">
        <f t="shared" si="22"/>
        <v>14</v>
      </c>
      <c r="O17" s="59">
        <f>W17+AJ17+AV17+BG17+BT17+CE17+CP7+DA7+DL7+DW7+EH7+ES7+FD7+FO7+FZ7+GK7+GV7+HG7+HR7+IC7</f>
        <v>14</v>
      </c>
      <c r="P17" s="31">
        <v>33.35</v>
      </c>
      <c r="Q17" s="28"/>
      <c r="R17" s="28"/>
      <c r="S17" s="28"/>
      <c r="T17" s="28"/>
      <c r="U17" s="28"/>
      <c r="V17" s="28"/>
      <c r="W17" s="29">
        <v>0</v>
      </c>
      <c r="X17" s="29">
        <v>0</v>
      </c>
      <c r="Y17" s="29">
        <v>0</v>
      </c>
      <c r="Z17" s="29">
        <v>0</v>
      </c>
      <c r="AA17" s="30">
        <v>0</v>
      </c>
      <c r="AB17" s="27">
        <f t="shared" si="23"/>
        <v>33.35</v>
      </c>
      <c r="AC17" s="26">
        <f t="shared" si="24"/>
        <v>0</v>
      </c>
      <c r="AD17" s="23">
        <f t="shared" si="25"/>
        <v>0</v>
      </c>
      <c r="AE17" s="45">
        <f t="shared" si="26"/>
        <v>33.35</v>
      </c>
      <c r="AF17" s="31">
        <v>45.18</v>
      </c>
      <c r="AG17" s="28"/>
      <c r="AH17" s="28"/>
      <c r="AI17" s="28"/>
      <c r="AJ17" s="29">
        <v>9</v>
      </c>
      <c r="AK17" s="29">
        <v>0</v>
      </c>
      <c r="AL17" s="29">
        <v>0</v>
      </c>
      <c r="AM17" s="29">
        <v>0</v>
      </c>
      <c r="AN17" s="30">
        <v>0</v>
      </c>
      <c r="AO17" s="27">
        <f t="shared" si="27"/>
        <v>45.18</v>
      </c>
      <c r="AP17" s="26">
        <f t="shared" si="28"/>
        <v>9</v>
      </c>
      <c r="AQ17" s="23">
        <f t="shared" si="29"/>
        <v>0</v>
      </c>
      <c r="AR17" s="45">
        <f t="shared" si="30"/>
        <v>54.18</v>
      </c>
      <c r="AS17" s="31">
        <v>28.37</v>
      </c>
      <c r="AT17" s="28"/>
      <c r="AU17" s="28"/>
      <c r="AV17" s="29">
        <v>0</v>
      </c>
      <c r="AW17" s="29">
        <v>0</v>
      </c>
      <c r="AX17" s="29">
        <v>0</v>
      </c>
      <c r="AY17" s="29">
        <v>0</v>
      </c>
      <c r="AZ17" s="30">
        <v>0</v>
      </c>
      <c r="BA17" s="27">
        <f t="shared" si="31"/>
        <v>28.37</v>
      </c>
      <c r="BB17" s="26">
        <f t="shared" si="32"/>
        <v>0</v>
      </c>
      <c r="BC17" s="23">
        <f t="shared" si="33"/>
        <v>0</v>
      </c>
      <c r="BD17" s="45">
        <f t="shared" si="34"/>
        <v>28.37</v>
      </c>
      <c r="BE17" s="27"/>
      <c r="BF17" s="43"/>
      <c r="BG17" s="29"/>
      <c r="BH17" s="29"/>
      <c r="BI17" s="29"/>
      <c r="BJ17" s="29"/>
      <c r="BK17" s="30"/>
      <c r="BL17" s="40">
        <f t="shared" si="35"/>
        <v>0</v>
      </c>
      <c r="BM17" s="37">
        <f t="shared" si="36"/>
        <v>0</v>
      </c>
      <c r="BN17" s="36">
        <f t="shared" si="37"/>
        <v>0</v>
      </c>
      <c r="BO17" s="35">
        <f t="shared" si="38"/>
        <v>0</v>
      </c>
      <c r="BP17" s="31">
        <v>50.75</v>
      </c>
      <c r="BQ17" s="28"/>
      <c r="BR17" s="28"/>
      <c r="BS17" s="28"/>
      <c r="BT17" s="29">
        <v>5</v>
      </c>
      <c r="BU17" s="29">
        <v>1</v>
      </c>
      <c r="BV17" s="29">
        <v>0</v>
      </c>
      <c r="BW17" s="29">
        <v>0</v>
      </c>
      <c r="BX17" s="30">
        <v>0</v>
      </c>
      <c r="BY17" s="27">
        <f t="shared" si="39"/>
        <v>50.75</v>
      </c>
      <c r="BZ17" s="26">
        <f t="shared" si="40"/>
        <v>5</v>
      </c>
      <c r="CA17" s="32">
        <f t="shared" si="41"/>
        <v>3</v>
      </c>
      <c r="CB17" s="71">
        <f t="shared" si="42"/>
        <v>58.75</v>
      </c>
      <c r="CC17" s="31">
        <v>85.79</v>
      </c>
      <c r="CD17" s="28"/>
      <c r="CE17" s="29">
        <v>0</v>
      </c>
      <c r="CF17" s="29">
        <v>0</v>
      </c>
      <c r="CG17" s="29">
        <v>0</v>
      </c>
      <c r="CH17" s="29">
        <v>0</v>
      </c>
      <c r="CI17" s="30">
        <v>0</v>
      </c>
      <c r="CJ17" s="27">
        <f t="shared" si="43"/>
        <v>85.79</v>
      </c>
      <c r="CK17" s="26">
        <f t="shared" si="44"/>
        <v>0</v>
      </c>
      <c r="CL17" s="23">
        <f t="shared" si="45"/>
        <v>0</v>
      </c>
      <c r="CM17" s="45">
        <f t="shared" si="46"/>
        <v>85.79</v>
      </c>
      <c r="IL17" s="79"/>
      <c r="IM17"/>
      <c r="IN17"/>
      <c r="IO17"/>
      <c r="IP17"/>
      <c r="IQ17"/>
      <c r="IR17"/>
    </row>
    <row r="18" spans="1:323" s="4" customFormat="1" x14ac:dyDescent="0.2">
      <c r="A18" s="33">
        <v>5</v>
      </c>
      <c r="B18" s="62" t="s">
        <v>158</v>
      </c>
      <c r="C18" s="25"/>
      <c r="D18" s="63"/>
      <c r="E18" s="63" t="s">
        <v>16</v>
      </c>
      <c r="F18" s="64" t="s">
        <v>23</v>
      </c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>
        <f>IF(ISNA(VLOOKUP(E18,SortLookup!$A$1:$B$5,2,FALSE))," ",VLOOKUP(E18,SortLookup!$A$1:$B$5,2,FALSE))</f>
        <v>1</v>
      </c>
      <c r="J18" s="22">
        <f>IF(ISNA(VLOOKUP(F18,SortLookup!$A$7:$B$11,2,FALSE))," ",VLOOKUP(F18,SortLookup!$A$7:$B$11,2,FALSE))</f>
        <v>4</v>
      </c>
      <c r="K18" s="57">
        <f t="shared" si="21"/>
        <v>300.25</v>
      </c>
      <c r="L18" s="58">
        <f>AB18+AO18+BA18+BL18+BY18+CJ18+CU18+DF18+DQ18+EB18+EM18+EX18+FI18+FT18+GE18+GP18+HA18+HL18+HW18+IH18</f>
        <v>264.25</v>
      </c>
      <c r="M18" s="36">
        <f>AD18+AQ18+BC18+BN18+CA18+CL18+CW18+DH18+DS18+ED18+EO18+EZ18+FK18+FV18+GG18+GR18+HC18+HN18+HY18+IJ18</f>
        <v>3</v>
      </c>
      <c r="N18" s="37">
        <f t="shared" si="22"/>
        <v>33</v>
      </c>
      <c r="O18" s="59">
        <f>W18+AJ18+AV18+BG18+BT18+CE18+CP18+DA18+DL18+DW18+EH18+ES18+FD18+FO18+FZ18+GK18+GV18+HG18+HR18+IC18</f>
        <v>33</v>
      </c>
      <c r="P18" s="31">
        <v>44.51</v>
      </c>
      <c r="Q18" s="28"/>
      <c r="R18" s="28"/>
      <c r="S18" s="28"/>
      <c r="T18" s="28"/>
      <c r="U18" s="28"/>
      <c r="V18" s="28"/>
      <c r="W18" s="29">
        <v>0</v>
      </c>
      <c r="X18" s="29">
        <v>0</v>
      </c>
      <c r="Y18" s="29">
        <v>0</v>
      </c>
      <c r="Z18" s="29">
        <v>0</v>
      </c>
      <c r="AA18" s="30">
        <v>0</v>
      </c>
      <c r="AB18" s="27">
        <f t="shared" si="23"/>
        <v>44.51</v>
      </c>
      <c r="AC18" s="26">
        <f t="shared" si="24"/>
        <v>0</v>
      </c>
      <c r="AD18" s="23">
        <f t="shared" si="25"/>
        <v>0</v>
      </c>
      <c r="AE18" s="45">
        <f t="shared" si="26"/>
        <v>44.51</v>
      </c>
      <c r="AF18" s="31">
        <v>50.17</v>
      </c>
      <c r="AG18" s="28"/>
      <c r="AH18" s="28"/>
      <c r="AI18" s="28"/>
      <c r="AJ18" s="29">
        <v>8</v>
      </c>
      <c r="AK18" s="29">
        <v>0</v>
      </c>
      <c r="AL18" s="29">
        <v>0</v>
      </c>
      <c r="AM18" s="29">
        <v>0</v>
      </c>
      <c r="AN18" s="30">
        <v>0</v>
      </c>
      <c r="AO18" s="27">
        <f t="shared" si="27"/>
        <v>50.17</v>
      </c>
      <c r="AP18" s="26">
        <f t="shared" si="28"/>
        <v>8</v>
      </c>
      <c r="AQ18" s="23">
        <f t="shared" si="29"/>
        <v>0</v>
      </c>
      <c r="AR18" s="45">
        <f t="shared" si="30"/>
        <v>58.17</v>
      </c>
      <c r="AS18" s="31">
        <v>32.409999999999997</v>
      </c>
      <c r="AT18" s="28"/>
      <c r="AU18" s="28"/>
      <c r="AV18" s="29">
        <v>0</v>
      </c>
      <c r="AW18" s="29">
        <v>0</v>
      </c>
      <c r="AX18" s="29">
        <v>0</v>
      </c>
      <c r="AY18" s="29">
        <v>0</v>
      </c>
      <c r="AZ18" s="30">
        <v>0</v>
      </c>
      <c r="BA18" s="27">
        <f t="shared" si="31"/>
        <v>32.409999999999997</v>
      </c>
      <c r="BB18" s="26">
        <f t="shared" si="32"/>
        <v>0</v>
      </c>
      <c r="BC18" s="23">
        <f t="shared" si="33"/>
        <v>0</v>
      </c>
      <c r="BD18" s="45">
        <f t="shared" si="34"/>
        <v>32.409999999999997</v>
      </c>
      <c r="BE18" s="27"/>
      <c r="BF18" s="43"/>
      <c r="BG18" s="29"/>
      <c r="BH18" s="29"/>
      <c r="BI18" s="29"/>
      <c r="BJ18" s="29"/>
      <c r="BK18" s="30"/>
      <c r="BL18" s="40">
        <f t="shared" si="35"/>
        <v>0</v>
      </c>
      <c r="BM18" s="37">
        <f t="shared" si="36"/>
        <v>0</v>
      </c>
      <c r="BN18" s="36">
        <f t="shared" si="37"/>
        <v>0</v>
      </c>
      <c r="BO18" s="35">
        <f t="shared" si="38"/>
        <v>0</v>
      </c>
      <c r="BP18" s="31">
        <v>62.51</v>
      </c>
      <c r="BQ18" s="28"/>
      <c r="BR18" s="28"/>
      <c r="BS18" s="28"/>
      <c r="BT18" s="29">
        <v>0</v>
      </c>
      <c r="BU18" s="29">
        <v>0</v>
      </c>
      <c r="BV18" s="29">
        <v>0</v>
      </c>
      <c r="BW18" s="29">
        <v>0</v>
      </c>
      <c r="BX18" s="30">
        <v>0</v>
      </c>
      <c r="BY18" s="27">
        <f t="shared" si="39"/>
        <v>62.51</v>
      </c>
      <c r="BZ18" s="26">
        <f t="shared" si="40"/>
        <v>0</v>
      </c>
      <c r="CA18" s="32">
        <f t="shared" si="41"/>
        <v>0</v>
      </c>
      <c r="CB18" s="71">
        <f t="shared" si="42"/>
        <v>62.51</v>
      </c>
      <c r="CC18" s="31">
        <v>74.650000000000006</v>
      </c>
      <c r="CD18" s="28"/>
      <c r="CE18" s="29">
        <v>25</v>
      </c>
      <c r="CF18" s="29">
        <v>1</v>
      </c>
      <c r="CG18" s="29">
        <v>0</v>
      </c>
      <c r="CH18" s="29">
        <v>0</v>
      </c>
      <c r="CI18" s="30">
        <v>0</v>
      </c>
      <c r="CJ18" s="27">
        <f t="shared" si="43"/>
        <v>74.650000000000006</v>
      </c>
      <c r="CK18" s="26">
        <f t="shared" si="44"/>
        <v>25</v>
      </c>
      <c r="CL18" s="23">
        <f t="shared" si="45"/>
        <v>3</v>
      </c>
      <c r="CM18" s="45">
        <f t="shared" si="46"/>
        <v>102.65</v>
      </c>
      <c r="IL18" s="78"/>
      <c r="IO18"/>
      <c r="IP18"/>
      <c r="IQ18"/>
    </row>
    <row r="19" spans="1:323" s="4" customFormat="1" x14ac:dyDescent="0.2">
      <c r="A19" s="33">
        <v>6</v>
      </c>
      <c r="B19" s="62" t="s">
        <v>122</v>
      </c>
      <c r="C19" s="25"/>
      <c r="D19" s="63"/>
      <c r="E19" s="63" t="s">
        <v>16</v>
      </c>
      <c r="F19" s="64" t="s">
        <v>101</v>
      </c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>
        <f>IF(ISNA(VLOOKUP(E19,SortLookup!$A$1:$B$5,2,FALSE))," ",VLOOKUP(E19,SortLookup!$A$1:$B$5,2,FALSE))</f>
        <v>1</v>
      </c>
      <c r="J19" s="22" t="str">
        <f>IF(ISNA(VLOOKUP(F19,SortLookup!$A$7:$B$11,2,FALSE))," ",VLOOKUP(F19,SortLookup!$A$7:$B$11,2,FALSE))</f>
        <v xml:space="preserve"> </v>
      </c>
      <c r="K19" s="57">
        <f t="shared" si="21"/>
        <v>315.93</v>
      </c>
      <c r="L19" s="58">
        <f>AB19+AO19+BA19+BL19+BY19+CJ19+CU19+DF19+DQ19+EB19+EM19+EX19+FI19+FT19+GE19+GP19+HA19+HL19+HW19+IH19</f>
        <v>282.93</v>
      </c>
      <c r="M19" s="36">
        <f>AD19+AQ19+BC19+BN19+CA19+CL19+CW19+DH19+DS19+ED19+EO19+EZ19+FK19+FV19+GG19+GR19+HC19+HN19+HY19+IJ19</f>
        <v>8</v>
      </c>
      <c r="N19" s="37">
        <f t="shared" si="22"/>
        <v>25</v>
      </c>
      <c r="O19" s="59">
        <f>W19+AJ19+AV19+BG19+BT19+CE19+CP19+DA19+DL19+DW19+EH19+ES19+FD19+FO19+FZ19+GK19+GV19+HG19+HR19+IC19</f>
        <v>25</v>
      </c>
      <c r="P19" s="31">
        <v>42.58</v>
      </c>
      <c r="Q19" s="28"/>
      <c r="R19" s="28"/>
      <c r="S19" s="28"/>
      <c r="T19" s="28"/>
      <c r="U19" s="28"/>
      <c r="V19" s="28"/>
      <c r="W19" s="29">
        <v>5</v>
      </c>
      <c r="X19" s="29">
        <v>1</v>
      </c>
      <c r="Y19" s="29">
        <v>0</v>
      </c>
      <c r="Z19" s="29">
        <v>1</v>
      </c>
      <c r="AA19" s="30">
        <v>0</v>
      </c>
      <c r="AB19" s="27">
        <f t="shared" si="23"/>
        <v>42.58</v>
      </c>
      <c r="AC19" s="26">
        <f t="shared" si="24"/>
        <v>5</v>
      </c>
      <c r="AD19" s="23">
        <f t="shared" si="25"/>
        <v>8</v>
      </c>
      <c r="AE19" s="45">
        <f t="shared" si="26"/>
        <v>55.58</v>
      </c>
      <c r="AF19" s="31">
        <v>50.29</v>
      </c>
      <c r="AG19" s="28"/>
      <c r="AH19" s="28"/>
      <c r="AI19" s="28"/>
      <c r="AJ19" s="29">
        <v>8</v>
      </c>
      <c r="AK19" s="29">
        <v>0</v>
      </c>
      <c r="AL19" s="29">
        <v>0</v>
      </c>
      <c r="AM19" s="29">
        <v>0</v>
      </c>
      <c r="AN19" s="30">
        <v>0</v>
      </c>
      <c r="AO19" s="27">
        <f t="shared" si="27"/>
        <v>50.29</v>
      </c>
      <c r="AP19" s="26">
        <f t="shared" si="28"/>
        <v>8</v>
      </c>
      <c r="AQ19" s="23">
        <f t="shared" si="29"/>
        <v>0</v>
      </c>
      <c r="AR19" s="45">
        <f t="shared" si="30"/>
        <v>58.29</v>
      </c>
      <c r="AS19" s="31">
        <v>29.31</v>
      </c>
      <c r="AT19" s="28"/>
      <c r="AU19" s="28"/>
      <c r="AV19" s="29">
        <v>2</v>
      </c>
      <c r="AW19" s="29">
        <v>0</v>
      </c>
      <c r="AX19" s="29">
        <v>0</v>
      </c>
      <c r="AY19" s="29">
        <v>0</v>
      </c>
      <c r="AZ19" s="30">
        <v>0</v>
      </c>
      <c r="BA19" s="27">
        <f t="shared" si="31"/>
        <v>29.31</v>
      </c>
      <c r="BB19" s="26">
        <f t="shared" si="32"/>
        <v>2</v>
      </c>
      <c r="BC19" s="23">
        <f t="shared" si="33"/>
        <v>0</v>
      </c>
      <c r="BD19" s="45">
        <f t="shared" si="34"/>
        <v>31.31</v>
      </c>
      <c r="BE19" s="27"/>
      <c r="BF19" s="43"/>
      <c r="BG19" s="29"/>
      <c r="BH19" s="29"/>
      <c r="BI19" s="29"/>
      <c r="BJ19" s="29"/>
      <c r="BK19" s="30"/>
      <c r="BL19" s="40">
        <f t="shared" si="35"/>
        <v>0</v>
      </c>
      <c r="BM19" s="37">
        <f t="shared" si="36"/>
        <v>0</v>
      </c>
      <c r="BN19" s="36">
        <f t="shared" si="37"/>
        <v>0</v>
      </c>
      <c r="BO19" s="35">
        <f t="shared" si="38"/>
        <v>0</v>
      </c>
      <c r="BP19" s="31">
        <v>71.27</v>
      </c>
      <c r="BQ19" s="28"/>
      <c r="BR19" s="28"/>
      <c r="BS19" s="28"/>
      <c r="BT19" s="29">
        <v>0</v>
      </c>
      <c r="BU19" s="29">
        <v>0</v>
      </c>
      <c r="BV19" s="29">
        <v>0</v>
      </c>
      <c r="BW19" s="29">
        <v>0</v>
      </c>
      <c r="BX19" s="30">
        <v>0</v>
      </c>
      <c r="BY19" s="27">
        <f t="shared" si="39"/>
        <v>71.27</v>
      </c>
      <c r="BZ19" s="26">
        <f t="shared" si="40"/>
        <v>0</v>
      </c>
      <c r="CA19" s="32">
        <f t="shared" si="41"/>
        <v>0</v>
      </c>
      <c r="CB19" s="71">
        <f t="shared" si="42"/>
        <v>71.27</v>
      </c>
      <c r="CC19" s="31">
        <v>89.48</v>
      </c>
      <c r="CD19" s="28"/>
      <c r="CE19" s="29">
        <v>10</v>
      </c>
      <c r="CF19" s="29">
        <v>0</v>
      </c>
      <c r="CG19" s="29">
        <v>0</v>
      </c>
      <c r="CH19" s="29">
        <v>0</v>
      </c>
      <c r="CI19" s="30">
        <v>0</v>
      </c>
      <c r="CJ19" s="27">
        <f t="shared" si="43"/>
        <v>89.48</v>
      </c>
      <c r="CK19" s="26">
        <f t="shared" si="44"/>
        <v>10</v>
      </c>
      <c r="CL19" s="23">
        <f t="shared" si="45"/>
        <v>0</v>
      </c>
      <c r="CM19" s="45">
        <f t="shared" si="46"/>
        <v>99.48</v>
      </c>
      <c r="IL19" s="78"/>
      <c r="IO19"/>
      <c r="IP19"/>
      <c r="IQ19"/>
    </row>
    <row r="20" spans="1:323" s="4" customFormat="1" x14ac:dyDescent="0.2">
      <c r="A20" s="33">
        <v>7</v>
      </c>
      <c r="B20" s="62" t="s">
        <v>157</v>
      </c>
      <c r="C20" s="25"/>
      <c r="D20" s="63"/>
      <c r="E20" s="63" t="s">
        <v>16</v>
      </c>
      <c r="F20" s="64" t="s">
        <v>101</v>
      </c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>
        <f>IF(ISNA(VLOOKUP(E20,SortLookup!$A$1:$B$5,2,FALSE))," ",VLOOKUP(E20,SortLookup!$A$1:$B$5,2,FALSE))</f>
        <v>1</v>
      </c>
      <c r="J20" s="22" t="str">
        <f>IF(ISNA(VLOOKUP(F20,SortLookup!$A$7:$B$11,2,FALSE))," ",VLOOKUP(F20,SortLookup!$A$7:$B$11,2,FALSE))</f>
        <v xml:space="preserve"> </v>
      </c>
      <c r="K20" s="57">
        <f t="shared" si="21"/>
        <v>341.17</v>
      </c>
      <c r="L20" s="58">
        <f>AB20+AO20+BA20+BL20+BY20+CJ20+CU20+DF20+DQ20+EB20+EM20+EX20+FI20+FT20+GE20+GP20+HA20+HL20+HW20+IH20</f>
        <v>282.17</v>
      </c>
      <c r="M20" s="36">
        <f>AD20+AQ20+BC20+BN20+CA20+CL20+CW20+DH20+DS20+ED20+EO20+EZ20+FK20+FV20+GG20+GR20+HC20+HN20+HY20+IJ20</f>
        <v>23</v>
      </c>
      <c r="N20" s="37">
        <f t="shared" si="22"/>
        <v>36</v>
      </c>
      <c r="O20" s="59">
        <f>W20+AJ20+AV20+BG20+BT20+CE20+CP20+DA20+DL20+DW20+EH20+ES20+FD20+FO20+FZ20+GK20+GV20+HG20+HR20+IC20</f>
        <v>36</v>
      </c>
      <c r="P20" s="31">
        <v>46.06</v>
      </c>
      <c r="Q20" s="28"/>
      <c r="R20" s="28"/>
      <c r="S20" s="28"/>
      <c r="T20" s="28"/>
      <c r="U20" s="28"/>
      <c r="V20" s="28"/>
      <c r="W20" s="29">
        <v>0</v>
      </c>
      <c r="X20" s="29">
        <v>0</v>
      </c>
      <c r="Y20" s="29">
        <v>0</v>
      </c>
      <c r="Z20" s="29">
        <v>0</v>
      </c>
      <c r="AA20" s="30">
        <v>0</v>
      </c>
      <c r="AB20" s="27">
        <f t="shared" si="23"/>
        <v>46.06</v>
      </c>
      <c r="AC20" s="26">
        <f t="shared" si="24"/>
        <v>0</v>
      </c>
      <c r="AD20" s="23">
        <f t="shared" si="25"/>
        <v>0</v>
      </c>
      <c r="AE20" s="45">
        <f t="shared" si="26"/>
        <v>46.06</v>
      </c>
      <c r="AF20" s="31">
        <v>52.29</v>
      </c>
      <c r="AG20" s="28"/>
      <c r="AH20" s="28"/>
      <c r="AI20" s="28"/>
      <c r="AJ20" s="29">
        <v>13</v>
      </c>
      <c r="AK20" s="29">
        <v>1</v>
      </c>
      <c r="AL20" s="29">
        <v>0</v>
      </c>
      <c r="AM20" s="29">
        <v>0</v>
      </c>
      <c r="AN20" s="30">
        <v>0</v>
      </c>
      <c r="AO20" s="27">
        <f t="shared" si="27"/>
        <v>52.29</v>
      </c>
      <c r="AP20" s="26">
        <f t="shared" si="28"/>
        <v>13</v>
      </c>
      <c r="AQ20" s="23">
        <f t="shared" si="29"/>
        <v>3</v>
      </c>
      <c r="AR20" s="45">
        <f t="shared" si="30"/>
        <v>68.290000000000006</v>
      </c>
      <c r="AS20" s="31">
        <v>28.65</v>
      </c>
      <c r="AT20" s="28"/>
      <c r="AU20" s="28"/>
      <c r="AV20" s="29">
        <v>2</v>
      </c>
      <c r="AW20" s="29">
        <v>0</v>
      </c>
      <c r="AX20" s="29">
        <v>0</v>
      </c>
      <c r="AY20" s="29">
        <v>0</v>
      </c>
      <c r="AZ20" s="30">
        <v>0</v>
      </c>
      <c r="BA20" s="27">
        <f t="shared" si="31"/>
        <v>28.65</v>
      </c>
      <c r="BB20" s="26">
        <f t="shared" si="32"/>
        <v>2</v>
      </c>
      <c r="BC20" s="23">
        <f t="shared" si="33"/>
        <v>0</v>
      </c>
      <c r="BD20" s="45">
        <f t="shared" si="34"/>
        <v>30.65</v>
      </c>
      <c r="BE20" s="27"/>
      <c r="BF20" s="43"/>
      <c r="BG20" s="29"/>
      <c r="BH20" s="29"/>
      <c r="BI20" s="29"/>
      <c r="BJ20" s="29"/>
      <c r="BK20" s="30"/>
      <c r="BL20" s="40">
        <f t="shared" si="35"/>
        <v>0</v>
      </c>
      <c r="BM20" s="37">
        <f t="shared" si="36"/>
        <v>0</v>
      </c>
      <c r="BN20" s="36">
        <f t="shared" si="37"/>
        <v>0</v>
      </c>
      <c r="BO20" s="35">
        <f t="shared" si="38"/>
        <v>0</v>
      </c>
      <c r="BP20" s="31">
        <v>71.819999999999993</v>
      </c>
      <c r="BQ20" s="28"/>
      <c r="BR20" s="28"/>
      <c r="BS20" s="28"/>
      <c r="BT20" s="29">
        <v>6</v>
      </c>
      <c r="BU20" s="29">
        <v>0</v>
      </c>
      <c r="BV20" s="29">
        <v>0</v>
      </c>
      <c r="BW20" s="29">
        <v>4</v>
      </c>
      <c r="BX20" s="30">
        <v>0</v>
      </c>
      <c r="BY20" s="27">
        <f t="shared" si="39"/>
        <v>71.819999999999993</v>
      </c>
      <c r="BZ20" s="26">
        <f t="shared" si="40"/>
        <v>6</v>
      </c>
      <c r="CA20" s="32">
        <f t="shared" si="41"/>
        <v>20</v>
      </c>
      <c r="CB20" s="71">
        <f t="shared" si="42"/>
        <v>97.82</v>
      </c>
      <c r="CC20" s="31">
        <v>83.35</v>
      </c>
      <c r="CD20" s="28"/>
      <c r="CE20" s="29">
        <v>15</v>
      </c>
      <c r="CF20" s="29">
        <v>0</v>
      </c>
      <c r="CG20" s="29">
        <v>0</v>
      </c>
      <c r="CH20" s="29">
        <v>0</v>
      </c>
      <c r="CI20" s="30">
        <v>0</v>
      </c>
      <c r="CJ20" s="27">
        <f t="shared" si="43"/>
        <v>83.35</v>
      </c>
      <c r="CK20" s="26">
        <f t="shared" si="44"/>
        <v>15</v>
      </c>
      <c r="CL20" s="23">
        <f t="shared" si="45"/>
        <v>0</v>
      </c>
      <c r="CM20" s="45">
        <f t="shared" si="46"/>
        <v>98.35</v>
      </c>
      <c r="CN20" s="1"/>
      <c r="CO20" s="1"/>
      <c r="CP20" s="2"/>
      <c r="CQ20" s="2"/>
      <c r="CR20" s="2"/>
      <c r="CS20" s="2"/>
      <c r="CT20" s="2"/>
      <c r="CU20" s="60"/>
      <c r="CV20" s="13"/>
      <c r="CW20" s="6"/>
      <c r="CX20" s="38"/>
      <c r="CY20" s="1"/>
      <c r="CZ20" s="1"/>
      <c r="DA20" s="2"/>
      <c r="DB20" s="2"/>
      <c r="DC20" s="2"/>
      <c r="DD20" s="2"/>
      <c r="DE20" s="2"/>
      <c r="DF20" s="60"/>
      <c r="DG20" s="13"/>
      <c r="DH20" s="6"/>
      <c r="DI20" s="38"/>
      <c r="DJ20" s="1"/>
      <c r="DK20" s="1"/>
      <c r="DL20" s="2"/>
      <c r="DM20" s="2"/>
      <c r="DN20" s="2"/>
      <c r="DO20" s="2"/>
      <c r="DP20" s="2"/>
      <c r="DQ20" s="60"/>
      <c r="DR20" s="13"/>
      <c r="DS20" s="6"/>
      <c r="DT20" s="38"/>
      <c r="DU20" s="1"/>
      <c r="DV20" s="1"/>
      <c r="DW20" s="2"/>
      <c r="DX20" s="2"/>
      <c r="DY20" s="2"/>
      <c r="DZ20" s="2"/>
      <c r="EA20" s="2"/>
      <c r="EB20" s="60"/>
      <c r="EC20" s="13"/>
      <c r="ED20" s="6"/>
      <c r="EE20" s="38"/>
      <c r="EF20" s="1"/>
      <c r="EG20" s="1"/>
      <c r="EH20" s="2"/>
      <c r="EI20" s="2"/>
      <c r="EJ20" s="2"/>
      <c r="EK20" s="2"/>
      <c r="EL20" s="2"/>
      <c r="EM20" s="60"/>
      <c r="EN20" s="13"/>
      <c r="EO20" s="6"/>
      <c r="EP20" s="38"/>
      <c r="EQ20" s="1"/>
      <c r="ER20" s="1"/>
      <c r="ES20" s="2"/>
      <c r="ET20" s="2"/>
      <c r="EU20" s="2"/>
      <c r="EV20" s="2"/>
      <c r="EW20" s="2"/>
      <c r="EX20" s="60"/>
      <c r="EY20" s="13"/>
      <c r="EZ20" s="6"/>
      <c r="FA20" s="38"/>
      <c r="FB20" s="1"/>
      <c r="FC20" s="1"/>
      <c r="FD20" s="2"/>
      <c r="FE20" s="2"/>
      <c r="FF20" s="2"/>
      <c r="FG20" s="2"/>
      <c r="FH20" s="2"/>
      <c r="FI20" s="60"/>
      <c r="FJ20" s="13"/>
      <c r="FK20" s="6"/>
      <c r="FL20" s="38"/>
      <c r="FM20" s="1"/>
      <c r="FN20" s="1"/>
      <c r="FO20" s="2"/>
      <c r="FP20" s="2"/>
      <c r="FQ20" s="2"/>
      <c r="FR20" s="2"/>
      <c r="FS20" s="2"/>
      <c r="FT20" s="60"/>
      <c r="FU20" s="13"/>
      <c r="FV20" s="6"/>
      <c r="FW20" s="38"/>
      <c r="FX20" s="1"/>
      <c r="FY20" s="1"/>
      <c r="FZ20" s="2"/>
      <c r="GA20" s="2"/>
      <c r="GB20" s="2"/>
      <c r="GC20" s="2"/>
      <c r="GD20" s="2"/>
      <c r="GE20" s="60"/>
      <c r="GF20" s="13"/>
      <c r="GG20" s="6"/>
      <c r="GH20" s="38"/>
      <c r="GI20" s="1"/>
      <c r="GJ20" s="1"/>
      <c r="GK20" s="2"/>
      <c r="GL20" s="2"/>
      <c r="GM20" s="2"/>
      <c r="GN20" s="2"/>
      <c r="GO20" s="2"/>
      <c r="GP20" s="60"/>
      <c r="GQ20" s="13"/>
      <c r="GR20" s="6"/>
      <c r="GS20" s="38"/>
      <c r="GT20" s="1"/>
      <c r="GU20" s="1"/>
      <c r="GV20" s="2"/>
      <c r="GW20" s="2"/>
      <c r="GX20" s="2"/>
      <c r="GY20" s="2"/>
      <c r="GZ20" s="2"/>
      <c r="HA20" s="60"/>
      <c r="HB20" s="13"/>
      <c r="HC20" s="6"/>
      <c r="HD20" s="38"/>
      <c r="HE20" s="1"/>
      <c r="HF20" s="1"/>
      <c r="HG20" s="2"/>
      <c r="HH20" s="2"/>
      <c r="HI20" s="2"/>
      <c r="HJ20" s="2"/>
      <c r="HK20" s="2"/>
      <c r="HL20" s="60"/>
      <c r="HM20" s="13"/>
      <c r="HN20" s="6"/>
      <c r="HO20" s="38"/>
      <c r="HP20" s="1"/>
      <c r="HQ20" s="1"/>
      <c r="HR20" s="2"/>
      <c r="HS20" s="2"/>
      <c r="HT20" s="2"/>
      <c r="HU20" s="2"/>
      <c r="HV20" s="2"/>
      <c r="HW20" s="60"/>
      <c r="HX20" s="13"/>
      <c r="HY20" s="6"/>
      <c r="HZ20" s="38"/>
      <c r="IA20" s="1"/>
      <c r="IB20" s="1"/>
      <c r="IC20" s="2"/>
      <c r="ID20" s="2"/>
      <c r="IE20" s="2"/>
      <c r="IF20" s="2"/>
      <c r="IG20" s="2"/>
      <c r="IH20" s="60"/>
      <c r="II20" s="13"/>
      <c r="IJ20" s="6"/>
      <c r="IK20" s="38"/>
      <c r="IL20" s="78"/>
      <c r="IM20"/>
      <c r="IN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</row>
    <row r="21" spans="1:323" s="4" customFormat="1" x14ac:dyDescent="0.2">
      <c r="A21" s="33">
        <v>8</v>
      </c>
      <c r="B21" s="62" t="s">
        <v>136</v>
      </c>
      <c r="C21" s="25"/>
      <c r="D21" s="63"/>
      <c r="E21" s="63" t="s">
        <v>16</v>
      </c>
      <c r="F21" s="64" t="s">
        <v>23</v>
      </c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>
        <f>IF(ISNA(VLOOKUP(E21,SortLookup!$A$1:$B$5,2,FALSE))," ",VLOOKUP(E21,SortLookup!$A$1:$B$5,2,FALSE))</f>
        <v>1</v>
      </c>
      <c r="J21" s="22">
        <f>IF(ISNA(VLOOKUP(F21,SortLookup!$A$7:$B$11,2,FALSE))," ",VLOOKUP(F21,SortLookup!$A$7:$B$11,2,FALSE))</f>
        <v>4</v>
      </c>
      <c r="K21" s="57">
        <f t="shared" si="21"/>
        <v>347.05</v>
      </c>
      <c r="L21" s="58">
        <f>AB21+AO21+BA21+BL21+BY21+CJ21+CU20+DF20+DQ20+EB20+EM20+EX20+FI20+FT20+GE20+GP20+HA20+HL20+HW20+IH20</f>
        <v>286.05</v>
      </c>
      <c r="M21" s="36">
        <f>AD21+AQ21+BC21+BN21+CA21+CL21+CW20+DH20+DS20+ED20+EO20+EZ20+FK20+FV20+GG20+GR20+HC20+HN20+HY20+IJ20</f>
        <v>6</v>
      </c>
      <c r="N21" s="37">
        <f t="shared" si="22"/>
        <v>55</v>
      </c>
      <c r="O21" s="59">
        <f>W21+AJ21+AV21+BG21+BT21+CE21+CP20+DA20+DL20+DW20+EH20+ES20+FD20+FO20+FZ20+GK20+GV20+HG20+HR20+IC20</f>
        <v>55</v>
      </c>
      <c r="P21" s="31">
        <v>53.4</v>
      </c>
      <c r="Q21" s="28"/>
      <c r="R21" s="28"/>
      <c r="S21" s="28"/>
      <c r="T21" s="28"/>
      <c r="U21" s="28"/>
      <c r="V21" s="28"/>
      <c r="W21" s="29">
        <v>0</v>
      </c>
      <c r="X21" s="29">
        <v>0</v>
      </c>
      <c r="Y21" s="29">
        <v>0</v>
      </c>
      <c r="Z21" s="29">
        <v>0</v>
      </c>
      <c r="AA21" s="30">
        <v>0</v>
      </c>
      <c r="AB21" s="27">
        <f t="shared" si="23"/>
        <v>53.4</v>
      </c>
      <c r="AC21" s="26">
        <f t="shared" si="24"/>
        <v>0</v>
      </c>
      <c r="AD21" s="23">
        <f t="shared" si="25"/>
        <v>0</v>
      </c>
      <c r="AE21" s="45">
        <f t="shared" si="26"/>
        <v>53.4</v>
      </c>
      <c r="AF21" s="31">
        <v>45.7</v>
      </c>
      <c r="AG21" s="28"/>
      <c r="AH21" s="28"/>
      <c r="AI21" s="28"/>
      <c r="AJ21" s="29">
        <v>24</v>
      </c>
      <c r="AK21" s="29">
        <v>0</v>
      </c>
      <c r="AL21" s="29">
        <v>0</v>
      </c>
      <c r="AM21" s="29">
        <v>0</v>
      </c>
      <c r="AN21" s="30">
        <v>0</v>
      </c>
      <c r="AO21" s="27">
        <f t="shared" si="27"/>
        <v>45.7</v>
      </c>
      <c r="AP21" s="26">
        <f t="shared" si="28"/>
        <v>24</v>
      </c>
      <c r="AQ21" s="23">
        <f t="shared" si="29"/>
        <v>0</v>
      </c>
      <c r="AR21" s="45">
        <f t="shared" si="30"/>
        <v>69.7</v>
      </c>
      <c r="AS21" s="31">
        <v>33.67</v>
      </c>
      <c r="AT21" s="28"/>
      <c r="AU21" s="28"/>
      <c r="AV21" s="29">
        <v>1</v>
      </c>
      <c r="AW21" s="29">
        <v>0</v>
      </c>
      <c r="AX21" s="29">
        <v>0</v>
      </c>
      <c r="AY21" s="29">
        <v>0</v>
      </c>
      <c r="AZ21" s="30">
        <v>0</v>
      </c>
      <c r="BA21" s="27">
        <f t="shared" si="31"/>
        <v>33.67</v>
      </c>
      <c r="BB21" s="26">
        <f t="shared" si="32"/>
        <v>1</v>
      </c>
      <c r="BC21" s="23">
        <f t="shared" si="33"/>
        <v>0</v>
      </c>
      <c r="BD21" s="45">
        <f t="shared" si="34"/>
        <v>34.67</v>
      </c>
      <c r="BE21" s="27"/>
      <c r="BF21" s="43"/>
      <c r="BG21" s="29"/>
      <c r="BH21" s="29"/>
      <c r="BI21" s="29"/>
      <c r="BJ21" s="29"/>
      <c r="BK21" s="30"/>
      <c r="BL21" s="40">
        <f t="shared" si="35"/>
        <v>0</v>
      </c>
      <c r="BM21" s="37">
        <f t="shared" si="36"/>
        <v>0</v>
      </c>
      <c r="BN21" s="36">
        <f t="shared" si="37"/>
        <v>0</v>
      </c>
      <c r="BO21" s="35">
        <f t="shared" si="38"/>
        <v>0</v>
      </c>
      <c r="BP21" s="31">
        <v>55.96</v>
      </c>
      <c r="BQ21" s="28"/>
      <c r="BR21" s="28"/>
      <c r="BS21" s="28"/>
      <c r="BT21" s="29">
        <v>0</v>
      </c>
      <c r="BU21" s="29">
        <v>0</v>
      </c>
      <c r="BV21" s="29">
        <v>0</v>
      </c>
      <c r="BW21" s="29">
        <v>0</v>
      </c>
      <c r="BX21" s="30">
        <v>0</v>
      </c>
      <c r="BY21" s="27">
        <f t="shared" si="39"/>
        <v>55.96</v>
      </c>
      <c r="BZ21" s="26">
        <f t="shared" si="40"/>
        <v>0</v>
      </c>
      <c r="CA21" s="32">
        <f t="shared" si="41"/>
        <v>0</v>
      </c>
      <c r="CB21" s="71">
        <f t="shared" si="42"/>
        <v>55.96</v>
      </c>
      <c r="CC21" s="31">
        <v>97.32</v>
      </c>
      <c r="CD21" s="28"/>
      <c r="CE21" s="29">
        <v>30</v>
      </c>
      <c r="CF21" s="29">
        <v>2</v>
      </c>
      <c r="CG21" s="29">
        <v>0</v>
      </c>
      <c r="CH21" s="29">
        <v>0</v>
      </c>
      <c r="CI21" s="30">
        <v>0</v>
      </c>
      <c r="CJ21" s="27">
        <f t="shared" si="43"/>
        <v>97.32</v>
      </c>
      <c r="CK21" s="26">
        <f t="shared" si="44"/>
        <v>30</v>
      </c>
      <c r="CL21" s="23">
        <f t="shared" si="45"/>
        <v>6</v>
      </c>
      <c r="CM21" s="45">
        <f t="shared" si="46"/>
        <v>133.32</v>
      </c>
      <c r="CN21" s="1"/>
      <c r="CO21" s="1"/>
      <c r="CP21" s="2"/>
      <c r="CQ21" s="2"/>
      <c r="CR21" s="2"/>
      <c r="CS21" s="2"/>
      <c r="CT21" s="2"/>
      <c r="CU21" s="60"/>
      <c r="CV21" s="13"/>
      <c r="CW21" s="6"/>
      <c r="CX21" s="38"/>
      <c r="CY21" s="1"/>
      <c r="CZ21" s="1"/>
      <c r="DA21" s="2"/>
      <c r="DB21" s="2"/>
      <c r="DC21" s="2"/>
      <c r="DD21" s="2"/>
      <c r="DE21" s="2"/>
      <c r="DF21" s="60"/>
      <c r="DG21" s="13"/>
      <c r="DH21" s="6"/>
      <c r="DI21" s="38"/>
      <c r="DJ21" s="1"/>
      <c r="DK21" s="1"/>
      <c r="DL21" s="2"/>
      <c r="DM21" s="2"/>
      <c r="DN21" s="2"/>
      <c r="DO21" s="2"/>
      <c r="DP21" s="2"/>
      <c r="DQ21" s="60"/>
      <c r="DR21" s="13"/>
      <c r="DS21" s="6"/>
      <c r="DT21" s="38"/>
      <c r="DU21" s="1"/>
      <c r="DV21" s="1"/>
      <c r="DW21" s="2"/>
      <c r="DX21" s="2"/>
      <c r="DY21" s="2"/>
      <c r="DZ21" s="2"/>
      <c r="EA21" s="2"/>
      <c r="EB21" s="60"/>
      <c r="EC21" s="13"/>
      <c r="ED21" s="6"/>
      <c r="EE21" s="38"/>
      <c r="EF21" s="1"/>
      <c r="EG21" s="1"/>
      <c r="EH21" s="2"/>
      <c r="EI21" s="2"/>
      <c r="EJ21" s="2"/>
      <c r="EK21" s="2"/>
      <c r="EL21" s="2"/>
      <c r="EM21" s="60"/>
      <c r="EN21" s="13"/>
      <c r="EO21" s="6"/>
      <c r="EP21" s="38"/>
      <c r="EQ21" s="1"/>
      <c r="ER21" s="1"/>
      <c r="ES21" s="2"/>
      <c r="ET21" s="2"/>
      <c r="EU21" s="2"/>
      <c r="EV21" s="2"/>
      <c r="EW21" s="2"/>
      <c r="EX21" s="60"/>
      <c r="EY21" s="13"/>
      <c r="EZ21" s="6"/>
      <c r="FA21" s="38"/>
      <c r="FB21" s="1"/>
      <c r="FC21" s="1"/>
      <c r="FD21" s="2"/>
      <c r="FE21" s="2"/>
      <c r="FF21" s="2"/>
      <c r="FG21" s="2"/>
      <c r="FH21" s="2"/>
      <c r="FI21" s="60"/>
      <c r="FJ21" s="13"/>
      <c r="FK21" s="6"/>
      <c r="FL21" s="38"/>
      <c r="FM21" s="1"/>
      <c r="FN21" s="1"/>
      <c r="FO21" s="2"/>
      <c r="FP21" s="2"/>
      <c r="FQ21" s="2"/>
      <c r="FR21" s="2"/>
      <c r="FS21" s="2"/>
      <c r="FT21" s="60"/>
      <c r="FU21" s="13"/>
      <c r="FV21" s="6"/>
      <c r="FW21" s="38"/>
      <c r="FX21" s="1"/>
      <c r="FY21" s="1"/>
      <c r="FZ21" s="2"/>
      <c r="GA21" s="2"/>
      <c r="GB21" s="2"/>
      <c r="GC21" s="2"/>
      <c r="GD21" s="2"/>
      <c r="GE21" s="60"/>
      <c r="GF21" s="13"/>
      <c r="GG21" s="6"/>
      <c r="GH21" s="38"/>
      <c r="GI21" s="1"/>
      <c r="GJ21" s="1"/>
      <c r="GK21" s="2"/>
      <c r="GL21" s="2"/>
      <c r="GM21" s="2"/>
      <c r="GN21" s="2"/>
      <c r="GO21" s="2"/>
      <c r="GP21" s="60"/>
      <c r="GQ21" s="13"/>
      <c r="GR21" s="6"/>
      <c r="GS21" s="38"/>
      <c r="GT21" s="1"/>
      <c r="GU21" s="1"/>
      <c r="GV21" s="2"/>
      <c r="GW21" s="2"/>
      <c r="GX21" s="2"/>
      <c r="GY21" s="2"/>
      <c r="GZ21" s="2"/>
      <c r="HA21" s="60"/>
      <c r="HB21" s="13"/>
      <c r="HC21" s="6"/>
      <c r="HD21" s="38"/>
      <c r="HE21" s="1"/>
      <c r="HF21" s="1"/>
      <c r="HG21" s="2"/>
      <c r="HH21" s="2"/>
      <c r="HI21" s="2"/>
      <c r="HJ21" s="2"/>
      <c r="HK21" s="2"/>
      <c r="HL21" s="60"/>
      <c r="HM21" s="13"/>
      <c r="HN21" s="6"/>
      <c r="HO21" s="38"/>
      <c r="HP21" s="1"/>
      <c r="HQ21" s="1"/>
      <c r="HR21" s="2"/>
      <c r="HS21" s="2"/>
      <c r="HT21" s="2"/>
      <c r="HU21" s="2"/>
      <c r="HV21" s="2"/>
      <c r="HW21" s="60"/>
      <c r="HX21" s="13"/>
      <c r="HY21" s="6"/>
      <c r="HZ21" s="38"/>
      <c r="IA21" s="1"/>
      <c r="IB21" s="1"/>
      <c r="IC21" s="2"/>
      <c r="ID21" s="2"/>
      <c r="IE21" s="2"/>
      <c r="IF21" s="2"/>
      <c r="IG21" s="2"/>
      <c r="IH21" s="60"/>
      <c r="II21" s="13"/>
      <c r="IJ21" s="6"/>
      <c r="IK21" s="38"/>
      <c r="IL21" s="78"/>
      <c r="IM21"/>
      <c r="IN21"/>
    </row>
    <row r="22" spans="1:323" s="4" customFormat="1" ht="3" customHeight="1" x14ac:dyDescent="0.2">
      <c r="A22" s="160"/>
      <c r="B22" s="161"/>
      <c r="C22" s="162"/>
      <c r="D22" s="163"/>
      <c r="E22" s="163"/>
      <c r="F22" s="164"/>
      <c r="G22" s="165"/>
      <c r="H22" s="166"/>
      <c r="I22" s="167"/>
      <c r="J22" s="168"/>
      <c r="K22" s="169"/>
      <c r="L22" s="170"/>
      <c r="M22" s="171"/>
      <c r="N22" s="172"/>
      <c r="O22" s="173"/>
      <c r="P22" s="174"/>
      <c r="Q22" s="175"/>
      <c r="R22" s="175"/>
      <c r="S22" s="175"/>
      <c r="T22" s="175"/>
      <c r="U22" s="175"/>
      <c r="V22" s="175"/>
      <c r="W22" s="176"/>
      <c r="X22" s="176"/>
      <c r="Y22" s="176"/>
      <c r="Z22" s="176"/>
      <c r="AA22" s="177"/>
      <c r="AB22" s="178"/>
      <c r="AC22" s="179"/>
      <c r="AD22" s="180"/>
      <c r="AE22" s="181"/>
      <c r="AF22" s="174"/>
      <c r="AG22" s="175"/>
      <c r="AH22" s="175"/>
      <c r="AI22" s="175"/>
      <c r="AJ22" s="176"/>
      <c r="AK22" s="176"/>
      <c r="AL22" s="176"/>
      <c r="AM22" s="176"/>
      <c r="AN22" s="177"/>
      <c r="AO22" s="178"/>
      <c r="AP22" s="179"/>
      <c r="AQ22" s="180"/>
      <c r="AR22" s="181"/>
      <c r="AS22" s="174"/>
      <c r="AT22" s="175"/>
      <c r="AU22" s="175"/>
      <c r="AV22" s="176"/>
      <c r="AW22" s="176"/>
      <c r="AX22" s="176"/>
      <c r="AY22" s="176"/>
      <c r="AZ22" s="177"/>
      <c r="BA22" s="178"/>
      <c r="BB22" s="179"/>
      <c r="BC22" s="180"/>
      <c r="BD22" s="181"/>
      <c r="BE22" s="178"/>
      <c r="BF22" s="182"/>
      <c r="BG22" s="176"/>
      <c r="BH22" s="176"/>
      <c r="BI22" s="176"/>
      <c r="BJ22" s="176"/>
      <c r="BK22" s="177"/>
      <c r="BL22" s="183"/>
      <c r="BM22" s="172"/>
      <c r="BN22" s="171"/>
      <c r="BO22" s="184"/>
      <c r="BP22" s="174"/>
      <c r="BQ22" s="175"/>
      <c r="BR22" s="175"/>
      <c r="BS22" s="175"/>
      <c r="BT22" s="176"/>
      <c r="BU22" s="176"/>
      <c r="BV22" s="176"/>
      <c r="BW22" s="176"/>
      <c r="BX22" s="177"/>
      <c r="BY22" s="178"/>
      <c r="BZ22" s="179"/>
      <c r="CA22" s="185"/>
      <c r="CB22" s="186"/>
      <c r="CC22" s="174"/>
      <c r="CD22" s="175"/>
      <c r="CE22" s="176"/>
      <c r="CF22" s="176"/>
      <c r="CG22" s="176"/>
      <c r="CH22" s="176"/>
      <c r="CI22" s="177"/>
      <c r="CJ22" s="178"/>
      <c r="CK22" s="179"/>
      <c r="CL22" s="180"/>
      <c r="CM22" s="181"/>
      <c r="CN22" s="1"/>
      <c r="CO22" s="1"/>
      <c r="CP22" s="2"/>
      <c r="CQ22" s="2"/>
      <c r="CR22" s="2"/>
      <c r="CS22" s="2"/>
      <c r="CT22" s="2"/>
      <c r="CU22" s="60"/>
      <c r="CV22" s="13"/>
      <c r="CW22" s="6"/>
      <c r="CX22" s="38"/>
      <c r="CY22" s="1"/>
      <c r="CZ22" s="1"/>
      <c r="DA22" s="2"/>
      <c r="DB22" s="2"/>
      <c r="DC22" s="2"/>
      <c r="DD22" s="2"/>
      <c r="DE22" s="2"/>
      <c r="DF22" s="60"/>
      <c r="DG22" s="13"/>
      <c r="DH22" s="6"/>
      <c r="DI22" s="38"/>
      <c r="DJ22" s="1"/>
      <c r="DK22" s="1"/>
      <c r="DL22" s="2"/>
      <c r="DM22" s="2"/>
      <c r="DN22" s="2"/>
      <c r="DO22" s="2"/>
      <c r="DP22" s="2"/>
      <c r="DQ22" s="60"/>
      <c r="DR22" s="13"/>
      <c r="DS22" s="6"/>
      <c r="DT22" s="38"/>
      <c r="DU22" s="1"/>
      <c r="DV22" s="1"/>
      <c r="DW22" s="2"/>
      <c r="DX22" s="2"/>
      <c r="DY22" s="2"/>
      <c r="DZ22" s="2"/>
      <c r="EA22" s="2"/>
      <c r="EB22" s="60"/>
      <c r="EC22" s="13"/>
      <c r="ED22" s="6"/>
      <c r="EE22" s="38"/>
      <c r="EF22" s="1"/>
      <c r="EG22" s="1"/>
      <c r="EH22" s="2"/>
      <c r="EI22" s="2"/>
      <c r="EJ22" s="2"/>
      <c r="EK22" s="2"/>
      <c r="EL22" s="2"/>
      <c r="EM22" s="60"/>
      <c r="EN22" s="13"/>
      <c r="EO22" s="6"/>
      <c r="EP22" s="38"/>
      <c r="EQ22" s="1"/>
      <c r="ER22" s="1"/>
      <c r="ES22" s="2"/>
      <c r="ET22" s="2"/>
      <c r="EU22" s="2"/>
      <c r="EV22" s="2"/>
      <c r="EW22" s="2"/>
      <c r="EX22" s="60"/>
      <c r="EY22" s="13"/>
      <c r="EZ22" s="6"/>
      <c r="FA22" s="38"/>
      <c r="FB22" s="1"/>
      <c r="FC22" s="1"/>
      <c r="FD22" s="2"/>
      <c r="FE22" s="2"/>
      <c r="FF22" s="2"/>
      <c r="FG22" s="2"/>
      <c r="FH22" s="2"/>
      <c r="FI22" s="60"/>
      <c r="FJ22" s="13"/>
      <c r="FK22" s="6"/>
      <c r="FL22" s="38"/>
      <c r="FM22" s="1"/>
      <c r="FN22" s="1"/>
      <c r="FO22" s="2"/>
      <c r="FP22" s="2"/>
      <c r="FQ22" s="2"/>
      <c r="FR22" s="2"/>
      <c r="FS22" s="2"/>
      <c r="FT22" s="60"/>
      <c r="FU22" s="13"/>
      <c r="FV22" s="6"/>
      <c r="FW22" s="38"/>
      <c r="FX22" s="1"/>
      <c r="FY22" s="1"/>
      <c r="FZ22" s="2"/>
      <c r="GA22" s="2"/>
      <c r="GB22" s="2"/>
      <c r="GC22" s="2"/>
      <c r="GD22" s="2"/>
      <c r="GE22" s="60"/>
      <c r="GF22" s="13"/>
      <c r="GG22" s="6"/>
      <c r="GH22" s="38"/>
      <c r="GI22" s="1"/>
      <c r="GJ22" s="1"/>
      <c r="GK22" s="2"/>
      <c r="GL22" s="2"/>
      <c r="GM22" s="2"/>
      <c r="GN22" s="2"/>
      <c r="GO22" s="2"/>
      <c r="GP22" s="60"/>
      <c r="GQ22" s="13"/>
      <c r="GR22" s="6"/>
      <c r="GS22" s="38"/>
      <c r="GT22" s="1"/>
      <c r="GU22" s="1"/>
      <c r="GV22" s="2"/>
      <c r="GW22" s="2"/>
      <c r="GX22" s="2"/>
      <c r="GY22" s="2"/>
      <c r="GZ22" s="2"/>
      <c r="HA22" s="60"/>
      <c r="HB22" s="13"/>
      <c r="HC22" s="6"/>
      <c r="HD22" s="38"/>
      <c r="HE22" s="1"/>
      <c r="HF22" s="1"/>
      <c r="HG22" s="2"/>
      <c r="HH22" s="2"/>
      <c r="HI22" s="2"/>
      <c r="HJ22" s="2"/>
      <c r="HK22" s="2"/>
      <c r="HL22" s="60"/>
      <c r="HM22" s="13"/>
      <c r="HN22" s="6"/>
      <c r="HO22" s="38"/>
      <c r="HP22" s="1"/>
      <c r="HQ22" s="1"/>
      <c r="HR22" s="2"/>
      <c r="HS22" s="2"/>
      <c r="HT22" s="2"/>
      <c r="HU22" s="2"/>
      <c r="HV22" s="2"/>
      <c r="HW22" s="60"/>
      <c r="HX22" s="13"/>
      <c r="HY22" s="6"/>
      <c r="HZ22" s="38"/>
      <c r="IA22" s="1"/>
      <c r="IB22" s="1"/>
      <c r="IC22" s="2"/>
      <c r="ID22" s="2"/>
      <c r="IE22" s="2"/>
      <c r="IF22" s="2"/>
      <c r="IG22" s="2"/>
      <c r="IH22" s="60"/>
      <c r="II22" s="13"/>
      <c r="IJ22" s="6"/>
      <c r="IK22" s="38"/>
      <c r="IL22" s="78"/>
      <c r="IM22"/>
      <c r="IN22"/>
    </row>
    <row r="23" spans="1:323" s="4" customFormat="1" x14ac:dyDescent="0.2">
      <c r="A23" s="33">
        <v>1</v>
      </c>
      <c r="B23" s="62" t="s">
        <v>153</v>
      </c>
      <c r="C23" s="25"/>
      <c r="D23" s="63" t="s">
        <v>114</v>
      </c>
      <c r="E23" s="63" t="s">
        <v>154</v>
      </c>
      <c r="F23" s="64" t="s">
        <v>106</v>
      </c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7">
        <f>L23+M23+O23</f>
        <v>226.88</v>
      </c>
      <c r="L23" s="58">
        <f>AB23+AO23+BA23+BL23+BY23+CJ23+CU23+DF23+DQ23+EB23+EM23+EX23+FI23+FT23+GE23+GP23+HA23+HL23+HW23+IH23</f>
        <v>215.88</v>
      </c>
      <c r="M23" s="36">
        <f>AD23+AQ23+BC23+BN23+CA23+CL23+CW23+DH23+DS23+ED23+EO23+EZ23+FK23+FV23+GG23+GR23+HC23+HN23+HY23+IJ23</f>
        <v>3</v>
      </c>
      <c r="N23" s="37">
        <f>O23</f>
        <v>8</v>
      </c>
      <c r="O23" s="59">
        <f>W23+AJ23+AV23+BG23+BT23+CE23+CP23+DA23+DL23+DW23+EH23+ES23+FD23+FO23+FZ23+GK23+GV23+HG23+HR23+IC23</f>
        <v>8</v>
      </c>
      <c r="P23" s="31">
        <v>28.22</v>
      </c>
      <c r="Q23" s="28"/>
      <c r="R23" s="28"/>
      <c r="S23" s="28"/>
      <c r="T23" s="28"/>
      <c r="U23" s="28"/>
      <c r="V23" s="28"/>
      <c r="W23" s="29">
        <v>0</v>
      </c>
      <c r="X23" s="29">
        <v>0</v>
      </c>
      <c r="Y23" s="29">
        <v>0</v>
      </c>
      <c r="Z23" s="29">
        <v>0</v>
      </c>
      <c r="AA23" s="30">
        <v>0</v>
      </c>
      <c r="AB23" s="27">
        <f>P23+Q23+R23+S23+T23+U23+V23</f>
        <v>28.22</v>
      </c>
      <c r="AC23" s="26">
        <f>W23</f>
        <v>0</v>
      </c>
      <c r="AD23" s="23">
        <f>(X23*3)+(Y23*10)+(Z23*5)+(AA23*20)</f>
        <v>0</v>
      </c>
      <c r="AE23" s="45">
        <f>AB23+AC23+AD23</f>
        <v>28.22</v>
      </c>
      <c r="AF23" s="31">
        <v>54.39</v>
      </c>
      <c r="AG23" s="28"/>
      <c r="AH23" s="28"/>
      <c r="AI23" s="28"/>
      <c r="AJ23" s="29">
        <v>1</v>
      </c>
      <c r="AK23" s="29">
        <v>0</v>
      </c>
      <c r="AL23" s="29">
        <v>0</v>
      </c>
      <c r="AM23" s="29">
        <v>0</v>
      </c>
      <c r="AN23" s="30">
        <v>0</v>
      </c>
      <c r="AO23" s="27">
        <f>AF23+AG23+AH23+AI23</f>
        <v>54.39</v>
      </c>
      <c r="AP23" s="26">
        <f>AJ23</f>
        <v>1</v>
      </c>
      <c r="AQ23" s="23">
        <f>(AK23*3)+(AL23*10)+(AM23*5)+(AN23*20)</f>
        <v>0</v>
      </c>
      <c r="AR23" s="45">
        <f>AO23+AP23+AQ23</f>
        <v>55.39</v>
      </c>
      <c r="AS23" s="31">
        <v>28.03</v>
      </c>
      <c r="AT23" s="28"/>
      <c r="AU23" s="28"/>
      <c r="AV23" s="29">
        <v>2</v>
      </c>
      <c r="AW23" s="29">
        <v>0</v>
      </c>
      <c r="AX23" s="29">
        <v>0</v>
      </c>
      <c r="AY23" s="29">
        <v>0</v>
      </c>
      <c r="AZ23" s="30">
        <v>0</v>
      </c>
      <c r="BA23" s="27">
        <f>AS23+AT23+AU23</f>
        <v>28.03</v>
      </c>
      <c r="BB23" s="26">
        <f>AV23</f>
        <v>2</v>
      </c>
      <c r="BC23" s="23">
        <f>(AW23*3)+(AX23*10)+(AY23*5)+(AZ23*20)</f>
        <v>0</v>
      </c>
      <c r="BD23" s="45">
        <f>BA23+BB23+BC23</f>
        <v>30.03</v>
      </c>
      <c r="BE23" s="27"/>
      <c r="BF23" s="43"/>
      <c r="BG23" s="29"/>
      <c r="BH23" s="29"/>
      <c r="BI23" s="29"/>
      <c r="BJ23" s="29"/>
      <c r="BK23" s="30"/>
      <c r="BL23" s="40">
        <f>BE23+BF23</f>
        <v>0</v>
      </c>
      <c r="BM23" s="37">
        <f>BG23/2</f>
        <v>0</v>
      </c>
      <c r="BN23" s="36">
        <f>(BH23*3)+(BI23*5)+(BJ23*5)+(BK23*20)</f>
        <v>0</v>
      </c>
      <c r="BO23" s="35">
        <f>BL23+BM23+BN23</f>
        <v>0</v>
      </c>
      <c r="BP23" s="31">
        <v>53.85</v>
      </c>
      <c r="BQ23" s="28"/>
      <c r="BR23" s="28"/>
      <c r="BS23" s="28"/>
      <c r="BT23" s="29">
        <v>5</v>
      </c>
      <c r="BU23" s="29">
        <v>1</v>
      </c>
      <c r="BV23" s="29">
        <v>0</v>
      </c>
      <c r="BW23" s="29">
        <v>0</v>
      </c>
      <c r="BX23" s="30">
        <v>0</v>
      </c>
      <c r="BY23" s="27">
        <f>BP23+BQ23+BR23+BS23</f>
        <v>53.85</v>
      </c>
      <c r="BZ23" s="26">
        <f>BT23</f>
        <v>5</v>
      </c>
      <c r="CA23" s="32">
        <f>(BU23*3)+(BV23*10)+(BW23*5)+(BX23*20)</f>
        <v>3</v>
      </c>
      <c r="CB23" s="71">
        <f>BY23+BZ23+CA23</f>
        <v>61.85</v>
      </c>
      <c r="CC23" s="31">
        <v>51.39</v>
      </c>
      <c r="CD23" s="28"/>
      <c r="CE23" s="29">
        <v>0</v>
      </c>
      <c r="CF23" s="29">
        <v>0</v>
      </c>
      <c r="CG23" s="29">
        <v>0</v>
      </c>
      <c r="CH23" s="29">
        <v>0</v>
      </c>
      <c r="CI23" s="30">
        <v>0</v>
      </c>
      <c r="CJ23" s="27">
        <f>CC23+CD23</f>
        <v>51.39</v>
      </c>
      <c r="CK23" s="26">
        <f>CE23</f>
        <v>0</v>
      </c>
      <c r="CL23" s="23">
        <f>(CF23*3)+(CG23*10)+(CH23*5)+(CI23*20)</f>
        <v>0</v>
      </c>
      <c r="CM23" s="45">
        <f>CJ23+CK23+CL23</f>
        <v>51.39</v>
      </c>
      <c r="CN23" s="1"/>
      <c r="CO23" s="1"/>
      <c r="CP23" s="2"/>
      <c r="CQ23" s="2"/>
      <c r="CR23" s="2"/>
      <c r="CS23" s="2"/>
      <c r="CT23" s="2"/>
      <c r="CU23" s="60"/>
      <c r="CV23" s="13"/>
      <c r="CW23" s="6"/>
      <c r="CX23" s="38"/>
      <c r="CY23" s="1"/>
      <c r="CZ23" s="1"/>
      <c r="DA23" s="2"/>
      <c r="DB23" s="2"/>
      <c r="DC23" s="2"/>
      <c r="DD23" s="2"/>
      <c r="DE23" s="2"/>
      <c r="DF23" s="60"/>
      <c r="DG23" s="13"/>
      <c r="DH23" s="6"/>
      <c r="DI23" s="38"/>
      <c r="DJ23" s="1"/>
      <c r="DK23" s="1"/>
      <c r="DL23" s="2"/>
      <c r="DM23" s="2"/>
      <c r="DN23" s="2"/>
      <c r="DO23" s="2"/>
      <c r="DP23" s="2"/>
      <c r="DQ23" s="60"/>
      <c r="DR23" s="13"/>
      <c r="DS23" s="6"/>
      <c r="DT23" s="38"/>
      <c r="DU23" s="1"/>
      <c r="DV23" s="1"/>
      <c r="DW23" s="2"/>
      <c r="DX23" s="2"/>
      <c r="DY23" s="2"/>
      <c r="DZ23" s="2"/>
      <c r="EA23" s="2"/>
      <c r="EB23" s="60"/>
      <c r="EC23" s="13"/>
      <c r="ED23" s="6"/>
      <c r="EE23" s="38"/>
      <c r="EF23" s="1"/>
      <c r="EG23" s="1"/>
      <c r="EH23" s="2"/>
      <c r="EI23" s="2"/>
      <c r="EJ23" s="2"/>
      <c r="EK23" s="2"/>
      <c r="EL23" s="2"/>
      <c r="EM23" s="60"/>
      <c r="EN23" s="13"/>
      <c r="EO23" s="6"/>
      <c r="EP23" s="38"/>
      <c r="EQ23" s="1"/>
      <c r="ER23" s="1"/>
      <c r="ES23" s="2"/>
      <c r="ET23" s="2"/>
      <c r="EU23" s="2"/>
      <c r="EV23" s="2"/>
      <c r="EW23" s="2"/>
      <c r="EX23" s="60"/>
      <c r="EY23" s="13"/>
      <c r="EZ23" s="6"/>
      <c r="FA23" s="38"/>
      <c r="FB23" s="1"/>
      <c r="FC23" s="1"/>
      <c r="FD23" s="2"/>
      <c r="FE23" s="2"/>
      <c r="FF23" s="2"/>
      <c r="FG23" s="2"/>
      <c r="FH23" s="2"/>
      <c r="FI23" s="60"/>
      <c r="FJ23" s="13"/>
      <c r="FK23" s="6"/>
      <c r="FL23" s="38"/>
      <c r="FM23" s="1"/>
      <c r="FN23" s="1"/>
      <c r="FO23" s="2"/>
      <c r="FP23" s="2"/>
      <c r="FQ23" s="2"/>
      <c r="FR23" s="2"/>
      <c r="FS23" s="2"/>
      <c r="FT23" s="60"/>
      <c r="FU23" s="13"/>
      <c r="FV23" s="6"/>
      <c r="FW23" s="38"/>
      <c r="FX23" s="1"/>
      <c r="FY23" s="1"/>
      <c r="FZ23" s="2"/>
      <c r="GA23" s="2"/>
      <c r="GB23" s="2"/>
      <c r="GC23" s="2"/>
      <c r="GD23" s="2"/>
      <c r="GE23" s="60"/>
      <c r="GF23" s="13"/>
      <c r="GG23" s="6"/>
      <c r="GH23" s="38"/>
      <c r="GI23" s="1"/>
      <c r="GJ23" s="1"/>
      <c r="GK23" s="2"/>
      <c r="GL23" s="2"/>
      <c r="GM23" s="2"/>
      <c r="GN23" s="2"/>
      <c r="GO23" s="2"/>
      <c r="GP23" s="60"/>
      <c r="GQ23" s="13"/>
      <c r="GR23" s="6"/>
      <c r="GS23" s="38"/>
      <c r="GT23" s="1"/>
      <c r="GU23" s="1"/>
      <c r="GV23" s="2"/>
      <c r="GW23" s="2"/>
      <c r="GX23" s="2"/>
      <c r="GY23" s="2"/>
      <c r="GZ23" s="2"/>
      <c r="HA23" s="60"/>
      <c r="HB23" s="13"/>
      <c r="HC23" s="6"/>
      <c r="HD23" s="38"/>
      <c r="HE23" s="1"/>
      <c r="HF23" s="1"/>
      <c r="HG23" s="2"/>
      <c r="HH23" s="2"/>
      <c r="HI23" s="2"/>
      <c r="HJ23" s="2"/>
      <c r="HK23" s="2"/>
      <c r="HL23" s="60"/>
      <c r="HM23" s="13"/>
      <c r="HN23" s="6"/>
      <c r="HO23" s="38"/>
      <c r="HP23" s="1"/>
      <c r="HQ23" s="1"/>
      <c r="HR23" s="2"/>
      <c r="HS23" s="2"/>
      <c r="HT23" s="2"/>
      <c r="HU23" s="2"/>
      <c r="HV23" s="2"/>
      <c r="HW23" s="60"/>
      <c r="HX23" s="13"/>
      <c r="HY23" s="6"/>
      <c r="HZ23" s="38"/>
      <c r="IA23" s="1"/>
      <c r="IB23" s="1"/>
      <c r="IC23" s="2"/>
      <c r="ID23" s="2"/>
      <c r="IE23" s="2"/>
      <c r="IF23" s="2"/>
      <c r="IG23" s="2"/>
      <c r="IH23" s="60"/>
      <c r="II23" s="13"/>
      <c r="IJ23" s="6"/>
      <c r="IK23" s="38"/>
      <c r="IL23" s="78"/>
      <c r="IM23"/>
      <c r="IN23"/>
      <c r="IO23"/>
      <c r="IP23"/>
      <c r="IQ23"/>
    </row>
    <row r="24" spans="1:323" s="4" customFormat="1" ht="3" customHeight="1" x14ac:dyDescent="0.2">
      <c r="A24" s="160"/>
      <c r="B24" s="161"/>
      <c r="C24" s="162"/>
      <c r="D24" s="163"/>
      <c r="E24" s="163"/>
      <c r="F24" s="164"/>
      <c r="G24" s="165"/>
      <c r="H24" s="166"/>
      <c r="I24" s="167"/>
      <c r="J24" s="168"/>
      <c r="K24" s="169"/>
      <c r="L24" s="170"/>
      <c r="M24" s="171"/>
      <c r="N24" s="172"/>
      <c r="O24" s="173"/>
      <c r="P24" s="174"/>
      <c r="Q24" s="175"/>
      <c r="R24" s="175"/>
      <c r="S24" s="175"/>
      <c r="T24" s="175"/>
      <c r="U24" s="175"/>
      <c r="V24" s="175"/>
      <c r="W24" s="176"/>
      <c r="X24" s="176"/>
      <c r="Y24" s="176"/>
      <c r="Z24" s="176"/>
      <c r="AA24" s="177"/>
      <c r="AB24" s="178"/>
      <c r="AC24" s="179"/>
      <c r="AD24" s="180"/>
      <c r="AE24" s="181"/>
      <c r="AF24" s="174"/>
      <c r="AG24" s="175"/>
      <c r="AH24" s="175"/>
      <c r="AI24" s="175"/>
      <c r="AJ24" s="176"/>
      <c r="AK24" s="176"/>
      <c r="AL24" s="176"/>
      <c r="AM24" s="176"/>
      <c r="AN24" s="177"/>
      <c r="AO24" s="178"/>
      <c r="AP24" s="179"/>
      <c r="AQ24" s="180"/>
      <c r="AR24" s="181"/>
      <c r="AS24" s="174"/>
      <c r="AT24" s="175"/>
      <c r="AU24" s="175"/>
      <c r="AV24" s="176"/>
      <c r="AW24" s="176"/>
      <c r="AX24" s="176"/>
      <c r="AY24" s="176"/>
      <c r="AZ24" s="177"/>
      <c r="BA24" s="178"/>
      <c r="BB24" s="179"/>
      <c r="BC24" s="180"/>
      <c r="BD24" s="181"/>
      <c r="BE24" s="178"/>
      <c r="BF24" s="182"/>
      <c r="BG24" s="176"/>
      <c r="BH24" s="176"/>
      <c r="BI24" s="176"/>
      <c r="BJ24" s="176"/>
      <c r="BK24" s="177"/>
      <c r="BL24" s="183"/>
      <c r="BM24" s="172"/>
      <c r="BN24" s="171"/>
      <c r="BO24" s="184"/>
      <c r="BP24" s="174"/>
      <c r="BQ24" s="175"/>
      <c r="BR24" s="175"/>
      <c r="BS24" s="175"/>
      <c r="BT24" s="176"/>
      <c r="BU24" s="176"/>
      <c r="BV24" s="176"/>
      <c r="BW24" s="176"/>
      <c r="BX24" s="177"/>
      <c r="BY24" s="178"/>
      <c r="BZ24" s="179"/>
      <c r="CA24" s="185"/>
      <c r="CB24" s="186"/>
      <c r="CC24" s="174"/>
      <c r="CD24" s="175"/>
      <c r="CE24" s="176"/>
      <c r="CF24" s="176"/>
      <c r="CG24" s="176"/>
      <c r="CH24" s="176"/>
      <c r="CI24" s="177"/>
      <c r="CJ24" s="178"/>
      <c r="CK24" s="179"/>
      <c r="CL24" s="180"/>
      <c r="CM24" s="181"/>
      <c r="CN24" s="1"/>
      <c r="CO24" s="1"/>
      <c r="CP24" s="2"/>
      <c r="CQ24" s="2"/>
      <c r="CR24" s="2"/>
      <c r="CS24" s="2"/>
      <c r="CT24" s="2"/>
      <c r="CU24" s="60"/>
      <c r="CV24" s="13"/>
      <c r="CW24" s="6"/>
      <c r="CX24" s="38"/>
      <c r="CY24" s="1"/>
      <c r="CZ24" s="1"/>
      <c r="DA24" s="2"/>
      <c r="DB24" s="2"/>
      <c r="DC24" s="2"/>
      <c r="DD24" s="2"/>
      <c r="DE24" s="2"/>
      <c r="DF24" s="60"/>
      <c r="DG24" s="13"/>
      <c r="DH24" s="6"/>
      <c r="DI24" s="38"/>
      <c r="DJ24" s="1"/>
      <c r="DK24" s="1"/>
      <c r="DL24" s="2"/>
      <c r="DM24" s="2"/>
      <c r="DN24" s="2"/>
      <c r="DO24" s="2"/>
      <c r="DP24" s="2"/>
      <c r="DQ24" s="60"/>
      <c r="DR24" s="13"/>
      <c r="DS24" s="6"/>
      <c r="DT24" s="38"/>
      <c r="DU24" s="1"/>
      <c r="DV24" s="1"/>
      <c r="DW24" s="2"/>
      <c r="DX24" s="2"/>
      <c r="DY24" s="2"/>
      <c r="DZ24" s="2"/>
      <c r="EA24" s="2"/>
      <c r="EB24" s="60"/>
      <c r="EC24" s="13"/>
      <c r="ED24" s="6"/>
      <c r="EE24" s="38"/>
      <c r="EF24" s="1"/>
      <c r="EG24" s="1"/>
      <c r="EH24" s="2"/>
      <c r="EI24" s="2"/>
      <c r="EJ24" s="2"/>
      <c r="EK24" s="2"/>
      <c r="EL24" s="2"/>
      <c r="EM24" s="60"/>
      <c r="EN24" s="13"/>
      <c r="EO24" s="6"/>
      <c r="EP24" s="38"/>
      <c r="EQ24" s="1"/>
      <c r="ER24" s="1"/>
      <c r="ES24" s="2"/>
      <c r="ET24" s="2"/>
      <c r="EU24" s="2"/>
      <c r="EV24" s="2"/>
      <c r="EW24" s="2"/>
      <c r="EX24" s="60"/>
      <c r="EY24" s="13"/>
      <c r="EZ24" s="6"/>
      <c r="FA24" s="38"/>
      <c r="FB24" s="1"/>
      <c r="FC24" s="1"/>
      <c r="FD24" s="2"/>
      <c r="FE24" s="2"/>
      <c r="FF24" s="2"/>
      <c r="FG24" s="2"/>
      <c r="FH24" s="2"/>
      <c r="FI24" s="60"/>
      <c r="FJ24" s="13"/>
      <c r="FK24" s="6"/>
      <c r="FL24" s="38"/>
      <c r="FM24" s="1"/>
      <c r="FN24" s="1"/>
      <c r="FO24" s="2"/>
      <c r="FP24" s="2"/>
      <c r="FQ24" s="2"/>
      <c r="FR24" s="2"/>
      <c r="FS24" s="2"/>
      <c r="FT24" s="60"/>
      <c r="FU24" s="13"/>
      <c r="FV24" s="6"/>
      <c r="FW24" s="38"/>
      <c r="FX24" s="1"/>
      <c r="FY24" s="1"/>
      <c r="FZ24" s="2"/>
      <c r="GA24" s="2"/>
      <c r="GB24" s="2"/>
      <c r="GC24" s="2"/>
      <c r="GD24" s="2"/>
      <c r="GE24" s="60"/>
      <c r="GF24" s="13"/>
      <c r="GG24" s="6"/>
      <c r="GH24" s="38"/>
      <c r="GI24" s="1"/>
      <c r="GJ24" s="1"/>
      <c r="GK24" s="2"/>
      <c r="GL24" s="2"/>
      <c r="GM24" s="2"/>
      <c r="GN24" s="2"/>
      <c r="GO24" s="2"/>
      <c r="GP24" s="60"/>
      <c r="GQ24" s="13"/>
      <c r="GR24" s="6"/>
      <c r="GS24" s="38"/>
      <c r="GT24" s="1"/>
      <c r="GU24" s="1"/>
      <c r="GV24" s="2"/>
      <c r="GW24" s="2"/>
      <c r="GX24" s="2"/>
      <c r="GY24" s="2"/>
      <c r="GZ24" s="2"/>
      <c r="HA24" s="60"/>
      <c r="HB24" s="13"/>
      <c r="HC24" s="6"/>
      <c r="HD24" s="38"/>
      <c r="HE24" s="1"/>
      <c r="HF24" s="1"/>
      <c r="HG24" s="2"/>
      <c r="HH24" s="2"/>
      <c r="HI24" s="2"/>
      <c r="HJ24" s="2"/>
      <c r="HK24" s="2"/>
      <c r="HL24" s="60"/>
      <c r="HM24" s="13"/>
      <c r="HN24" s="6"/>
      <c r="HO24" s="38"/>
      <c r="HP24" s="1"/>
      <c r="HQ24" s="1"/>
      <c r="HR24" s="2"/>
      <c r="HS24" s="2"/>
      <c r="HT24" s="2"/>
      <c r="HU24" s="2"/>
      <c r="HV24" s="2"/>
      <c r="HW24" s="60"/>
      <c r="HX24" s="13"/>
      <c r="HY24" s="6"/>
      <c r="HZ24" s="38"/>
      <c r="IA24" s="1"/>
      <c r="IB24" s="1"/>
      <c r="IC24" s="2"/>
      <c r="ID24" s="2"/>
      <c r="IE24" s="2"/>
      <c r="IF24" s="2"/>
      <c r="IG24" s="2"/>
      <c r="IH24" s="60"/>
      <c r="II24" s="13"/>
      <c r="IJ24" s="6"/>
      <c r="IK24" s="38"/>
      <c r="IL24" s="78"/>
      <c r="IM24"/>
      <c r="IN24"/>
      <c r="IO24"/>
      <c r="IP24"/>
      <c r="IQ24"/>
    </row>
    <row r="25" spans="1:323" s="4" customFormat="1" x14ac:dyDescent="0.2">
      <c r="A25" s="33">
        <v>1</v>
      </c>
      <c r="B25" s="62" t="s">
        <v>138</v>
      </c>
      <c r="C25" s="25"/>
      <c r="D25" s="63" t="s">
        <v>107</v>
      </c>
      <c r="E25" s="63" t="s">
        <v>106</v>
      </c>
      <c r="F25" s="64" t="s">
        <v>101</v>
      </c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7">
        <f>L25+M25+O25</f>
        <v>208.61</v>
      </c>
      <c r="L25" s="58">
        <f>AB25+AO25+BA25+BL25+BY25+CJ25+CU25+DF25+DQ25+EB25+EM25+EX25+FI25+FT25+GE25+GP25+HA25+HL25+HW25+IH25</f>
        <v>185.61</v>
      </c>
      <c r="M25" s="36">
        <f>AD25+AQ25+BC25+BN25+CA25+CL25+CW25+DH25+DS25+ED25+EO25+EZ25+FK25+FV25+GG25+GR25+HC25+HN25+HY25+IJ25</f>
        <v>5</v>
      </c>
      <c r="N25" s="37">
        <f>O25</f>
        <v>18</v>
      </c>
      <c r="O25" s="59">
        <f>W25+AJ25+AV25+BG25+BT25+CE25+CP25+DA25+DL25+DW25+EH25+ES25+FD25+FO25+FZ25+GK25+GV25+HG25+HR25+IC25</f>
        <v>18</v>
      </c>
      <c r="P25" s="31">
        <v>37.39</v>
      </c>
      <c r="Q25" s="28"/>
      <c r="R25" s="28"/>
      <c r="S25" s="28"/>
      <c r="T25" s="28"/>
      <c r="U25" s="28"/>
      <c r="V25" s="28"/>
      <c r="W25" s="29">
        <v>0</v>
      </c>
      <c r="X25" s="29">
        <v>0</v>
      </c>
      <c r="Y25" s="29">
        <v>0</v>
      </c>
      <c r="Z25" s="29">
        <v>0</v>
      </c>
      <c r="AA25" s="30">
        <v>0</v>
      </c>
      <c r="AB25" s="27">
        <f>P25+Q25+R25+S25+T25+U25+V25</f>
        <v>37.39</v>
      </c>
      <c r="AC25" s="26">
        <f>W25</f>
        <v>0</v>
      </c>
      <c r="AD25" s="23">
        <f>(X25*3)+(Y25*10)+(Z25*5)+(AA25*20)</f>
        <v>0</v>
      </c>
      <c r="AE25" s="45">
        <f>AB25+AC25+AD25</f>
        <v>37.39</v>
      </c>
      <c r="AF25" s="31">
        <v>34.86</v>
      </c>
      <c r="AG25" s="28"/>
      <c r="AH25" s="28"/>
      <c r="AI25" s="28"/>
      <c r="AJ25" s="29">
        <v>10</v>
      </c>
      <c r="AK25" s="29">
        <v>0</v>
      </c>
      <c r="AL25" s="29">
        <v>0</v>
      </c>
      <c r="AM25" s="29">
        <v>0</v>
      </c>
      <c r="AN25" s="30">
        <v>0</v>
      </c>
      <c r="AO25" s="27">
        <f>AF25+AG25+AH25+AI25</f>
        <v>34.86</v>
      </c>
      <c r="AP25" s="26">
        <f>AJ25</f>
        <v>10</v>
      </c>
      <c r="AQ25" s="23">
        <f>(AK25*3)+(AL25*10)+(AM25*5)+(AN25*20)</f>
        <v>0</v>
      </c>
      <c r="AR25" s="45">
        <f>AO25+AP25+AQ25</f>
        <v>44.86</v>
      </c>
      <c r="AS25" s="31">
        <v>23.64</v>
      </c>
      <c r="AT25" s="28"/>
      <c r="AU25" s="28"/>
      <c r="AV25" s="29">
        <v>7</v>
      </c>
      <c r="AW25" s="29">
        <v>0</v>
      </c>
      <c r="AX25" s="29">
        <v>0</v>
      </c>
      <c r="AY25" s="29">
        <v>0</v>
      </c>
      <c r="AZ25" s="30">
        <v>0</v>
      </c>
      <c r="BA25" s="27">
        <f>AS25+AT25+AU25</f>
        <v>23.64</v>
      </c>
      <c r="BB25" s="26">
        <f>AV25</f>
        <v>7</v>
      </c>
      <c r="BC25" s="23">
        <f>(AW25*3)+(AX25*10)+(AY25*5)+(AZ25*20)</f>
        <v>0</v>
      </c>
      <c r="BD25" s="45">
        <f>BA25+BB25+BC25</f>
        <v>30.64</v>
      </c>
      <c r="BE25" s="27"/>
      <c r="BF25" s="43"/>
      <c r="BG25" s="29"/>
      <c r="BH25" s="29"/>
      <c r="BI25" s="29"/>
      <c r="BJ25" s="29"/>
      <c r="BK25" s="30"/>
      <c r="BL25" s="40">
        <f>BE25+BF25</f>
        <v>0</v>
      </c>
      <c r="BM25" s="37">
        <f>BG25/2</f>
        <v>0</v>
      </c>
      <c r="BN25" s="36">
        <f>(BH25*3)+(BI25*5)+(BJ25*5)+(BK25*20)</f>
        <v>0</v>
      </c>
      <c r="BO25" s="35">
        <f>BL25+BM25+BN25</f>
        <v>0</v>
      </c>
      <c r="BP25" s="31">
        <v>46.08</v>
      </c>
      <c r="BQ25" s="28"/>
      <c r="BR25" s="28"/>
      <c r="BS25" s="28"/>
      <c r="BT25" s="29">
        <v>1</v>
      </c>
      <c r="BU25" s="29">
        <v>0</v>
      </c>
      <c r="BV25" s="29">
        <v>0</v>
      </c>
      <c r="BW25" s="29">
        <v>1</v>
      </c>
      <c r="BX25" s="30">
        <v>0</v>
      </c>
      <c r="BY25" s="27">
        <f>BP25+BQ25+BR25+BS25</f>
        <v>46.08</v>
      </c>
      <c r="BZ25" s="26">
        <f>BT25</f>
        <v>1</v>
      </c>
      <c r="CA25" s="32">
        <f>(BU25*3)+(BV25*10)+(BW25*5)+(BX25*20)</f>
        <v>5</v>
      </c>
      <c r="CB25" s="71">
        <f>BY25+BZ25+CA25</f>
        <v>52.08</v>
      </c>
      <c r="CC25" s="31">
        <v>43.64</v>
      </c>
      <c r="CD25" s="28"/>
      <c r="CE25" s="29">
        <v>0</v>
      </c>
      <c r="CF25" s="29">
        <v>0</v>
      </c>
      <c r="CG25" s="29">
        <v>0</v>
      </c>
      <c r="CH25" s="29">
        <v>0</v>
      </c>
      <c r="CI25" s="30">
        <v>0</v>
      </c>
      <c r="CJ25" s="27">
        <f>CC25+CD25</f>
        <v>43.64</v>
      </c>
      <c r="CK25" s="26">
        <f>CE25</f>
        <v>0</v>
      </c>
      <c r="CL25" s="23">
        <f>(CF25*3)+(CG25*10)+(CH25*5)+(CI25*20)</f>
        <v>0</v>
      </c>
      <c r="CM25" s="45">
        <f>CJ25+CK25+CL25</f>
        <v>43.64</v>
      </c>
      <c r="CN25" s="1"/>
      <c r="CO25" s="1"/>
      <c r="CP25" s="2"/>
      <c r="CQ25" s="2"/>
      <c r="CR25" s="2"/>
      <c r="CS25" s="2"/>
      <c r="CT25" s="2"/>
      <c r="CU25" s="60"/>
      <c r="CV25" s="13"/>
      <c r="CW25" s="6"/>
      <c r="CX25" s="38"/>
      <c r="CY25" s="1"/>
      <c r="CZ25" s="1"/>
      <c r="DA25" s="2"/>
      <c r="DB25" s="2"/>
      <c r="DC25" s="2"/>
      <c r="DD25" s="2"/>
      <c r="DE25" s="2"/>
      <c r="DF25" s="60"/>
      <c r="DG25" s="13"/>
      <c r="DH25" s="6"/>
      <c r="DI25" s="38"/>
      <c r="DJ25" s="1"/>
      <c r="DK25" s="1"/>
      <c r="DL25" s="2"/>
      <c r="DM25" s="2"/>
      <c r="DN25" s="2"/>
      <c r="DO25" s="2"/>
      <c r="DP25" s="2"/>
      <c r="DQ25" s="60"/>
      <c r="DR25" s="13"/>
      <c r="DS25" s="6"/>
      <c r="DT25" s="38"/>
      <c r="DU25" s="1"/>
      <c r="DV25" s="1"/>
      <c r="DW25" s="2"/>
      <c r="DX25" s="2"/>
      <c r="DY25" s="2"/>
      <c r="DZ25" s="2"/>
      <c r="EA25" s="2"/>
      <c r="EB25" s="60"/>
      <c r="EC25" s="13"/>
      <c r="ED25" s="6"/>
      <c r="EE25" s="38"/>
      <c r="EF25" s="1"/>
      <c r="EG25" s="1"/>
      <c r="EH25" s="2"/>
      <c r="EI25" s="2"/>
      <c r="EJ25" s="2"/>
      <c r="EK25" s="2"/>
      <c r="EL25" s="2"/>
      <c r="EM25" s="60"/>
      <c r="EN25" s="13"/>
      <c r="EO25" s="6"/>
      <c r="EP25" s="38"/>
      <c r="EQ25" s="1"/>
      <c r="ER25" s="1"/>
      <c r="ES25" s="2"/>
      <c r="ET25" s="2"/>
      <c r="EU25" s="2"/>
      <c r="EV25" s="2"/>
      <c r="EW25" s="2"/>
      <c r="EX25" s="60"/>
      <c r="EY25" s="13"/>
      <c r="EZ25" s="6"/>
      <c r="FA25" s="38"/>
      <c r="FB25" s="1"/>
      <c r="FC25" s="1"/>
      <c r="FD25" s="2"/>
      <c r="FE25" s="2"/>
      <c r="FF25" s="2"/>
      <c r="FG25" s="2"/>
      <c r="FH25" s="2"/>
      <c r="FI25" s="60"/>
      <c r="FJ25" s="13"/>
      <c r="FK25" s="6"/>
      <c r="FL25" s="38"/>
      <c r="FM25" s="1"/>
      <c r="FN25" s="1"/>
      <c r="FO25" s="2"/>
      <c r="FP25" s="2"/>
      <c r="FQ25" s="2"/>
      <c r="FR25" s="2"/>
      <c r="FS25" s="2"/>
      <c r="FT25" s="60"/>
      <c r="FU25" s="13"/>
      <c r="FV25" s="6"/>
      <c r="FW25" s="38"/>
      <c r="FX25" s="1"/>
      <c r="FY25" s="1"/>
      <c r="FZ25" s="2"/>
      <c r="GA25" s="2"/>
      <c r="GB25" s="2"/>
      <c r="GC25" s="2"/>
      <c r="GD25" s="2"/>
      <c r="GE25" s="60"/>
      <c r="GF25" s="13"/>
      <c r="GG25" s="6"/>
      <c r="GH25" s="38"/>
      <c r="GI25" s="1"/>
      <c r="GJ25" s="1"/>
      <c r="GK25" s="2"/>
      <c r="GL25" s="2"/>
      <c r="GM25" s="2"/>
      <c r="GN25" s="2"/>
      <c r="GO25" s="2"/>
      <c r="GP25" s="60"/>
      <c r="GQ25" s="13"/>
      <c r="GR25" s="6"/>
      <c r="GS25" s="38"/>
      <c r="GT25" s="1"/>
      <c r="GU25" s="1"/>
      <c r="GV25" s="2"/>
      <c r="GW25" s="2"/>
      <c r="GX25" s="2"/>
      <c r="GY25" s="2"/>
      <c r="GZ25" s="2"/>
      <c r="HA25" s="60"/>
      <c r="HB25" s="13"/>
      <c r="HC25" s="6"/>
      <c r="HD25" s="38"/>
      <c r="HE25" s="1"/>
      <c r="HF25" s="1"/>
      <c r="HG25" s="2"/>
      <c r="HH25" s="2"/>
      <c r="HI25" s="2"/>
      <c r="HJ25" s="2"/>
      <c r="HK25" s="2"/>
      <c r="HL25" s="60"/>
      <c r="HM25" s="13"/>
      <c r="HN25" s="6"/>
      <c r="HO25" s="38"/>
      <c r="HP25" s="1"/>
      <c r="HQ25" s="1"/>
      <c r="HR25" s="2"/>
      <c r="HS25" s="2"/>
      <c r="HT25" s="2"/>
      <c r="HU25" s="2"/>
      <c r="HV25" s="2"/>
      <c r="HW25" s="60"/>
      <c r="HX25" s="13"/>
      <c r="HY25" s="6"/>
      <c r="HZ25" s="38"/>
      <c r="IA25" s="1"/>
      <c r="IB25" s="1"/>
      <c r="IC25" s="2"/>
      <c r="ID25" s="2"/>
      <c r="IE25" s="2"/>
      <c r="IF25" s="2"/>
      <c r="IG25" s="2"/>
      <c r="IH25" s="60"/>
      <c r="II25" s="13"/>
      <c r="IJ25" s="6"/>
      <c r="IK25" s="38"/>
      <c r="IL25" s="78"/>
      <c r="IM25"/>
      <c r="IN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</row>
    <row r="26" spans="1:323" s="4" customFormat="1" x14ac:dyDescent="0.2">
      <c r="A26" s="33"/>
      <c r="B26" s="62" t="s">
        <v>132</v>
      </c>
      <c r="C26" s="25"/>
      <c r="D26" s="63" t="s">
        <v>107</v>
      </c>
      <c r="E26" s="63" t="s">
        <v>106</v>
      </c>
      <c r="F26" s="64" t="s">
        <v>101</v>
      </c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7" t="s">
        <v>133</v>
      </c>
      <c r="L26" s="58"/>
      <c r="M26" s="36"/>
      <c r="N26" s="37">
        <f>O26</f>
        <v>16</v>
      </c>
      <c r="O26" s="59">
        <v>16</v>
      </c>
      <c r="P26" s="31">
        <v>49.46</v>
      </c>
      <c r="Q26" s="28"/>
      <c r="R26" s="28"/>
      <c r="S26" s="28"/>
      <c r="T26" s="28"/>
      <c r="U26" s="28"/>
      <c r="V26" s="28"/>
      <c r="W26" s="29">
        <v>0</v>
      </c>
      <c r="X26" s="29">
        <v>1</v>
      </c>
      <c r="Y26" s="29">
        <v>0</v>
      </c>
      <c r="Z26" s="29">
        <v>0</v>
      </c>
      <c r="AA26" s="30">
        <v>0</v>
      </c>
      <c r="AB26" s="27">
        <f>P26+Q26+R26+S26+T26+U26+V26</f>
        <v>49.46</v>
      </c>
      <c r="AC26" s="26">
        <f>W26</f>
        <v>0</v>
      </c>
      <c r="AD26" s="23">
        <f>(X26*3)+(Y26*10)+(Z26*5)+(AA26*20)</f>
        <v>3</v>
      </c>
      <c r="AE26" s="45">
        <f>AB26+AC26+AD26</f>
        <v>52.46</v>
      </c>
      <c r="AF26" s="31">
        <v>44.99</v>
      </c>
      <c r="AG26" s="28"/>
      <c r="AH26" s="28"/>
      <c r="AI26" s="28"/>
      <c r="AJ26" s="29">
        <v>27</v>
      </c>
      <c r="AK26" s="29">
        <v>0</v>
      </c>
      <c r="AL26" s="29">
        <v>0</v>
      </c>
      <c r="AM26" s="29">
        <v>0</v>
      </c>
      <c r="AN26" s="30">
        <v>0</v>
      </c>
      <c r="AO26" s="27">
        <f>AF26+AG26+AH26+AI26</f>
        <v>44.99</v>
      </c>
      <c r="AP26" s="26">
        <f>AJ26</f>
        <v>27</v>
      </c>
      <c r="AQ26" s="23">
        <f>(AK26*3)+(AL26*10)+(AM26*5)+(AN26*20)</f>
        <v>0</v>
      </c>
      <c r="AR26" s="45">
        <f>AO26+AP26+AQ26</f>
        <v>71.989999999999995</v>
      </c>
      <c r="AS26" s="31"/>
      <c r="AT26" s="28"/>
      <c r="AU26" s="28"/>
      <c r="AV26" s="29"/>
      <c r="AW26" s="29"/>
      <c r="AX26" s="29"/>
      <c r="AY26" s="29"/>
      <c r="AZ26" s="30"/>
      <c r="BA26" s="27"/>
      <c r="BB26" s="26"/>
      <c r="BC26" s="23"/>
      <c r="BD26" s="45"/>
      <c r="BE26" s="27"/>
      <c r="BF26" s="43"/>
      <c r="BG26" s="29"/>
      <c r="BH26" s="29"/>
      <c r="BI26" s="29"/>
      <c r="BJ26" s="29"/>
      <c r="BK26" s="30"/>
      <c r="BL26" s="40">
        <f>BE26+BF26</f>
        <v>0</v>
      </c>
      <c r="BM26" s="37">
        <f>BG26/2</f>
        <v>0</v>
      </c>
      <c r="BN26" s="36">
        <f>(BH26*3)+(BI26*5)+(BJ26*5)+(BK26*20)</f>
        <v>0</v>
      </c>
      <c r="BO26" s="35">
        <f>BL26+BM26+BN26</f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/>
      <c r="BZ26" s="26"/>
      <c r="CA26" s="32"/>
      <c r="CB26" s="71"/>
      <c r="CC26" s="31"/>
      <c r="CD26" s="28"/>
      <c r="CE26" s="29"/>
      <c r="CF26" s="29"/>
      <c r="CG26" s="29"/>
      <c r="CH26" s="29"/>
      <c r="CI26" s="30"/>
      <c r="CJ26" s="27"/>
      <c r="CK26" s="26"/>
      <c r="CL26" s="23"/>
      <c r="CM26" s="45"/>
      <c r="IL26" s="78"/>
      <c r="IO26"/>
      <c r="IP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</row>
    <row r="27" spans="1:323" s="4" customFormat="1" ht="3" customHeight="1" x14ac:dyDescent="0.2">
      <c r="A27" s="160"/>
      <c r="B27" s="161"/>
      <c r="C27" s="162"/>
      <c r="D27" s="163"/>
      <c r="E27" s="163"/>
      <c r="F27" s="164"/>
      <c r="G27" s="165"/>
      <c r="H27" s="166"/>
      <c r="I27" s="167"/>
      <c r="J27" s="168"/>
      <c r="K27" s="169"/>
      <c r="L27" s="170"/>
      <c r="M27" s="171"/>
      <c r="N27" s="172"/>
      <c r="O27" s="173"/>
      <c r="P27" s="174"/>
      <c r="Q27" s="175"/>
      <c r="R27" s="175"/>
      <c r="S27" s="175"/>
      <c r="T27" s="175"/>
      <c r="U27" s="175"/>
      <c r="V27" s="175"/>
      <c r="W27" s="176"/>
      <c r="X27" s="176"/>
      <c r="Y27" s="176"/>
      <c r="Z27" s="176"/>
      <c r="AA27" s="177"/>
      <c r="AB27" s="178"/>
      <c r="AC27" s="179"/>
      <c r="AD27" s="180"/>
      <c r="AE27" s="181"/>
      <c r="AF27" s="174"/>
      <c r="AG27" s="175"/>
      <c r="AH27" s="175"/>
      <c r="AI27" s="175"/>
      <c r="AJ27" s="176"/>
      <c r="AK27" s="176"/>
      <c r="AL27" s="176"/>
      <c r="AM27" s="176"/>
      <c r="AN27" s="177"/>
      <c r="AO27" s="178"/>
      <c r="AP27" s="179"/>
      <c r="AQ27" s="180"/>
      <c r="AR27" s="181"/>
      <c r="AS27" s="174"/>
      <c r="AT27" s="175"/>
      <c r="AU27" s="175"/>
      <c r="AV27" s="176"/>
      <c r="AW27" s="176"/>
      <c r="AX27" s="176"/>
      <c r="AY27" s="176"/>
      <c r="AZ27" s="177"/>
      <c r="BA27" s="178"/>
      <c r="BB27" s="179"/>
      <c r="BC27" s="180"/>
      <c r="BD27" s="181"/>
      <c r="BE27" s="178"/>
      <c r="BF27" s="182"/>
      <c r="BG27" s="176"/>
      <c r="BH27" s="176"/>
      <c r="BI27" s="176"/>
      <c r="BJ27" s="176"/>
      <c r="BK27" s="177"/>
      <c r="BL27" s="183"/>
      <c r="BM27" s="172"/>
      <c r="BN27" s="171"/>
      <c r="BO27" s="184"/>
      <c r="BP27" s="174"/>
      <c r="BQ27" s="175"/>
      <c r="BR27" s="175"/>
      <c r="BS27" s="175"/>
      <c r="BT27" s="176"/>
      <c r="BU27" s="176"/>
      <c r="BV27" s="176"/>
      <c r="BW27" s="176"/>
      <c r="BX27" s="177"/>
      <c r="BY27" s="178"/>
      <c r="BZ27" s="179"/>
      <c r="CA27" s="185"/>
      <c r="CB27" s="186"/>
      <c r="CC27" s="174"/>
      <c r="CD27" s="175"/>
      <c r="CE27" s="176"/>
      <c r="CF27" s="176"/>
      <c r="CG27" s="176"/>
      <c r="CH27" s="176"/>
      <c r="CI27" s="177"/>
      <c r="CJ27" s="178"/>
      <c r="CK27" s="179"/>
      <c r="CL27" s="180"/>
      <c r="CM27" s="181"/>
      <c r="IL27" s="78"/>
      <c r="IO27"/>
      <c r="IP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</row>
    <row r="28" spans="1:323" s="4" customFormat="1" x14ac:dyDescent="0.2">
      <c r="A28" s="33">
        <v>1</v>
      </c>
      <c r="B28" s="62" t="s">
        <v>146</v>
      </c>
      <c r="C28" s="25"/>
      <c r="D28" s="63" t="s">
        <v>103</v>
      </c>
      <c r="E28" s="63" t="s">
        <v>147</v>
      </c>
      <c r="F28" s="64" t="s">
        <v>22</v>
      </c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>
        <f>IF(ISNA(VLOOKUP(F28,SortLookup!$A$7:$B$11,2,FALSE))," ",VLOOKUP(F28,SortLookup!$A$7:$B$11,2,FALSE))</f>
        <v>3</v>
      </c>
      <c r="K28" s="57">
        <f>L28+M28+O28</f>
        <v>188.47</v>
      </c>
      <c r="L28" s="58">
        <f>AB28+AO28+BA28+BL28+BY28+CJ28+CU28+DF28+DQ28+EB28+EM28+EX28+FI28+FT28+GE28+GP28+HA28+HL28+HW28+IH28</f>
        <v>187.47</v>
      </c>
      <c r="M28" s="36">
        <f>AD28+AQ28+BC28+BN28+CA28+CL28+CW28+DH28+DS28+ED28+EO28+EZ28+FK28+FV28+GG28+GR28+HC28+HN28+HY28+IJ28</f>
        <v>0</v>
      </c>
      <c r="N28" s="37">
        <f>O28</f>
        <v>1</v>
      </c>
      <c r="O28" s="59">
        <f>W28+AJ28+AV28+BG28+BT28+CE28+CP28+DA28+DL28+DW28+EH28+ES28+FD28+FO28+FZ28+GK28+GV28+HG28+HR28+IC28</f>
        <v>1</v>
      </c>
      <c r="P28" s="31">
        <v>21.33</v>
      </c>
      <c r="Q28" s="28"/>
      <c r="R28" s="28"/>
      <c r="S28" s="28"/>
      <c r="T28" s="28"/>
      <c r="U28" s="28"/>
      <c r="V28" s="28"/>
      <c r="W28" s="29">
        <v>0</v>
      </c>
      <c r="X28" s="29">
        <v>0</v>
      </c>
      <c r="Y28" s="29">
        <v>0</v>
      </c>
      <c r="Z28" s="29">
        <v>0</v>
      </c>
      <c r="AA28" s="30">
        <v>0</v>
      </c>
      <c r="AB28" s="27">
        <f>P28+Q28+R28+S28+T28+U28+V28</f>
        <v>21.33</v>
      </c>
      <c r="AC28" s="26">
        <f>W28</f>
        <v>0</v>
      </c>
      <c r="AD28" s="23">
        <f>(X28*3)+(Y28*10)+(Z28*5)+(AA28*20)</f>
        <v>0</v>
      </c>
      <c r="AE28" s="45">
        <f>AB28+AC28+AD28</f>
        <v>21.33</v>
      </c>
      <c r="AF28" s="31">
        <v>38.68</v>
      </c>
      <c r="AG28" s="28"/>
      <c r="AH28" s="28"/>
      <c r="AI28" s="28"/>
      <c r="AJ28" s="29">
        <v>0</v>
      </c>
      <c r="AK28" s="29">
        <v>0</v>
      </c>
      <c r="AL28" s="29">
        <v>0</v>
      </c>
      <c r="AM28" s="29">
        <v>0</v>
      </c>
      <c r="AN28" s="30">
        <v>0</v>
      </c>
      <c r="AO28" s="27">
        <f>AF28+AG28+AH28+AI28</f>
        <v>38.68</v>
      </c>
      <c r="AP28" s="26">
        <f>AJ28</f>
        <v>0</v>
      </c>
      <c r="AQ28" s="23">
        <f>(AK28*3)+(AL28*10)+(AM28*5)+(AN28*20)</f>
        <v>0</v>
      </c>
      <c r="AR28" s="45">
        <f>AO28+AP28+AQ28</f>
        <v>38.68</v>
      </c>
      <c r="AS28" s="31">
        <v>28.34</v>
      </c>
      <c r="AT28" s="28"/>
      <c r="AU28" s="28"/>
      <c r="AV28" s="29">
        <v>1</v>
      </c>
      <c r="AW28" s="29">
        <v>0</v>
      </c>
      <c r="AX28" s="29">
        <v>0</v>
      </c>
      <c r="AY28" s="29">
        <v>0</v>
      </c>
      <c r="AZ28" s="30">
        <v>0</v>
      </c>
      <c r="BA28" s="27">
        <f>AS28+AT28+AU28</f>
        <v>28.34</v>
      </c>
      <c r="BB28" s="26">
        <f>AV28</f>
        <v>1</v>
      </c>
      <c r="BC28" s="23">
        <f>(AW28*3)+(AX28*10)+(AY28*5)+(AZ28*20)</f>
        <v>0</v>
      </c>
      <c r="BD28" s="45">
        <f>BA28+BB28+BC28</f>
        <v>29.34</v>
      </c>
      <c r="BE28" s="27"/>
      <c r="BF28" s="43"/>
      <c r="BG28" s="29"/>
      <c r="BH28" s="29"/>
      <c r="BI28" s="29"/>
      <c r="BJ28" s="29"/>
      <c r="BK28" s="30"/>
      <c r="BL28" s="40">
        <f>BE28+BF28</f>
        <v>0</v>
      </c>
      <c r="BM28" s="37">
        <f>BG28/2</f>
        <v>0</v>
      </c>
      <c r="BN28" s="36">
        <f>(BH28*3)+(BI28*5)+(BJ28*5)+(BK28*20)</f>
        <v>0</v>
      </c>
      <c r="BO28" s="35">
        <f>BL28+BM28+BN28</f>
        <v>0</v>
      </c>
      <c r="BP28" s="31">
        <v>60.55</v>
      </c>
      <c r="BQ28" s="28"/>
      <c r="BR28" s="28"/>
      <c r="BS28" s="28"/>
      <c r="BT28" s="29">
        <v>0</v>
      </c>
      <c r="BU28" s="29">
        <v>0</v>
      </c>
      <c r="BV28" s="29">
        <v>0</v>
      </c>
      <c r="BW28" s="29">
        <v>0</v>
      </c>
      <c r="BX28" s="30">
        <v>0</v>
      </c>
      <c r="BY28" s="27">
        <f>BP28+BQ28+BR28+BS28</f>
        <v>60.55</v>
      </c>
      <c r="BZ28" s="26">
        <f>BT28</f>
        <v>0</v>
      </c>
      <c r="CA28" s="32">
        <f>(BU28*3)+(BV28*10)+(BW28*5)+(BX28*20)</f>
        <v>0</v>
      </c>
      <c r="CB28" s="71">
        <f>BY28+BZ28+CA28</f>
        <v>60.55</v>
      </c>
      <c r="CC28" s="31">
        <v>38.57</v>
      </c>
      <c r="CD28" s="28"/>
      <c r="CE28" s="29">
        <v>0</v>
      </c>
      <c r="CF28" s="29">
        <v>0</v>
      </c>
      <c r="CG28" s="29">
        <v>0</v>
      </c>
      <c r="CH28" s="29">
        <v>0</v>
      </c>
      <c r="CI28" s="30">
        <v>0</v>
      </c>
      <c r="CJ28" s="27">
        <f>CC28+CD28</f>
        <v>38.57</v>
      </c>
      <c r="CK28" s="26">
        <f>CE28</f>
        <v>0</v>
      </c>
      <c r="CL28" s="23">
        <f>(CF28*3)+(CG28*10)+(CH28*5)+(CI28*20)</f>
        <v>0</v>
      </c>
      <c r="CM28" s="45">
        <f>CJ28+CK28+CL28</f>
        <v>38.57</v>
      </c>
      <c r="IL28" s="78"/>
      <c r="IM28"/>
      <c r="IN28"/>
      <c r="IQ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</row>
    <row r="29" spans="1:323" s="4" customFormat="1" ht="3" customHeight="1" x14ac:dyDescent="0.2">
      <c r="A29" s="160"/>
      <c r="B29" s="161"/>
      <c r="C29" s="162"/>
      <c r="D29" s="163"/>
      <c r="E29" s="163"/>
      <c r="F29" s="164"/>
      <c r="G29" s="165"/>
      <c r="H29" s="166"/>
      <c r="I29" s="167"/>
      <c r="J29" s="168"/>
      <c r="K29" s="169"/>
      <c r="L29" s="170"/>
      <c r="M29" s="171"/>
      <c r="N29" s="172"/>
      <c r="O29" s="173"/>
      <c r="P29" s="174"/>
      <c r="Q29" s="175"/>
      <c r="R29" s="175"/>
      <c r="S29" s="175"/>
      <c r="T29" s="175"/>
      <c r="U29" s="175"/>
      <c r="V29" s="175"/>
      <c r="W29" s="176"/>
      <c r="X29" s="176"/>
      <c r="Y29" s="176"/>
      <c r="Z29" s="176"/>
      <c r="AA29" s="177"/>
      <c r="AB29" s="178"/>
      <c r="AC29" s="179"/>
      <c r="AD29" s="180"/>
      <c r="AE29" s="181"/>
      <c r="AF29" s="174"/>
      <c r="AG29" s="175"/>
      <c r="AH29" s="175"/>
      <c r="AI29" s="175"/>
      <c r="AJ29" s="176"/>
      <c r="AK29" s="176"/>
      <c r="AL29" s="176"/>
      <c r="AM29" s="176"/>
      <c r="AN29" s="177"/>
      <c r="AO29" s="178"/>
      <c r="AP29" s="179"/>
      <c r="AQ29" s="180"/>
      <c r="AR29" s="181"/>
      <c r="AS29" s="174"/>
      <c r="AT29" s="175"/>
      <c r="AU29" s="175"/>
      <c r="AV29" s="176"/>
      <c r="AW29" s="176"/>
      <c r="AX29" s="176"/>
      <c r="AY29" s="176"/>
      <c r="AZ29" s="177"/>
      <c r="BA29" s="178"/>
      <c r="BB29" s="179"/>
      <c r="BC29" s="180"/>
      <c r="BD29" s="181"/>
      <c r="BE29" s="178"/>
      <c r="BF29" s="182"/>
      <c r="BG29" s="176"/>
      <c r="BH29" s="176"/>
      <c r="BI29" s="176"/>
      <c r="BJ29" s="176"/>
      <c r="BK29" s="177"/>
      <c r="BL29" s="183"/>
      <c r="BM29" s="172"/>
      <c r="BN29" s="171"/>
      <c r="BO29" s="184"/>
      <c r="BP29" s="174"/>
      <c r="BQ29" s="175"/>
      <c r="BR29" s="175"/>
      <c r="BS29" s="175"/>
      <c r="BT29" s="176"/>
      <c r="BU29" s="176"/>
      <c r="BV29" s="176"/>
      <c r="BW29" s="176"/>
      <c r="BX29" s="177"/>
      <c r="BY29" s="178"/>
      <c r="BZ29" s="179"/>
      <c r="CA29" s="185"/>
      <c r="CB29" s="186"/>
      <c r="CC29" s="174"/>
      <c r="CD29" s="175"/>
      <c r="CE29" s="176"/>
      <c r="CF29" s="176"/>
      <c r="CG29" s="176"/>
      <c r="CH29" s="176"/>
      <c r="CI29" s="177"/>
      <c r="CJ29" s="178"/>
      <c r="CK29" s="179"/>
      <c r="CL29" s="180"/>
      <c r="CM29" s="181"/>
      <c r="IL29" s="78"/>
      <c r="IM29"/>
      <c r="IN29"/>
      <c r="IQ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</row>
    <row r="30" spans="1:323" s="4" customFormat="1" ht="12.75" customHeight="1" x14ac:dyDescent="0.2">
      <c r="A30" s="33">
        <v>1</v>
      </c>
      <c r="B30" s="62" t="s">
        <v>120</v>
      </c>
      <c r="C30" s="25"/>
      <c r="D30" s="63"/>
      <c r="E30" s="63" t="s">
        <v>15</v>
      </c>
      <c r="F30" s="64" t="s">
        <v>101</v>
      </c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>
        <f>IF(ISNA(VLOOKUP(E30,SortLookup!$A$1:$B$5,2,FALSE))," ",VLOOKUP(E30,SortLookup!$A$1:$B$5,2,FALSE))</f>
        <v>0</v>
      </c>
      <c r="J30" s="22" t="str">
        <f>IF(ISNA(VLOOKUP(F30,SortLookup!$A$7:$B$11,2,FALSE))," ",VLOOKUP(F30,SortLookup!$A$7:$B$11,2,FALSE))</f>
        <v xml:space="preserve"> </v>
      </c>
      <c r="K30" s="57">
        <f t="shared" ref="K30:K49" si="47">L30+M30+O30</f>
        <v>158.11000000000001</v>
      </c>
      <c r="L30" s="58">
        <f>AB30+AO30+BA30+BL30+BY30+CJ30+CU28+DF28+DQ28+EB28+EM28+EX28+FI28+FT28+GE28+GP28+HA28+HL28+HW28+IH28</f>
        <v>138.11000000000001</v>
      </c>
      <c r="M30" s="36">
        <f>AD30+AQ30+BC30+BN30+CA30+CL30+CW28+DH28+DS28+ED28+EO28+EZ28+FK28+FV28+GG28+GR28+HC28+HN28+HY28+IJ28</f>
        <v>15</v>
      </c>
      <c r="N30" s="37">
        <f t="shared" ref="N30:N51" si="48">O30</f>
        <v>5</v>
      </c>
      <c r="O30" s="59">
        <f>W30+AJ30+AV30+BG30+BT30+CE30+CP28+DA28+DL28+DW28+EH28+ES28+FD28+FO28+FZ28+GK28+GV28+HG28+HR28+IC28</f>
        <v>5</v>
      </c>
      <c r="P30" s="31">
        <v>21.36</v>
      </c>
      <c r="Q30" s="28"/>
      <c r="R30" s="28"/>
      <c r="S30" s="28"/>
      <c r="T30" s="28"/>
      <c r="U30" s="28"/>
      <c r="V30" s="28"/>
      <c r="W30" s="29">
        <v>0</v>
      </c>
      <c r="X30" s="29">
        <v>0</v>
      </c>
      <c r="Y30" s="29">
        <v>0</v>
      </c>
      <c r="Z30" s="29">
        <v>2</v>
      </c>
      <c r="AA30" s="30">
        <v>0</v>
      </c>
      <c r="AB30" s="27">
        <f t="shared" ref="AB30:AB49" si="49">P30+Q30+R30+S30+T30+U30+V30</f>
        <v>21.36</v>
      </c>
      <c r="AC30" s="26">
        <f t="shared" ref="AC30:AC49" si="50">W30</f>
        <v>0</v>
      </c>
      <c r="AD30" s="23">
        <f t="shared" ref="AD30:AD49" si="51">(X30*3)+(Y30*10)+(Z30*5)+(AA30*20)</f>
        <v>10</v>
      </c>
      <c r="AE30" s="45">
        <f t="shared" ref="AE30:AE49" si="52">AB30+AC30+AD30</f>
        <v>31.36</v>
      </c>
      <c r="AF30" s="31">
        <v>23.89</v>
      </c>
      <c r="AG30" s="28"/>
      <c r="AH30" s="28"/>
      <c r="AI30" s="28"/>
      <c r="AJ30" s="29">
        <v>4</v>
      </c>
      <c r="AK30" s="29">
        <v>0</v>
      </c>
      <c r="AL30" s="29">
        <v>0</v>
      </c>
      <c r="AM30" s="29">
        <v>0</v>
      </c>
      <c r="AN30" s="30">
        <v>0</v>
      </c>
      <c r="AO30" s="27">
        <f t="shared" ref="AO30:AO49" si="53">AF30+AG30+AH30+AI30</f>
        <v>23.89</v>
      </c>
      <c r="AP30" s="26">
        <f t="shared" ref="AP30:AP49" si="54">AJ30</f>
        <v>4</v>
      </c>
      <c r="AQ30" s="23">
        <f t="shared" ref="AQ30:AQ49" si="55">(AK30*3)+(AL30*10)+(AM30*5)+(AN30*20)</f>
        <v>0</v>
      </c>
      <c r="AR30" s="45">
        <f t="shared" ref="AR30:AR49" si="56">AO30+AP30+AQ30</f>
        <v>27.89</v>
      </c>
      <c r="AS30" s="31">
        <v>19.2</v>
      </c>
      <c r="AT30" s="28"/>
      <c r="AU30" s="28"/>
      <c r="AV30" s="29">
        <v>1</v>
      </c>
      <c r="AW30" s="29">
        <v>0</v>
      </c>
      <c r="AX30" s="29">
        <v>0</v>
      </c>
      <c r="AY30" s="29">
        <v>0</v>
      </c>
      <c r="AZ30" s="30">
        <v>0</v>
      </c>
      <c r="BA30" s="27">
        <f t="shared" ref="BA30:BA49" si="57">AS30+AT30+AU30</f>
        <v>19.2</v>
      </c>
      <c r="BB30" s="26">
        <f t="shared" ref="BB30:BB49" si="58">AV30</f>
        <v>1</v>
      </c>
      <c r="BC30" s="23">
        <f t="shared" ref="BC30:BC49" si="59">(AW30*3)+(AX30*10)+(AY30*5)+(AZ30*20)</f>
        <v>0</v>
      </c>
      <c r="BD30" s="45">
        <f t="shared" ref="BD30:BD49" si="60">BA30+BB30+BC30</f>
        <v>20.2</v>
      </c>
      <c r="BE30" s="27"/>
      <c r="BF30" s="43"/>
      <c r="BG30" s="29"/>
      <c r="BH30" s="29"/>
      <c r="BI30" s="29"/>
      <c r="BJ30" s="29"/>
      <c r="BK30" s="30"/>
      <c r="BL30" s="40">
        <f t="shared" ref="BL30:BL51" si="61">BE30+BF30</f>
        <v>0</v>
      </c>
      <c r="BM30" s="37">
        <f t="shared" ref="BM30:BM51" si="62">BG30/2</f>
        <v>0</v>
      </c>
      <c r="BN30" s="36">
        <f t="shared" ref="BN30:BN51" si="63">(BH30*3)+(BI30*5)+(BJ30*5)+(BK30*20)</f>
        <v>0</v>
      </c>
      <c r="BO30" s="35">
        <f t="shared" ref="BO30:BO51" si="64">BL30+BM30+BN30</f>
        <v>0</v>
      </c>
      <c r="BP30" s="31">
        <v>38.880000000000003</v>
      </c>
      <c r="BQ30" s="28"/>
      <c r="BR30" s="28"/>
      <c r="BS30" s="28"/>
      <c r="BT30" s="29">
        <v>0</v>
      </c>
      <c r="BU30" s="29">
        <v>0</v>
      </c>
      <c r="BV30" s="29">
        <v>0</v>
      </c>
      <c r="BW30" s="29">
        <v>1</v>
      </c>
      <c r="BX30" s="30">
        <v>0</v>
      </c>
      <c r="BY30" s="27">
        <f t="shared" ref="BY30:BY49" si="65">BP30+BQ30+BR30+BS30</f>
        <v>38.880000000000003</v>
      </c>
      <c r="BZ30" s="26">
        <f t="shared" ref="BZ30:BZ49" si="66">BT30</f>
        <v>0</v>
      </c>
      <c r="CA30" s="32">
        <f t="shared" ref="CA30:CA49" si="67">(BU30*3)+(BV30*10)+(BW30*5)+(BX30*20)</f>
        <v>5</v>
      </c>
      <c r="CB30" s="71">
        <f t="shared" ref="CB30:CB49" si="68">BY30+BZ30+CA30</f>
        <v>43.88</v>
      </c>
      <c r="CC30" s="31">
        <v>34.78</v>
      </c>
      <c r="CD30" s="28"/>
      <c r="CE30" s="29">
        <v>0</v>
      </c>
      <c r="CF30" s="29">
        <v>0</v>
      </c>
      <c r="CG30" s="29">
        <v>0</v>
      </c>
      <c r="CH30" s="29">
        <v>0</v>
      </c>
      <c r="CI30" s="30">
        <v>0</v>
      </c>
      <c r="CJ30" s="27">
        <f t="shared" ref="CJ30:CJ49" si="69">CC30+CD30</f>
        <v>34.78</v>
      </c>
      <c r="CK30" s="26">
        <f t="shared" ref="CK30:CK49" si="70">CE30</f>
        <v>0</v>
      </c>
      <c r="CL30" s="23">
        <f t="shared" ref="CL30:CL49" si="71">(CF30*3)+(CG30*10)+(CH30*5)+(CI30*20)</f>
        <v>0</v>
      </c>
      <c r="CM30" s="45">
        <f t="shared" ref="CM30:CM49" si="72">CJ30+CK30+CL30</f>
        <v>34.78</v>
      </c>
      <c r="CN30"/>
      <c r="CO30"/>
      <c r="CP30"/>
      <c r="CQ30"/>
      <c r="CR30"/>
      <c r="CS30"/>
      <c r="CT30"/>
      <c r="CW30"/>
      <c r="CZ30"/>
      <c r="DA30"/>
      <c r="DB30"/>
      <c r="DC30"/>
      <c r="DD30"/>
      <c r="DE30"/>
      <c r="DH30"/>
      <c r="DK30"/>
      <c r="DL30"/>
      <c r="DM30"/>
      <c r="DN30"/>
      <c r="DO30"/>
      <c r="DP30"/>
      <c r="DS30"/>
      <c r="DV30"/>
      <c r="DW30"/>
      <c r="DX30"/>
      <c r="DY30"/>
      <c r="DZ30"/>
      <c r="EA30"/>
      <c r="ED30"/>
      <c r="EG30"/>
      <c r="EH30"/>
      <c r="EI30"/>
      <c r="EJ30"/>
      <c r="EK30"/>
      <c r="EL30"/>
      <c r="EO30"/>
      <c r="ER30"/>
      <c r="ES30"/>
      <c r="ET30"/>
      <c r="EU30"/>
      <c r="EV30"/>
      <c r="EW30"/>
      <c r="EZ30"/>
      <c r="FC30"/>
      <c r="FD30"/>
      <c r="FE30"/>
      <c r="FF30"/>
      <c r="FG30"/>
      <c r="FH30"/>
      <c r="FK30"/>
      <c r="FN30"/>
      <c r="FO30"/>
      <c r="FP30"/>
      <c r="FQ30"/>
      <c r="FR30"/>
      <c r="FS30"/>
      <c r="FV30"/>
      <c r="FY30"/>
      <c r="FZ30"/>
      <c r="GA30"/>
      <c r="GB30"/>
      <c r="GC30"/>
      <c r="GD30"/>
      <c r="GG30"/>
      <c r="GJ30"/>
      <c r="GK30"/>
      <c r="GL30"/>
      <c r="GM30"/>
      <c r="GN30"/>
      <c r="GO30"/>
      <c r="GR30"/>
      <c r="GU30"/>
      <c r="GV30"/>
      <c r="GW30"/>
      <c r="GX30"/>
      <c r="GY30"/>
      <c r="GZ30"/>
      <c r="HC30"/>
      <c r="HF30"/>
      <c r="HG30"/>
      <c r="HH30"/>
      <c r="HI30"/>
      <c r="HJ30"/>
      <c r="HK30"/>
      <c r="HN30"/>
      <c r="HQ30"/>
      <c r="HR30"/>
      <c r="HS30"/>
      <c r="HT30"/>
      <c r="HU30"/>
      <c r="HV30"/>
      <c r="HY30"/>
      <c r="IB30"/>
      <c r="IC30"/>
      <c r="ID30"/>
      <c r="IE30"/>
      <c r="IF30"/>
      <c r="IG30"/>
      <c r="IJ30"/>
      <c r="IK30"/>
      <c r="IL30" s="78"/>
    </row>
    <row r="31" spans="1:323" s="75" customFormat="1" x14ac:dyDescent="0.2">
      <c r="A31" s="33">
        <v>2</v>
      </c>
      <c r="B31" s="62" t="s">
        <v>142</v>
      </c>
      <c r="C31" s="25"/>
      <c r="D31" s="63"/>
      <c r="E31" s="63" t="s">
        <v>15</v>
      </c>
      <c r="F31" s="64" t="s">
        <v>101</v>
      </c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>
        <f>IF(ISNA(VLOOKUP(E31,SortLookup!$A$1:$B$5,2,FALSE))," ",VLOOKUP(E31,SortLookup!$A$1:$B$5,2,FALSE))</f>
        <v>0</v>
      </c>
      <c r="J31" s="22" t="str">
        <f>IF(ISNA(VLOOKUP(F31,SortLookup!$A$7:$B$11,2,FALSE))," ",VLOOKUP(F31,SortLookup!$A$7:$B$11,2,FALSE))</f>
        <v xml:space="preserve"> </v>
      </c>
      <c r="K31" s="57">
        <f t="shared" si="47"/>
        <v>160.06</v>
      </c>
      <c r="L31" s="58">
        <f>AB31+AO31+BA31+BL31+BY31+CJ31+CU31+DF31+DQ31+EB31+EM31+EX31+FI31+FT31+GE31+GP31+HA31+HL31+HW31+IH31</f>
        <v>153.06</v>
      </c>
      <c r="M31" s="36">
        <f>AD31+AQ31+BC31+BN31+CA31+CL31+CW31+DH31+DS31+ED31+EO31+EZ31+FK31+FV31+GG31+GR31+HC31+HN31+HY31+IJ31</f>
        <v>0</v>
      </c>
      <c r="N31" s="37">
        <f t="shared" si="48"/>
        <v>7</v>
      </c>
      <c r="O31" s="59">
        <f>W31+AJ31+AV31+BG31+BT31+CE31+CP31+DA31+DL31+DW31+EH31+ES31+FD31+FO31+FZ31+GK31+GV31+HG31+HR31+IC31</f>
        <v>7</v>
      </c>
      <c r="P31" s="31">
        <v>26.5</v>
      </c>
      <c r="Q31" s="28"/>
      <c r="R31" s="28"/>
      <c r="S31" s="28"/>
      <c r="T31" s="28"/>
      <c r="U31" s="28"/>
      <c r="V31" s="28"/>
      <c r="W31" s="29">
        <v>0</v>
      </c>
      <c r="X31" s="29">
        <v>0</v>
      </c>
      <c r="Y31" s="29">
        <v>0</v>
      </c>
      <c r="Z31" s="29">
        <v>0</v>
      </c>
      <c r="AA31" s="30">
        <v>0</v>
      </c>
      <c r="AB31" s="27">
        <f t="shared" si="49"/>
        <v>26.5</v>
      </c>
      <c r="AC31" s="26">
        <f t="shared" si="50"/>
        <v>0</v>
      </c>
      <c r="AD31" s="23">
        <f t="shared" si="51"/>
        <v>0</v>
      </c>
      <c r="AE31" s="45">
        <f t="shared" si="52"/>
        <v>26.5</v>
      </c>
      <c r="AF31" s="31">
        <v>27.69</v>
      </c>
      <c r="AG31" s="28"/>
      <c r="AH31" s="28"/>
      <c r="AI31" s="28"/>
      <c r="AJ31" s="29">
        <v>5</v>
      </c>
      <c r="AK31" s="29">
        <v>0</v>
      </c>
      <c r="AL31" s="29">
        <v>0</v>
      </c>
      <c r="AM31" s="29">
        <v>0</v>
      </c>
      <c r="AN31" s="30">
        <v>0</v>
      </c>
      <c r="AO31" s="27">
        <f t="shared" si="53"/>
        <v>27.69</v>
      </c>
      <c r="AP31" s="26">
        <f t="shared" si="54"/>
        <v>5</v>
      </c>
      <c r="AQ31" s="23">
        <f t="shared" si="55"/>
        <v>0</v>
      </c>
      <c r="AR31" s="45">
        <f t="shared" si="56"/>
        <v>32.69</v>
      </c>
      <c r="AS31" s="31">
        <v>16.54</v>
      </c>
      <c r="AT31" s="28"/>
      <c r="AU31" s="28"/>
      <c r="AV31" s="29">
        <v>2</v>
      </c>
      <c r="AW31" s="29">
        <v>0</v>
      </c>
      <c r="AX31" s="29">
        <v>0</v>
      </c>
      <c r="AY31" s="29">
        <v>0</v>
      </c>
      <c r="AZ31" s="30">
        <v>0</v>
      </c>
      <c r="BA31" s="27">
        <f t="shared" si="57"/>
        <v>16.54</v>
      </c>
      <c r="BB31" s="26">
        <f t="shared" si="58"/>
        <v>2</v>
      </c>
      <c r="BC31" s="23">
        <f t="shared" si="59"/>
        <v>0</v>
      </c>
      <c r="BD31" s="45">
        <f t="shared" si="60"/>
        <v>18.54</v>
      </c>
      <c r="BE31" s="27"/>
      <c r="BF31" s="43"/>
      <c r="BG31" s="29"/>
      <c r="BH31" s="29"/>
      <c r="BI31" s="29"/>
      <c r="BJ31" s="29"/>
      <c r="BK31" s="30"/>
      <c r="BL31" s="40">
        <f t="shared" si="61"/>
        <v>0</v>
      </c>
      <c r="BM31" s="37">
        <f t="shared" si="62"/>
        <v>0</v>
      </c>
      <c r="BN31" s="36">
        <f t="shared" si="63"/>
        <v>0</v>
      </c>
      <c r="BO31" s="35">
        <f t="shared" si="64"/>
        <v>0</v>
      </c>
      <c r="BP31" s="31">
        <v>35.880000000000003</v>
      </c>
      <c r="BQ31" s="28"/>
      <c r="BR31" s="28"/>
      <c r="BS31" s="28"/>
      <c r="BT31" s="29">
        <v>0</v>
      </c>
      <c r="BU31" s="29">
        <v>0</v>
      </c>
      <c r="BV31" s="29">
        <v>0</v>
      </c>
      <c r="BW31" s="29">
        <v>0</v>
      </c>
      <c r="BX31" s="30">
        <v>0</v>
      </c>
      <c r="BY31" s="27">
        <f t="shared" si="65"/>
        <v>35.880000000000003</v>
      </c>
      <c r="BZ31" s="26">
        <f t="shared" si="66"/>
        <v>0</v>
      </c>
      <c r="CA31" s="32">
        <f t="shared" si="67"/>
        <v>0</v>
      </c>
      <c r="CB31" s="71">
        <f t="shared" si="68"/>
        <v>35.880000000000003</v>
      </c>
      <c r="CC31" s="31">
        <v>46.45</v>
      </c>
      <c r="CD31" s="28"/>
      <c r="CE31" s="29">
        <v>0</v>
      </c>
      <c r="CF31" s="29">
        <v>0</v>
      </c>
      <c r="CG31" s="29">
        <v>0</v>
      </c>
      <c r="CH31" s="29">
        <v>0</v>
      </c>
      <c r="CI31" s="30">
        <v>0</v>
      </c>
      <c r="CJ31" s="27">
        <f t="shared" si="69"/>
        <v>46.45</v>
      </c>
      <c r="CK31" s="26">
        <f t="shared" si="70"/>
        <v>0</v>
      </c>
      <c r="CL31" s="23">
        <f t="shared" si="71"/>
        <v>0</v>
      </c>
      <c r="CM31" s="45">
        <f t="shared" si="72"/>
        <v>46.45</v>
      </c>
      <c r="CN31" s="190"/>
      <c r="CO31" s="190"/>
      <c r="CP31" s="191"/>
      <c r="CQ31" s="191"/>
      <c r="CR31" s="191"/>
      <c r="CS31" s="191"/>
      <c r="CT31" s="191"/>
      <c r="CU31" s="192"/>
      <c r="CV31" s="193"/>
      <c r="CW31" s="194"/>
      <c r="CX31" s="195"/>
      <c r="CY31" s="190"/>
      <c r="CZ31" s="190"/>
      <c r="DA31" s="191"/>
      <c r="DB31" s="191"/>
      <c r="DC31" s="191"/>
      <c r="DD31" s="191"/>
      <c r="DE31" s="191"/>
      <c r="DF31" s="192"/>
      <c r="DG31" s="193"/>
      <c r="DH31" s="194"/>
      <c r="DI31" s="195"/>
      <c r="DJ31" s="190"/>
      <c r="DK31" s="190"/>
      <c r="DL31" s="191"/>
      <c r="DM31" s="191"/>
      <c r="DN31" s="191"/>
      <c r="DO31" s="191"/>
      <c r="DP31" s="191"/>
      <c r="DQ31" s="192"/>
      <c r="DR31" s="193"/>
      <c r="DS31" s="194"/>
      <c r="DT31" s="195"/>
      <c r="DU31" s="190"/>
      <c r="DV31" s="190"/>
      <c r="DW31" s="191"/>
      <c r="DX31" s="191"/>
      <c r="DY31" s="191"/>
      <c r="DZ31" s="191"/>
      <c r="EA31" s="191"/>
      <c r="EB31" s="192"/>
      <c r="EC31" s="193"/>
      <c r="ED31" s="194"/>
      <c r="EE31" s="195"/>
      <c r="EF31" s="190"/>
      <c r="EG31" s="190"/>
      <c r="EH31" s="191"/>
      <c r="EI31" s="191"/>
      <c r="EJ31" s="191"/>
      <c r="EK31" s="191"/>
      <c r="EL31" s="191"/>
      <c r="EM31" s="192"/>
      <c r="EN31" s="193"/>
      <c r="EO31" s="194"/>
      <c r="EP31" s="195"/>
      <c r="EQ31" s="190"/>
      <c r="ER31" s="190"/>
      <c r="ES31" s="191"/>
      <c r="ET31" s="191"/>
      <c r="EU31" s="191"/>
      <c r="EV31" s="191"/>
      <c r="EW31" s="191"/>
      <c r="EX31" s="192"/>
      <c r="EY31" s="193"/>
      <c r="EZ31" s="194"/>
      <c r="FA31" s="195"/>
      <c r="FB31" s="190"/>
      <c r="FC31" s="190"/>
      <c r="FD31" s="191"/>
      <c r="FE31" s="191"/>
      <c r="FF31" s="191"/>
      <c r="FG31" s="191"/>
      <c r="FH31" s="191"/>
      <c r="FI31" s="192"/>
      <c r="FJ31" s="193"/>
      <c r="FK31" s="194"/>
      <c r="FL31" s="195"/>
      <c r="FM31" s="190"/>
      <c r="FN31" s="190"/>
      <c r="FO31" s="191"/>
      <c r="FP31" s="191"/>
      <c r="FQ31" s="191"/>
      <c r="FR31" s="191"/>
      <c r="FS31" s="191"/>
      <c r="FT31" s="192"/>
      <c r="FU31" s="193"/>
      <c r="FV31" s="194"/>
      <c r="FW31" s="195"/>
      <c r="FX31" s="190"/>
      <c r="FY31" s="190"/>
      <c r="FZ31" s="191"/>
      <c r="GA31" s="191"/>
      <c r="GB31" s="191"/>
      <c r="GC31" s="191"/>
      <c r="GD31" s="191"/>
      <c r="GE31" s="192"/>
      <c r="GF31" s="193"/>
      <c r="GG31" s="194"/>
      <c r="GH31" s="195"/>
      <c r="GI31" s="190"/>
      <c r="GJ31" s="190"/>
      <c r="GK31" s="191"/>
      <c r="GL31" s="191"/>
      <c r="GM31" s="191"/>
      <c r="GN31" s="191"/>
      <c r="GO31" s="191"/>
      <c r="GP31" s="192"/>
      <c r="GQ31" s="193"/>
      <c r="GR31" s="194"/>
      <c r="GS31" s="195"/>
      <c r="GT31" s="190"/>
      <c r="GU31" s="190"/>
      <c r="GV31" s="191"/>
      <c r="GW31" s="191"/>
      <c r="GX31" s="191"/>
      <c r="GY31" s="191"/>
      <c r="GZ31" s="191"/>
      <c r="HA31" s="192"/>
      <c r="HB31" s="193"/>
      <c r="HC31" s="194"/>
      <c r="HD31" s="195"/>
      <c r="HE31" s="190"/>
      <c r="HF31" s="190"/>
      <c r="HG31" s="191"/>
      <c r="HH31" s="191"/>
      <c r="HI31" s="191"/>
      <c r="HJ31" s="191"/>
      <c r="HK31" s="191"/>
      <c r="HL31" s="192"/>
      <c r="HM31" s="193"/>
      <c r="HN31" s="194"/>
      <c r="HO31" s="195"/>
      <c r="HP31" s="190"/>
      <c r="HQ31" s="190"/>
      <c r="HR31" s="191"/>
      <c r="HS31" s="191"/>
      <c r="HT31" s="191"/>
      <c r="HU31" s="191"/>
      <c r="HV31" s="191"/>
      <c r="HW31" s="192"/>
      <c r="HX31" s="193"/>
      <c r="HY31" s="194"/>
      <c r="HZ31" s="195"/>
      <c r="IA31" s="190"/>
      <c r="IB31" s="190"/>
      <c r="IC31" s="191"/>
      <c r="ID31" s="191"/>
      <c r="IE31" s="191"/>
      <c r="IF31" s="191"/>
      <c r="IG31" s="191"/>
      <c r="IH31" s="192"/>
      <c r="II31" s="193"/>
      <c r="IJ31" s="194"/>
      <c r="IK31" s="195"/>
      <c r="IL31" s="78"/>
      <c r="IM31"/>
      <c r="IN31"/>
      <c r="IO31"/>
      <c r="IP31"/>
      <c r="IQ31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</row>
    <row r="32" spans="1:323" s="4" customFormat="1" x14ac:dyDescent="0.2">
      <c r="A32" s="33">
        <v>3</v>
      </c>
      <c r="B32" s="62" t="s">
        <v>113</v>
      </c>
      <c r="C32" s="25"/>
      <c r="D32" s="63"/>
      <c r="E32" s="63" t="s">
        <v>15</v>
      </c>
      <c r="F32" s="64" t="s">
        <v>22</v>
      </c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>
        <f>IF(ISNA(VLOOKUP(E32,SortLookup!$A$1:$B$5,2,FALSE))," ",VLOOKUP(E32,SortLookup!$A$1:$B$5,2,FALSE))</f>
        <v>0</v>
      </c>
      <c r="J32" s="22">
        <f>IF(ISNA(VLOOKUP(F32,SortLookup!$A$7:$B$11,2,FALSE))," ",VLOOKUP(F32,SortLookup!$A$7:$B$11,2,FALSE))</f>
        <v>3</v>
      </c>
      <c r="K32" s="57">
        <f t="shared" si="47"/>
        <v>168.24</v>
      </c>
      <c r="L32" s="58">
        <f>AB32+AO32+BA32+BL32+BY32+CJ32+CU32+DF32+DQ32+EB32+EM32+EX32+FI32+FT32+GE32+GP32+HA32+HL32+HW32+IH32</f>
        <v>149.24</v>
      </c>
      <c r="M32" s="36">
        <f>AD32+AQ32+BC32+BN32+CA32+CL32+CW32+DH32+DS32+ED32+EO32+EZ32+FK32+FV32+GG32+GR32+HC32+HN32+HY32+IJ32</f>
        <v>8</v>
      </c>
      <c r="N32" s="37">
        <f t="shared" si="48"/>
        <v>11</v>
      </c>
      <c r="O32" s="59">
        <f>W32+AJ32+AV32+BG32+BT32+CE32+CP32+DA32+DL32+DW32+EH32+ES32+FD32+FO32+FZ32+GK32+GV32+HG32+HR32+IC32</f>
        <v>11</v>
      </c>
      <c r="P32" s="31">
        <v>16.760000000000002</v>
      </c>
      <c r="Q32" s="28"/>
      <c r="R32" s="28"/>
      <c r="S32" s="28"/>
      <c r="T32" s="28"/>
      <c r="U32" s="28"/>
      <c r="V32" s="28"/>
      <c r="W32" s="29">
        <v>0</v>
      </c>
      <c r="X32" s="29">
        <v>0</v>
      </c>
      <c r="Y32" s="29">
        <v>0</v>
      </c>
      <c r="Z32" s="29">
        <v>0</v>
      </c>
      <c r="AA32" s="30">
        <v>0</v>
      </c>
      <c r="AB32" s="27">
        <f t="shared" si="49"/>
        <v>16.760000000000002</v>
      </c>
      <c r="AC32" s="26">
        <f t="shared" si="50"/>
        <v>0</v>
      </c>
      <c r="AD32" s="23">
        <f t="shared" si="51"/>
        <v>0</v>
      </c>
      <c r="AE32" s="45">
        <f t="shared" si="52"/>
        <v>16.760000000000002</v>
      </c>
      <c r="AF32" s="31">
        <v>30.72</v>
      </c>
      <c r="AG32" s="28"/>
      <c r="AH32" s="28"/>
      <c r="AI32" s="28"/>
      <c r="AJ32" s="29">
        <v>9</v>
      </c>
      <c r="AK32" s="29">
        <v>0</v>
      </c>
      <c r="AL32" s="29">
        <v>0</v>
      </c>
      <c r="AM32" s="29">
        <v>0</v>
      </c>
      <c r="AN32" s="30">
        <v>0</v>
      </c>
      <c r="AO32" s="27">
        <f t="shared" si="53"/>
        <v>30.72</v>
      </c>
      <c r="AP32" s="26">
        <f t="shared" si="54"/>
        <v>9</v>
      </c>
      <c r="AQ32" s="23">
        <f t="shared" si="55"/>
        <v>0</v>
      </c>
      <c r="AR32" s="45">
        <f t="shared" si="56"/>
        <v>39.72</v>
      </c>
      <c r="AS32" s="31">
        <v>18.079999999999998</v>
      </c>
      <c r="AT32" s="28"/>
      <c r="AU32" s="28"/>
      <c r="AV32" s="29">
        <v>2</v>
      </c>
      <c r="AW32" s="29">
        <v>0</v>
      </c>
      <c r="AX32" s="29">
        <v>0</v>
      </c>
      <c r="AY32" s="29">
        <v>0</v>
      </c>
      <c r="AZ32" s="30">
        <v>0</v>
      </c>
      <c r="BA32" s="27">
        <f t="shared" si="57"/>
        <v>18.079999999999998</v>
      </c>
      <c r="BB32" s="26">
        <f t="shared" si="58"/>
        <v>2</v>
      </c>
      <c r="BC32" s="23">
        <f t="shared" si="59"/>
        <v>0</v>
      </c>
      <c r="BD32" s="45">
        <f t="shared" si="60"/>
        <v>20.079999999999998</v>
      </c>
      <c r="BE32" s="27"/>
      <c r="BF32" s="43"/>
      <c r="BG32" s="29"/>
      <c r="BH32" s="29"/>
      <c r="BI32" s="29"/>
      <c r="BJ32" s="29"/>
      <c r="BK32" s="30"/>
      <c r="BL32" s="40">
        <f t="shared" si="61"/>
        <v>0</v>
      </c>
      <c r="BM32" s="37">
        <f t="shared" si="62"/>
        <v>0</v>
      </c>
      <c r="BN32" s="36">
        <f t="shared" si="63"/>
        <v>0</v>
      </c>
      <c r="BO32" s="35">
        <f t="shared" si="64"/>
        <v>0</v>
      </c>
      <c r="BP32" s="31">
        <v>34.630000000000003</v>
      </c>
      <c r="BQ32" s="28"/>
      <c r="BR32" s="28"/>
      <c r="BS32" s="28"/>
      <c r="BT32" s="29">
        <v>0</v>
      </c>
      <c r="BU32" s="29">
        <v>0</v>
      </c>
      <c r="BV32" s="29">
        <v>0</v>
      </c>
      <c r="BW32" s="29">
        <v>1</v>
      </c>
      <c r="BX32" s="30">
        <v>0</v>
      </c>
      <c r="BY32" s="27">
        <f t="shared" si="65"/>
        <v>34.630000000000003</v>
      </c>
      <c r="BZ32" s="26">
        <f t="shared" si="66"/>
        <v>0</v>
      </c>
      <c r="CA32" s="32">
        <f t="shared" si="67"/>
        <v>5</v>
      </c>
      <c r="CB32" s="71">
        <f t="shared" si="68"/>
        <v>39.630000000000003</v>
      </c>
      <c r="CC32" s="31">
        <v>49.05</v>
      </c>
      <c r="CD32" s="28"/>
      <c r="CE32" s="29">
        <v>0</v>
      </c>
      <c r="CF32" s="29">
        <v>1</v>
      </c>
      <c r="CG32" s="29">
        <v>0</v>
      </c>
      <c r="CH32" s="29">
        <v>0</v>
      </c>
      <c r="CI32" s="30">
        <v>0</v>
      </c>
      <c r="CJ32" s="27">
        <f t="shared" si="69"/>
        <v>49.05</v>
      </c>
      <c r="CK32" s="26">
        <f t="shared" si="70"/>
        <v>0</v>
      </c>
      <c r="CL32" s="23">
        <f t="shared" si="71"/>
        <v>3</v>
      </c>
      <c r="CM32" s="45">
        <f t="shared" si="72"/>
        <v>52.05</v>
      </c>
      <c r="IL32" s="78"/>
    </row>
    <row r="33" spans="1:323" s="155" customFormat="1" ht="13.5" thickBot="1" x14ac:dyDescent="0.25">
      <c r="A33" s="33">
        <v>4</v>
      </c>
      <c r="B33" s="62" t="s">
        <v>119</v>
      </c>
      <c r="C33" s="25"/>
      <c r="D33" s="63"/>
      <c r="E33" s="63" t="s">
        <v>15</v>
      </c>
      <c r="F33" s="64" t="s">
        <v>101</v>
      </c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>
        <f>IF(ISNA(VLOOKUP(E33,SortLookup!$A$1:$B$5,2,FALSE))," ",VLOOKUP(E33,SortLookup!$A$1:$B$5,2,FALSE))</f>
        <v>0</v>
      </c>
      <c r="J33" s="22" t="str">
        <f>IF(ISNA(VLOOKUP(F33,SortLookup!$A$7:$B$11,2,FALSE))," ",VLOOKUP(F33,SortLookup!$A$7:$B$11,2,FALSE))</f>
        <v xml:space="preserve"> </v>
      </c>
      <c r="K33" s="118">
        <f t="shared" si="47"/>
        <v>168.57</v>
      </c>
      <c r="L33" s="119">
        <f>AB33+AO33+BA33+BL33+BY33+CJ33+CU23+DF23+DQ23+EB23+EM23+EX23+FI23+FT23+GE23+GP23+HA23+HL23+HW23+IH23</f>
        <v>160.57</v>
      </c>
      <c r="M33" s="23">
        <f>AD33+AQ33+BC33+BN33+CA33+CL33+CW23+DH23+DS23+ED23+EO23+EZ23+FK23+FV23+GG23+GR23+HC23+HN23+HY23+IJ23</f>
        <v>5</v>
      </c>
      <c r="N33" s="26">
        <f t="shared" si="48"/>
        <v>3</v>
      </c>
      <c r="O33" s="120">
        <f>W33+AJ33+AV33+BG33+BT33+CE33+CP23+DA23+DL23+DW23+EH23+ES23+FD23+FO23+FZ23+GK23+GV23+HG23+HR23+IC23</f>
        <v>3</v>
      </c>
      <c r="P33" s="31">
        <v>22.87</v>
      </c>
      <c r="Q33" s="28"/>
      <c r="R33" s="28"/>
      <c r="S33" s="28"/>
      <c r="T33" s="28"/>
      <c r="U33" s="28"/>
      <c r="V33" s="28"/>
      <c r="W33" s="29">
        <v>0</v>
      </c>
      <c r="X33" s="29">
        <v>0</v>
      </c>
      <c r="Y33" s="29">
        <v>0</v>
      </c>
      <c r="Z33" s="29">
        <v>0</v>
      </c>
      <c r="AA33" s="30">
        <v>0</v>
      </c>
      <c r="AB33" s="27">
        <f t="shared" si="49"/>
        <v>22.87</v>
      </c>
      <c r="AC33" s="26">
        <f t="shared" si="50"/>
        <v>0</v>
      </c>
      <c r="AD33" s="23">
        <f t="shared" si="51"/>
        <v>0</v>
      </c>
      <c r="AE33" s="45">
        <f t="shared" si="52"/>
        <v>22.87</v>
      </c>
      <c r="AF33" s="31">
        <v>35.76</v>
      </c>
      <c r="AG33" s="28"/>
      <c r="AH33" s="28"/>
      <c r="AI33" s="28"/>
      <c r="AJ33" s="29">
        <v>2</v>
      </c>
      <c r="AK33" s="29">
        <v>0</v>
      </c>
      <c r="AL33" s="29">
        <v>0</v>
      </c>
      <c r="AM33" s="29">
        <v>1</v>
      </c>
      <c r="AN33" s="30">
        <v>0</v>
      </c>
      <c r="AO33" s="27">
        <f t="shared" si="53"/>
        <v>35.76</v>
      </c>
      <c r="AP33" s="26">
        <f t="shared" si="54"/>
        <v>2</v>
      </c>
      <c r="AQ33" s="23">
        <f t="shared" si="55"/>
        <v>5</v>
      </c>
      <c r="AR33" s="45">
        <f t="shared" si="56"/>
        <v>42.76</v>
      </c>
      <c r="AS33" s="31">
        <v>26.02</v>
      </c>
      <c r="AT33" s="28"/>
      <c r="AU33" s="28"/>
      <c r="AV33" s="29">
        <v>1</v>
      </c>
      <c r="AW33" s="29">
        <v>0</v>
      </c>
      <c r="AX33" s="29">
        <v>0</v>
      </c>
      <c r="AY33" s="29">
        <v>0</v>
      </c>
      <c r="AZ33" s="30">
        <v>0</v>
      </c>
      <c r="BA33" s="27">
        <f t="shared" si="57"/>
        <v>26.02</v>
      </c>
      <c r="BB33" s="26">
        <f t="shared" si="58"/>
        <v>1</v>
      </c>
      <c r="BC33" s="23">
        <f t="shared" si="59"/>
        <v>0</v>
      </c>
      <c r="BD33" s="45">
        <f t="shared" si="60"/>
        <v>27.02</v>
      </c>
      <c r="BE33" s="27"/>
      <c r="BF33" s="43"/>
      <c r="BG33" s="29"/>
      <c r="BH33" s="29"/>
      <c r="BI33" s="29"/>
      <c r="BJ33" s="29"/>
      <c r="BK33" s="30"/>
      <c r="BL33" s="40">
        <f t="shared" si="61"/>
        <v>0</v>
      </c>
      <c r="BM33" s="37">
        <f t="shared" si="62"/>
        <v>0</v>
      </c>
      <c r="BN33" s="36">
        <f t="shared" si="63"/>
        <v>0</v>
      </c>
      <c r="BO33" s="35">
        <f t="shared" si="64"/>
        <v>0</v>
      </c>
      <c r="BP33" s="31">
        <v>38.96</v>
      </c>
      <c r="BQ33" s="28"/>
      <c r="BR33" s="28"/>
      <c r="BS33" s="28"/>
      <c r="BT33" s="29">
        <v>0</v>
      </c>
      <c r="BU33" s="29">
        <v>0</v>
      </c>
      <c r="BV33" s="29">
        <v>0</v>
      </c>
      <c r="BW33" s="29">
        <v>0</v>
      </c>
      <c r="BX33" s="30">
        <v>0</v>
      </c>
      <c r="BY33" s="27">
        <f t="shared" si="65"/>
        <v>38.96</v>
      </c>
      <c r="BZ33" s="26">
        <f t="shared" si="66"/>
        <v>0</v>
      </c>
      <c r="CA33" s="32">
        <f t="shared" si="67"/>
        <v>0</v>
      </c>
      <c r="CB33" s="71">
        <f t="shared" si="68"/>
        <v>38.96</v>
      </c>
      <c r="CC33" s="31">
        <v>36.96</v>
      </c>
      <c r="CD33" s="28"/>
      <c r="CE33" s="29">
        <v>0</v>
      </c>
      <c r="CF33" s="29">
        <v>0</v>
      </c>
      <c r="CG33" s="29">
        <v>0</v>
      </c>
      <c r="CH33" s="29">
        <v>0</v>
      </c>
      <c r="CI33" s="30">
        <v>0</v>
      </c>
      <c r="CJ33" s="27">
        <f t="shared" si="69"/>
        <v>36.96</v>
      </c>
      <c r="CK33" s="26">
        <f t="shared" si="70"/>
        <v>0</v>
      </c>
      <c r="CL33" s="23">
        <f t="shared" si="71"/>
        <v>0</v>
      </c>
      <c r="CM33" s="45">
        <f t="shared" si="72"/>
        <v>36.96</v>
      </c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8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 s="75"/>
      <c r="LA33" s="75"/>
      <c r="LB33" s="75"/>
      <c r="LC33" s="75"/>
      <c r="LD33" s="75"/>
      <c r="LE33" s="75"/>
      <c r="LF33" s="75"/>
      <c r="LG33" s="75"/>
      <c r="LH33" s="75"/>
      <c r="LI33" s="75"/>
      <c r="LJ33" s="75"/>
      <c r="LK33" s="75"/>
    </row>
    <row r="34" spans="1:323" s="4" customFormat="1" ht="13.5" thickTop="1" x14ac:dyDescent="0.2">
      <c r="A34" s="33">
        <v>5</v>
      </c>
      <c r="B34" s="81" t="s">
        <v>159</v>
      </c>
      <c r="C34" s="82"/>
      <c r="D34" s="83"/>
      <c r="E34" s="83" t="s">
        <v>15</v>
      </c>
      <c r="F34" s="84" t="s">
        <v>22</v>
      </c>
      <c r="G34" s="85" t="str">
        <f>IF(AND(OR($G$2="Y",$H$2="Y"),I34&lt;5,J34&lt;5),IF(AND(I34=#REF!,J34=#REF!),#REF!+1,1),"")</f>
        <v/>
      </c>
      <c r="H34" s="86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7">
        <f>IF(ISNA(VLOOKUP(E34,SortLookup!$A$1:$B$5,2,FALSE))," ",VLOOKUP(E34,SortLookup!$A$1:$B$5,2,FALSE))</f>
        <v>0</v>
      </c>
      <c r="J34" s="88">
        <f>IF(ISNA(VLOOKUP(F34,SortLookup!$A$7:$B$11,2,FALSE))," ",VLOOKUP(F34,SortLookup!$A$7:$B$11,2,FALSE))</f>
        <v>3</v>
      </c>
      <c r="K34" s="57">
        <f t="shared" si="47"/>
        <v>193.41</v>
      </c>
      <c r="L34" s="58">
        <f>AB34+AO34+BA34+BL34+BY34+CJ34+CU18+DF18+DQ18+EB18+EM18+EX18+FI18+FT18+GE18+GP18+HA18+HL18+HW18+IH18</f>
        <v>178.41</v>
      </c>
      <c r="M34" s="36">
        <f>AD34+AQ34+BC34+BN34+CA34+CL34+CW18+DH18+DS18+ED18+EO18+EZ18+FK18+FV18+GG18+GR18+HC18+HN18+HY18+IJ18</f>
        <v>3</v>
      </c>
      <c r="N34" s="37">
        <f t="shared" si="48"/>
        <v>12</v>
      </c>
      <c r="O34" s="59">
        <f>W34+AJ34+AV34+BG34+BT34+CE34+CP18+DA18+DL18+DW18+EH18+ES18+FD18+FO18+FZ18+GK18+GV18+HG18+HR18+IC18</f>
        <v>12</v>
      </c>
      <c r="P34" s="89">
        <v>28.82</v>
      </c>
      <c r="Q34" s="90"/>
      <c r="R34" s="90"/>
      <c r="S34" s="90"/>
      <c r="T34" s="90"/>
      <c r="U34" s="90"/>
      <c r="V34" s="90"/>
      <c r="W34" s="91">
        <v>0</v>
      </c>
      <c r="X34" s="91">
        <v>0</v>
      </c>
      <c r="Y34" s="91">
        <v>0</v>
      </c>
      <c r="Z34" s="91">
        <v>0</v>
      </c>
      <c r="AA34" s="92">
        <v>0</v>
      </c>
      <c r="AB34" s="40">
        <f t="shared" si="49"/>
        <v>28.82</v>
      </c>
      <c r="AC34" s="37">
        <f t="shared" si="50"/>
        <v>0</v>
      </c>
      <c r="AD34" s="36">
        <f t="shared" si="51"/>
        <v>0</v>
      </c>
      <c r="AE34" s="93">
        <f t="shared" si="52"/>
        <v>28.82</v>
      </c>
      <c r="AF34" s="89">
        <v>36.53</v>
      </c>
      <c r="AG34" s="90"/>
      <c r="AH34" s="90"/>
      <c r="AI34" s="90"/>
      <c r="AJ34" s="91">
        <v>1</v>
      </c>
      <c r="AK34" s="91">
        <v>0</v>
      </c>
      <c r="AL34" s="91">
        <v>0</v>
      </c>
      <c r="AM34" s="91">
        <v>0</v>
      </c>
      <c r="AN34" s="92">
        <v>0</v>
      </c>
      <c r="AO34" s="40">
        <f t="shared" si="53"/>
        <v>36.53</v>
      </c>
      <c r="AP34" s="37">
        <f t="shared" si="54"/>
        <v>1</v>
      </c>
      <c r="AQ34" s="36">
        <f t="shared" si="55"/>
        <v>0</v>
      </c>
      <c r="AR34" s="93">
        <f t="shared" si="56"/>
        <v>37.53</v>
      </c>
      <c r="AS34" s="89">
        <v>21.71</v>
      </c>
      <c r="AT34" s="90"/>
      <c r="AU34" s="90"/>
      <c r="AV34" s="91">
        <v>3</v>
      </c>
      <c r="AW34" s="91">
        <v>0</v>
      </c>
      <c r="AX34" s="91">
        <v>0</v>
      </c>
      <c r="AY34" s="91">
        <v>0</v>
      </c>
      <c r="AZ34" s="92">
        <v>0</v>
      </c>
      <c r="BA34" s="40">
        <f t="shared" si="57"/>
        <v>21.71</v>
      </c>
      <c r="BB34" s="37">
        <f t="shared" si="58"/>
        <v>3</v>
      </c>
      <c r="BC34" s="36">
        <f t="shared" si="59"/>
        <v>0</v>
      </c>
      <c r="BD34" s="93">
        <f t="shared" si="60"/>
        <v>24.71</v>
      </c>
      <c r="BE34" s="40"/>
      <c r="BF34" s="115"/>
      <c r="BG34" s="91"/>
      <c r="BH34" s="91"/>
      <c r="BI34" s="91"/>
      <c r="BJ34" s="91"/>
      <c r="BK34" s="92"/>
      <c r="BL34" s="40">
        <f t="shared" si="61"/>
        <v>0</v>
      </c>
      <c r="BM34" s="37">
        <f t="shared" si="62"/>
        <v>0</v>
      </c>
      <c r="BN34" s="36">
        <f t="shared" si="63"/>
        <v>0</v>
      </c>
      <c r="BO34" s="35">
        <f t="shared" si="64"/>
        <v>0</v>
      </c>
      <c r="BP34" s="89">
        <v>32.54</v>
      </c>
      <c r="BQ34" s="90"/>
      <c r="BR34" s="90"/>
      <c r="BS34" s="90"/>
      <c r="BT34" s="91">
        <v>8</v>
      </c>
      <c r="BU34" s="91">
        <v>1</v>
      </c>
      <c r="BV34" s="91">
        <v>0</v>
      </c>
      <c r="BW34" s="91">
        <v>0</v>
      </c>
      <c r="BX34" s="92">
        <v>0</v>
      </c>
      <c r="BY34" s="40">
        <f t="shared" si="65"/>
        <v>32.54</v>
      </c>
      <c r="BZ34" s="37">
        <f t="shared" si="66"/>
        <v>8</v>
      </c>
      <c r="CA34" s="153">
        <f t="shared" si="67"/>
        <v>3</v>
      </c>
      <c r="CB34" s="154">
        <f t="shared" si="68"/>
        <v>43.54</v>
      </c>
      <c r="CC34" s="89">
        <v>58.81</v>
      </c>
      <c r="CD34" s="90"/>
      <c r="CE34" s="91">
        <v>0</v>
      </c>
      <c r="CF34" s="91">
        <v>0</v>
      </c>
      <c r="CG34" s="91">
        <v>0</v>
      </c>
      <c r="CH34" s="91">
        <v>0</v>
      </c>
      <c r="CI34" s="92">
        <v>0</v>
      </c>
      <c r="CJ34" s="40">
        <f t="shared" si="69"/>
        <v>58.81</v>
      </c>
      <c r="CK34" s="37">
        <f t="shared" si="70"/>
        <v>0</v>
      </c>
      <c r="CL34" s="36">
        <f t="shared" si="71"/>
        <v>0</v>
      </c>
      <c r="CM34" s="93">
        <f t="shared" si="72"/>
        <v>58.81</v>
      </c>
      <c r="IL34" s="78"/>
      <c r="IM34"/>
      <c r="IN34"/>
      <c r="IO34"/>
      <c r="IP34"/>
    </row>
    <row r="35" spans="1:323" s="4" customFormat="1" x14ac:dyDescent="0.2">
      <c r="A35" s="33">
        <v>6</v>
      </c>
      <c r="B35" s="62" t="s">
        <v>141</v>
      </c>
      <c r="C35" s="25"/>
      <c r="D35" s="63" t="s">
        <v>118</v>
      </c>
      <c r="E35" s="63" t="s">
        <v>15</v>
      </c>
      <c r="F35" s="64" t="s">
        <v>106</v>
      </c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>
        <f>IF(ISNA(VLOOKUP(E35,SortLookup!$A$1:$B$5,2,FALSE))," ",VLOOKUP(E35,SortLookup!$A$1:$B$5,2,FALSE))</f>
        <v>0</v>
      </c>
      <c r="J35" s="22" t="str">
        <f>IF(ISNA(VLOOKUP(F35,SortLookup!$A$7:$B$11,2,FALSE))," ",VLOOKUP(F35,SortLookup!$A$7:$B$11,2,FALSE))</f>
        <v xml:space="preserve"> </v>
      </c>
      <c r="K35" s="57">
        <f t="shared" si="47"/>
        <v>207.47</v>
      </c>
      <c r="L35" s="58">
        <f>AB35+AO35+BA35+BL35+BY35+CJ35+CU35+DF35+DQ35+EB35+EM35+EX35+FI35+FT35+GE35+GP35+HA35+HL35+HW35+IH35</f>
        <v>204.47</v>
      </c>
      <c r="M35" s="36">
        <f>AD35+AQ35+BC35+BN35+CA35+CL35+CW35+DH35+DS35+ED35+EO35+EZ35+FK35+FV35+GG35+GR35+HC35+HN35+HY35+IJ35</f>
        <v>0</v>
      </c>
      <c r="N35" s="37">
        <f t="shared" si="48"/>
        <v>3</v>
      </c>
      <c r="O35" s="59">
        <f>W35+AJ35+AV35+BG35+BT35+CE35+CP35+DA35+DL35+DW35+EH35+ES35+FD35+FO35+FZ35+GK35+GV35+HG35+HR35+IC35</f>
        <v>3</v>
      </c>
      <c r="P35" s="31">
        <v>31.51</v>
      </c>
      <c r="Q35" s="28"/>
      <c r="R35" s="28"/>
      <c r="S35" s="28"/>
      <c r="T35" s="28"/>
      <c r="U35" s="28"/>
      <c r="V35" s="28"/>
      <c r="W35" s="29">
        <v>0</v>
      </c>
      <c r="X35" s="29">
        <v>0</v>
      </c>
      <c r="Y35" s="29">
        <v>0</v>
      </c>
      <c r="Z35" s="29">
        <v>0</v>
      </c>
      <c r="AA35" s="30">
        <v>0</v>
      </c>
      <c r="AB35" s="27">
        <f t="shared" si="49"/>
        <v>31.51</v>
      </c>
      <c r="AC35" s="26">
        <f t="shared" si="50"/>
        <v>0</v>
      </c>
      <c r="AD35" s="23">
        <f t="shared" si="51"/>
        <v>0</v>
      </c>
      <c r="AE35" s="45">
        <f t="shared" si="52"/>
        <v>31.51</v>
      </c>
      <c r="AF35" s="31">
        <v>38.29</v>
      </c>
      <c r="AG35" s="28"/>
      <c r="AH35" s="28"/>
      <c r="AI35" s="28"/>
      <c r="AJ35" s="29">
        <v>2</v>
      </c>
      <c r="AK35" s="29">
        <v>0</v>
      </c>
      <c r="AL35" s="29">
        <v>0</v>
      </c>
      <c r="AM35" s="29">
        <v>0</v>
      </c>
      <c r="AN35" s="30">
        <v>0</v>
      </c>
      <c r="AO35" s="27">
        <f t="shared" si="53"/>
        <v>38.29</v>
      </c>
      <c r="AP35" s="26">
        <f t="shared" si="54"/>
        <v>2</v>
      </c>
      <c r="AQ35" s="23">
        <f t="shared" si="55"/>
        <v>0</v>
      </c>
      <c r="AR35" s="45">
        <f t="shared" si="56"/>
        <v>40.29</v>
      </c>
      <c r="AS35" s="31">
        <v>24.94</v>
      </c>
      <c r="AT35" s="28"/>
      <c r="AU35" s="28"/>
      <c r="AV35" s="29">
        <v>1</v>
      </c>
      <c r="AW35" s="29">
        <v>0</v>
      </c>
      <c r="AX35" s="29">
        <v>0</v>
      </c>
      <c r="AY35" s="29">
        <v>0</v>
      </c>
      <c r="AZ35" s="30">
        <v>0</v>
      </c>
      <c r="BA35" s="27">
        <f t="shared" si="57"/>
        <v>24.94</v>
      </c>
      <c r="BB35" s="26">
        <f t="shared" si="58"/>
        <v>1</v>
      </c>
      <c r="BC35" s="23">
        <f t="shared" si="59"/>
        <v>0</v>
      </c>
      <c r="BD35" s="45">
        <f t="shared" si="60"/>
        <v>25.94</v>
      </c>
      <c r="BE35" s="27"/>
      <c r="BF35" s="43"/>
      <c r="BG35" s="29"/>
      <c r="BH35" s="29"/>
      <c r="BI35" s="29"/>
      <c r="BJ35" s="29"/>
      <c r="BK35" s="30"/>
      <c r="BL35" s="40">
        <f t="shared" si="61"/>
        <v>0</v>
      </c>
      <c r="BM35" s="37">
        <f t="shared" si="62"/>
        <v>0</v>
      </c>
      <c r="BN35" s="36">
        <f t="shared" si="63"/>
        <v>0</v>
      </c>
      <c r="BO35" s="35">
        <f t="shared" si="64"/>
        <v>0</v>
      </c>
      <c r="BP35" s="31">
        <v>46.42</v>
      </c>
      <c r="BQ35" s="28"/>
      <c r="BR35" s="28"/>
      <c r="BS35" s="28"/>
      <c r="BT35" s="29">
        <v>0</v>
      </c>
      <c r="BU35" s="29">
        <v>0</v>
      </c>
      <c r="BV35" s="29">
        <v>0</v>
      </c>
      <c r="BW35" s="29">
        <v>0</v>
      </c>
      <c r="BX35" s="30">
        <v>0</v>
      </c>
      <c r="BY35" s="27">
        <f t="shared" si="65"/>
        <v>46.42</v>
      </c>
      <c r="BZ35" s="26">
        <f t="shared" si="66"/>
        <v>0</v>
      </c>
      <c r="CA35" s="32">
        <f t="shared" si="67"/>
        <v>0</v>
      </c>
      <c r="CB35" s="71">
        <f t="shared" si="68"/>
        <v>46.42</v>
      </c>
      <c r="CC35" s="31">
        <v>63.31</v>
      </c>
      <c r="CD35" s="28"/>
      <c r="CE35" s="29">
        <v>0</v>
      </c>
      <c r="CF35" s="29">
        <v>0</v>
      </c>
      <c r="CG35" s="29">
        <v>0</v>
      </c>
      <c r="CH35" s="29">
        <v>0</v>
      </c>
      <c r="CI35" s="30">
        <v>0</v>
      </c>
      <c r="CJ35" s="27">
        <f t="shared" si="69"/>
        <v>63.31</v>
      </c>
      <c r="CK35" s="26">
        <f t="shared" si="70"/>
        <v>0</v>
      </c>
      <c r="CL35" s="23">
        <f t="shared" si="71"/>
        <v>0</v>
      </c>
      <c r="CM35" s="45">
        <f t="shared" si="72"/>
        <v>63.31</v>
      </c>
      <c r="IL35" s="78"/>
      <c r="IM35"/>
      <c r="IN35"/>
    </row>
    <row r="36" spans="1:323" s="4" customFormat="1" x14ac:dyDescent="0.2">
      <c r="A36" s="33">
        <v>7</v>
      </c>
      <c r="B36" s="62" t="s">
        <v>117</v>
      </c>
      <c r="C36" s="25"/>
      <c r="D36" s="63"/>
      <c r="E36" s="63" t="s">
        <v>15</v>
      </c>
      <c r="F36" s="64" t="s">
        <v>22</v>
      </c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>
        <f>IF(ISNA(VLOOKUP(E36,SortLookup!$A$1:$B$5,2,FALSE))," ",VLOOKUP(E36,SortLookup!$A$1:$B$5,2,FALSE))</f>
        <v>0</v>
      </c>
      <c r="J36" s="22">
        <f>IF(ISNA(VLOOKUP(F36,SortLookup!$A$7:$B$11,2,FALSE))," ",VLOOKUP(F36,SortLookup!$A$7:$B$11,2,FALSE))</f>
        <v>3</v>
      </c>
      <c r="K36" s="57">
        <f t="shared" si="47"/>
        <v>217.4</v>
      </c>
      <c r="L36" s="58">
        <f>AB36+AO36+BA36+BL36+BY36+CJ36+CU30+DF30+DQ30+EB30+EM30+EX30+FI30+FT30+GE30+GP30+HA30+HL30+HW30+IH30</f>
        <v>211.4</v>
      </c>
      <c r="M36" s="36">
        <f>AD36+AQ36+BC36+BN36+CA36+CL36+CW30+DH30+DS30+ED30+EO30+EZ30+FK30+FV30+GG30+GR30+HC30+HN30+HY30+IJ30</f>
        <v>5</v>
      </c>
      <c r="N36" s="37">
        <f t="shared" si="48"/>
        <v>1</v>
      </c>
      <c r="O36" s="59">
        <f>W36+AJ36+AV36+BG36+BT36+CE36+CP30+DA30+DL30+DW30+EH30+ES30+FD30+FO30+FZ30+GK30+GV30+HG30+HR30+IC30</f>
        <v>1</v>
      </c>
      <c r="P36" s="31">
        <v>37.08</v>
      </c>
      <c r="Q36" s="28"/>
      <c r="R36" s="28"/>
      <c r="S36" s="28"/>
      <c r="T36" s="28"/>
      <c r="U36" s="28"/>
      <c r="V36" s="28"/>
      <c r="W36" s="29">
        <v>0</v>
      </c>
      <c r="X36" s="29">
        <v>0</v>
      </c>
      <c r="Y36" s="29">
        <v>0</v>
      </c>
      <c r="Z36" s="29">
        <v>0</v>
      </c>
      <c r="AA36" s="30">
        <v>0</v>
      </c>
      <c r="AB36" s="27">
        <f t="shared" si="49"/>
        <v>37.08</v>
      </c>
      <c r="AC36" s="26">
        <f t="shared" si="50"/>
        <v>0</v>
      </c>
      <c r="AD36" s="23">
        <f t="shared" si="51"/>
        <v>0</v>
      </c>
      <c r="AE36" s="45">
        <f t="shared" si="52"/>
        <v>37.08</v>
      </c>
      <c r="AF36" s="31">
        <v>53.98</v>
      </c>
      <c r="AG36" s="28"/>
      <c r="AH36" s="28"/>
      <c r="AI36" s="28"/>
      <c r="AJ36" s="29">
        <v>1</v>
      </c>
      <c r="AK36" s="29">
        <v>0</v>
      </c>
      <c r="AL36" s="29">
        <v>0</v>
      </c>
      <c r="AM36" s="29">
        <v>1</v>
      </c>
      <c r="AN36" s="30">
        <v>0</v>
      </c>
      <c r="AO36" s="27">
        <f t="shared" si="53"/>
        <v>53.98</v>
      </c>
      <c r="AP36" s="26">
        <f t="shared" si="54"/>
        <v>1</v>
      </c>
      <c r="AQ36" s="23">
        <f t="shared" si="55"/>
        <v>5</v>
      </c>
      <c r="AR36" s="45">
        <f t="shared" si="56"/>
        <v>59.98</v>
      </c>
      <c r="AS36" s="31">
        <v>25.73</v>
      </c>
      <c r="AT36" s="28"/>
      <c r="AU36" s="28"/>
      <c r="AV36" s="29">
        <v>0</v>
      </c>
      <c r="AW36" s="29">
        <v>0</v>
      </c>
      <c r="AX36" s="29">
        <v>0</v>
      </c>
      <c r="AY36" s="29">
        <v>0</v>
      </c>
      <c r="AZ36" s="30">
        <v>0</v>
      </c>
      <c r="BA36" s="27">
        <f t="shared" si="57"/>
        <v>25.73</v>
      </c>
      <c r="BB36" s="26">
        <f t="shared" si="58"/>
        <v>0</v>
      </c>
      <c r="BC36" s="23">
        <f t="shared" si="59"/>
        <v>0</v>
      </c>
      <c r="BD36" s="45">
        <f t="shared" si="60"/>
        <v>25.73</v>
      </c>
      <c r="BE36" s="27"/>
      <c r="BF36" s="43"/>
      <c r="BG36" s="29"/>
      <c r="BH36" s="29"/>
      <c r="BI36" s="29"/>
      <c r="BJ36" s="29"/>
      <c r="BK36" s="30"/>
      <c r="BL36" s="40">
        <f t="shared" si="61"/>
        <v>0</v>
      </c>
      <c r="BM36" s="37">
        <f t="shared" si="62"/>
        <v>0</v>
      </c>
      <c r="BN36" s="36">
        <f t="shared" si="63"/>
        <v>0</v>
      </c>
      <c r="BO36" s="35">
        <f t="shared" si="64"/>
        <v>0</v>
      </c>
      <c r="BP36" s="31">
        <v>48.22</v>
      </c>
      <c r="BQ36" s="28"/>
      <c r="BR36" s="28"/>
      <c r="BS36" s="28"/>
      <c r="BT36" s="29">
        <v>0</v>
      </c>
      <c r="BU36" s="29">
        <v>0</v>
      </c>
      <c r="BV36" s="29">
        <v>0</v>
      </c>
      <c r="BW36" s="29">
        <v>0</v>
      </c>
      <c r="BX36" s="30">
        <v>0</v>
      </c>
      <c r="BY36" s="27">
        <f t="shared" si="65"/>
        <v>48.22</v>
      </c>
      <c r="BZ36" s="26">
        <f t="shared" si="66"/>
        <v>0</v>
      </c>
      <c r="CA36" s="32">
        <f t="shared" si="67"/>
        <v>0</v>
      </c>
      <c r="CB36" s="71">
        <f t="shared" si="68"/>
        <v>48.22</v>
      </c>
      <c r="CC36" s="31">
        <v>46.39</v>
      </c>
      <c r="CD36" s="28"/>
      <c r="CE36" s="29">
        <v>0</v>
      </c>
      <c r="CF36" s="29">
        <v>0</v>
      </c>
      <c r="CG36" s="29">
        <v>0</v>
      </c>
      <c r="CH36" s="29">
        <v>0</v>
      </c>
      <c r="CI36" s="30">
        <v>0</v>
      </c>
      <c r="CJ36" s="27">
        <f t="shared" si="69"/>
        <v>46.39</v>
      </c>
      <c r="CK36" s="26">
        <f t="shared" si="70"/>
        <v>0</v>
      </c>
      <c r="CL36" s="23">
        <f t="shared" si="71"/>
        <v>0</v>
      </c>
      <c r="CM36" s="45">
        <f t="shared" si="72"/>
        <v>46.39</v>
      </c>
      <c r="IL36" s="78"/>
      <c r="IO36"/>
      <c r="IP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</row>
    <row r="37" spans="1:323" s="4" customFormat="1" x14ac:dyDescent="0.2">
      <c r="A37" s="33">
        <v>8</v>
      </c>
      <c r="B37" s="62" t="s">
        <v>111</v>
      </c>
      <c r="C37" s="25"/>
      <c r="D37" s="63"/>
      <c r="E37" s="63" t="s">
        <v>15</v>
      </c>
      <c r="F37" s="64" t="s">
        <v>101</v>
      </c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>
        <f>IF(ISNA(VLOOKUP(E37,SortLookup!$A$1:$B$5,2,FALSE))," ",VLOOKUP(E37,SortLookup!$A$1:$B$5,2,FALSE))</f>
        <v>0</v>
      </c>
      <c r="J37" s="22" t="str">
        <f>IF(ISNA(VLOOKUP(F37,SortLookup!$A$7:$B$11,2,FALSE))," ",VLOOKUP(F37,SortLookup!$A$7:$B$11,2,FALSE))</f>
        <v xml:space="preserve"> </v>
      </c>
      <c r="K37" s="57">
        <f t="shared" si="47"/>
        <v>247.74</v>
      </c>
      <c r="L37" s="58">
        <f>AB37+AO37+BA37+BL37+BY37+CJ37+CU37+DF37+DQ37+EB37+EM37+EX37+FI37+FT37+GE37+GP37+HA37+HL37+HW37+IH37</f>
        <v>205.74</v>
      </c>
      <c r="M37" s="36">
        <f>AD37+AQ37+BC37+BN37+CA37+CL37+CW37+DH37+DS37+ED37+EO37+EZ37+FK37+FV37+GG37+GR37+HC37+HN37+HY37+IJ37</f>
        <v>9</v>
      </c>
      <c r="N37" s="37">
        <f t="shared" si="48"/>
        <v>33</v>
      </c>
      <c r="O37" s="59">
        <f>W37+AJ37+AV37+BG37+BT37+CE37+CP37+DA37+DL37+DW37+EH37+ES37+FD37+FO37+FZ37+GK37+GV37+HG37+HR37+IC37</f>
        <v>33</v>
      </c>
      <c r="P37" s="31">
        <v>37.54</v>
      </c>
      <c r="Q37" s="28"/>
      <c r="R37" s="28"/>
      <c r="S37" s="28"/>
      <c r="T37" s="28"/>
      <c r="U37" s="28"/>
      <c r="V37" s="28"/>
      <c r="W37" s="29">
        <v>0</v>
      </c>
      <c r="X37" s="29">
        <v>0</v>
      </c>
      <c r="Y37" s="29">
        <v>0</v>
      </c>
      <c r="Z37" s="29">
        <v>0</v>
      </c>
      <c r="AA37" s="30">
        <v>0</v>
      </c>
      <c r="AB37" s="27">
        <f t="shared" si="49"/>
        <v>37.54</v>
      </c>
      <c r="AC37" s="26">
        <f t="shared" si="50"/>
        <v>0</v>
      </c>
      <c r="AD37" s="23">
        <f t="shared" si="51"/>
        <v>0</v>
      </c>
      <c r="AE37" s="45">
        <f t="shared" si="52"/>
        <v>37.54</v>
      </c>
      <c r="AF37" s="31">
        <v>44.99</v>
      </c>
      <c r="AG37" s="28"/>
      <c r="AH37" s="28"/>
      <c r="AI37" s="28"/>
      <c r="AJ37" s="29">
        <v>13</v>
      </c>
      <c r="AK37" s="29">
        <v>0</v>
      </c>
      <c r="AL37" s="29">
        <v>0</v>
      </c>
      <c r="AM37" s="29">
        <v>0</v>
      </c>
      <c r="AN37" s="30">
        <v>0</v>
      </c>
      <c r="AO37" s="27">
        <f t="shared" si="53"/>
        <v>44.99</v>
      </c>
      <c r="AP37" s="26">
        <f t="shared" si="54"/>
        <v>13</v>
      </c>
      <c r="AQ37" s="23">
        <f t="shared" si="55"/>
        <v>0</v>
      </c>
      <c r="AR37" s="45">
        <f t="shared" si="56"/>
        <v>57.99</v>
      </c>
      <c r="AS37" s="31">
        <v>20.93</v>
      </c>
      <c r="AT37" s="28"/>
      <c r="AU37" s="28"/>
      <c r="AV37" s="29">
        <v>3</v>
      </c>
      <c r="AW37" s="29">
        <v>1</v>
      </c>
      <c r="AX37" s="29">
        <v>0</v>
      </c>
      <c r="AY37" s="29">
        <v>0</v>
      </c>
      <c r="AZ37" s="30">
        <v>0</v>
      </c>
      <c r="BA37" s="27">
        <f t="shared" si="57"/>
        <v>20.93</v>
      </c>
      <c r="BB37" s="26">
        <f t="shared" si="58"/>
        <v>3</v>
      </c>
      <c r="BC37" s="23">
        <f t="shared" si="59"/>
        <v>3</v>
      </c>
      <c r="BD37" s="45">
        <f t="shared" si="60"/>
        <v>26.93</v>
      </c>
      <c r="BE37" s="27"/>
      <c r="BF37" s="43"/>
      <c r="BG37" s="29"/>
      <c r="BH37" s="29"/>
      <c r="BI37" s="29"/>
      <c r="BJ37" s="29"/>
      <c r="BK37" s="30"/>
      <c r="BL37" s="40">
        <f t="shared" si="61"/>
        <v>0</v>
      </c>
      <c r="BM37" s="37">
        <f t="shared" si="62"/>
        <v>0</v>
      </c>
      <c r="BN37" s="36">
        <f t="shared" si="63"/>
        <v>0</v>
      </c>
      <c r="BO37" s="35">
        <f t="shared" si="64"/>
        <v>0</v>
      </c>
      <c r="BP37" s="31">
        <v>39.33</v>
      </c>
      <c r="BQ37" s="28"/>
      <c r="BR37" s="28"/>
      <c r="BS37" s="28"/>
      <c r="BT37" s="29">
        <v>2</v>
      </c>
      <c r="BU37" s="29">
        <v>1</v>
      </c>
      <c r="BV37" s="29">
        <v>0</v>
      </c>
      <c r="BW37" s="29">
        <v>0</v>
      </c>
      <c r="BX37" s="30">
        <v>0</v>
      </c>
      <c r="BY37" s="27">
        <f t="shared" si="65"/>
        <v>39.33</v>
      </c>
      <c r="BZ37" s="26">
        <f t="shared" si="66"/>
        <v>2</v>
      </c>
      <c r="CA37" s="32">
        <f t="shared" si="67"/>
        <v>3</v>
      </c>
      <c r="CB37" s="71">
        <f t="shared" si="68"/>
        <v>44.33</v>
      </c>
      <c r="CC37" s="31">
        <v>62.95</v>
      </c>
      <c r="CD37" s="28"/>
      <c r="CE37" s="29">
        <v>15</v>
      </c>
      <c r="CF37" s="29">
        <v>1</v>
      </c>
      <c r="CG37" s="29">
        <v>0</v>
      </c>
      <c r="CH37" s="29">
        <v>0</v>
      </c>
      <c r="CI37" s="30">
        <v>0</v>
      </c>
      <c r="CJ37" s="27">
        <f t="shared" si="69"/>
        <v>62.95</v>
      </c>
      <c r="CK37" s="26">
        <f t="shared" si="70"/>
        <v>15</v>
      </c>
      <c r="CL37" s="23">
        <f t="shared" si="71"/>
        <v>3</v>
      </c>
      <c r="CM37" s="45">
        <f t="shared" si="72"/>
        <v>80.95</v>
      </c>
      <c r="CN37" s="1"/>
      <c r="CO37" s="1"/>
      <c r="CP37" s="2"/>
      <c r="CQ37" s="2"/>
      <c r="CR37" s="2"/>
      <c r="CS37" s="2"/>
      <c r="CT37" s="2"/>
      <c r="CU37" s="60"/>
      <c r="CV37" s="13"/>
      <c r="CW37" s="6"/>
      <c r="CX37" s="38"/>
      <c r="CY37" s="1"/>
      <c r="CZ37" s="1"/>
      <c r="DA37" s="2"/>
      <c r="DB37" s="2"/>
      <c r="DC37" s="2"/>
      <c r="DD37" s="2"/>
      <c r="DE37" s="2"/>
      <c r="DF37" s="60"/>
      <c r="DG37" s="13"/>
      <c r="DH37" s="6"/>
      <c r="DI37" s="38"/>
      <c r="DJ37" s="1"/>
      <c r="DK37" s="1"/>
      <c r="DL37" s="2"/>
      <c r="DM37" s="2"/>
      <c r="DN37" s="2"/>
      <c r="DO37" s="2"/>
      <c r="DP37" s="2"/>
      <c r="DQ37" s="60"/>
      <c r="DR37" s="13"/>
      <c r="DS37" s="6"/>
      <c r="DT37" s="38"/>
      <c r="DU37" s="1"/>
      <c r="DV37" s="1"/>
      <c r="DW37" s="2"/>
      <c r="DX37" s="2"/>
      <c r="DY37" s="2"/>
      <c r="DZ37" s="2"/>
      <c r="EA37" s="2"/>
      <c r="EB37" s="60"/>
      <c r="EC37" s="13"/>
      <c r="ED37" s="6"/>
      <c r="EE37" s="38"/>
      <c r="EF37" s="1"/>
      <c r="EG37" s="1"/>
      <c r="EH37" s="2"/>
      <c r="EI37" s="2"/>
      <c r="EJ37" s="2"/>
      <c r="EK37" s="2"/>
      <c r="EL37" s="2"/>
      <c r="EM37" s="60"/>
      <c r="EN37" s="13"/>
      <c r="EO37" s="6"/>
      <c r="EP37" s="38"/>
      <c r="EQ37" s="1"/>
      <c r="ER37" s="1"/>
      <c r="ES37" s="2"/>
      <c r="ET37" s="2"/>
      <c r="EU37" s="2"/>
      <c r="EV37" s="2"/>
      <c r="EW37" s="2"/>
      <c r="EX37" s="60"/>
      <c r="EY37" s="13"/>
      <c r="EZ37" s="6"/>
      <c r="FA37" s="38"/>
      <c r="FB37" s="1"/>
      <c r="FC37" s="1"/>
      <c r="FD37" s="2"/>
      <c r="FE37" s="2"/>
      <c r="FF37" s="2"/>
      <c r="FG37" s="2"/>
      <c r="FH37" s="2"/>
      <c r="FI37" s="60"/>
      <c r="FJ37" s="13"/>
      <c r="FK37" s="6"/>
      <c r="FL37" s="38"/>
      <c r="FM37" s="1"/>
      <c r="FN37" s="1"/>
      <c r="FO37" s="2"/>
      <c r="FP37" s="2"/>
      <c r="FQ37" s="2"/>
      <c r="FR37" s="2"/>
      <c r="FS37" s="2"/>
      <c r="FT37" s="60"/>
      <c r="FU37" s="13"/>
      <c r="FV37" s="6"/>
      <c r="FW37" s="38"/>
      <c r="FX37" s="1"/>
      <c r="FY37" s="1"/>
      <c r="FZ37" s="2"/>
      <c r="GA37" s="2"/>
      <c r="GB37" s="2"/>
      <c r="GC37" s="2"/>
      <c r="GD37" s="2"/>
      <c r="GE37" s="60"/>
      <c r="GF37" s="13"/>
      <c r="GG37" s="6"/>
      <c r="GH37" s="38"/>
      <c r="GI37" s="1"/>
      <c r="GJ37" s="1"/>
      <c r="GK37" s="2"/>
      <c r="GL37" s="2"/>
      <c r="GM37" s="2"/>
      <c r="GN37" s="2"/>
      <c r="GO37" s="2"/>
      <c r="GP37" s="60"/>
      <c r="GQ37" s="13"/>
      <c r="GR37" s="6"/>
      <c r="GS37" s="38"/>
      <c r="GT37" s="1"/>
      <c r="GU37" s="1"/>
      <c r="GV37" s="2"/>
      <c r="GW37" s="2"/>
      <c r="GX37" s="2"/>
      <c r="GY37" s="2"/>
      <c r="GZ37" s="2"/>
      <c r="HA37" s="60"/>
      <c r="HB37" s="13"/>
      <c r="HC37" s="6"/>
      <c r="HD37" s="38"/>
      <c r="HE37" s="1"/>
      <c r="HF37" s="1"/>
      <c r="HG37" s="2"/>
      <c r="HH37" s="2"/>
      <c r="HI37" s="2"/>
      <c r="HJ37" s="2"/>
      <c r="HK37" s="2"/>
      <c r="HL37" s="60"/>
      <c r="HM37" s="13"/>
      <c r="HN37" s="6"/>
      <c r="HO37" s="38"/>
      <c r="HP37" s="1"/>
      <c r="HQ37" s="1"/>
      <c r="HR37" s="2"/>
      <c r="HS37" s="2"/>
      <c r="HT37" s="2"/>
      <c r="HU37" s="2"/>
      <c r="HV37" s="2"/>
      <c r="HW37" s="60"/>
      <c r="HX37" s="13"/>
      <c r="HY37" s="6"/>
      <c r="HZ37" s="38"/>
      <c r="IA37" s="1"/>
      <c r="IB37" s="1"/>
      <c r="IC37" s="2"/>
      <c r="ID37" s="2"/>
      <c r="IE37" s="2"/>
      <c r="IF37" s="2"/>
      <c r="IG37" s="2"/>
      <c r="IH37" s="60"/>
      <c r="II37" s="13"/>
      <c r="IJ37" s="6"/>
      <c r="IK37" s="38"/>
      <c r="IL37" s="78"/>
      <c r="IM37"/>
      <c r="IN37"/>
      <c r="IO37"/>
      <c r="IP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</row>
    <row r="38" spans="1:323" s="4" customFormat="1" x14ac:dyDescent="0.2">
      <c r="A38" s="33">
        <v>9</v>
      </c>
      <c r="B38" s="62" t="s">
        <v>156</v>
      </c>
      <c r="C38" s="25"/>
      <c r="D38" s="63"/>
      <c r="E38" s="63" t="s">
        <v>15</v>
      </c>
      <c r="F38" s="64" t="s">
        <v>22</v>
      </c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>
        <f>IF(ISNA(VLOOKUP(E38,SortLookup!$A$1:$B$5,2,FALSE))," ",VLOOKUP(E38,SortLookup!$A$1:$B$5,2,FALSE))</f>
        <v>0</v>
      </c>
      <c r="J38" s="22">
        <f>IF(ISNA(VLOOKUP(F38,SortLookup!$A$7:$B$11,2,FALSE))," ",VLOOKUP(F38,SortLookup!$A$7:$B$11,2,FALSE))</f>
        <v>3</v>
      </c>
      <c r="K38" s="57">
        <f t="shared" si="47"/>
        <v>249.98</v>
      </c>
      <c r="L38" s="58">
        <f>AB38+AO38+BA38+BL38+BY38+CJ38+CU38+DF38+DQ38+EB38+EM38+EX38+FI38+FT38+GE38+GP38+HA38+HL38+HW38+IH38</f>
        <v>217.98</v>
      </c>
      <c r="M38" s="36">
        <f>AD38+AQ38+BC38+BN38+CA38+CL38+CW38+DH38+DS38+ED38+EO38+EZ38+FK38+FV38+GG38+GR38+HC38+HN38+HY38+IJ38</f>
        <v>0</v>
      </c>
      <c r="N38" s="37">
        <f t="shared" si="48"/>
        <v>32</v>
      </c>
      <c r="O38" s="59">
        <f>W38+AJ38+AV38+BG38+BT38+CE38+CP38+DA38+DL38+DW38+EH38+ES38+FD38+FO38+FZ38+GK38+GV38+HG38+HR38+IC38</f>
        <v>32</v>
      </c>
      <c r="P38" s="31">
        <v>25.93</v>
      </c>
      <c r="Q38" s="28"/>
      <c r="R38" s="28"/>
      <c r="S38" s="28"/>
      <c r="T38" s="28"/>
      <c r="U38" s="28"/>
      <c r="V38" s="28"/>
      <c r="W38" s="29">
        <v>26</v>
      </c>
      <c r="X38" s="29">
        <v>0</v>
      </c>
      <c r="Y38" s="29">
        <v>0</v>
      </c>
      <c r="Z38" s="29">
        <v>0</v>
      </c>
      <c r="AA38" s="30">
        <v>0</v>
      </c>
      <c r="AB38" s="27">
        <f t="shared" si="49"/>
        <v>25.93</v>
      </c>
      <c r="AC38" s="26">
        <f t="shared" si="50"/>
        <v>26</v>
      </c>
      <c r="AD38" s="23">
        <f t="shared" si="51"/>
        <v>0</v>
      </c>
      <c r="AE38" s="45">
        <f t="shared" si="52"/>
        <v>51.93</v>
      </c>
      <c r="AF38" s="31">
        <v>55.05</v>
      </c>
      <c r="AG38" s="28"/>
      <c r="AH38" s="28"/>
      <c r="AI38" s="28"/>
      <c r="AJ38" s="29">
        <v>4</v>
      </c>
      <c r="AK38" s="29">
        <v>0</v>
      </c>
      <c r="AL38" s="29">
        <v>0</v>
      </c>
      <c r="AM38" s="29">
        <v>0</v>
      </c>
      <c r="AN38" s="30">
        <v>0</v>
      </c>
      <c r="AO38" s="27">
        <f t="shared" si="53"/>
        <v>55.05</v>
      </c>
      <c r="AP38" s="26">
        <f t="shared" si="54"/>
        <v>4</v>
      </c>
      <c r="AQ38" s="23">
        <f t="shared" si="55"/>
        <v>0</v>
      </c>
      <c r="AR38" s="45">
        <f t="shared" si="56"/>
        <v>59.05</v>
      </c>
      <c r="AS38" s="31">
        <v>28.25</v>
      </c>
      <c r="AT38" s="28"/>
      <c r="AU38" s="28"/>
      <c r="AV38" s="29">
        <v>1</v>
      </c>
      <c r="AW38" s="29">
        <v>0</v>
      </c>
      <c r="AX38" s="29">
        <v>0</v>
      </c>
      <c r="AY38" s="29">
        <v>0</v>
      </c>
      <c r="AZ38" s="30">
        <v>0</v>
      </c>
      <c r="BA38" s="27">
        <f t="shared" si="57"/>
        <v>28.25</v>
      </c>
      <c r="BB38" s="26">
        <f t="shared" si="58"/>
        <v>1</v>
      </c>
      <c r="BC38" s="23">
        <f t="shared" si="59"/>
        <v>0</v>
      </c>
      <c r="BD38" s="45">
        <f t="shared" si="60"/>
        <v>29.25</v>
      </c>
      <c r="BE38" s="27"/>
      <c r="BF38" s="43"/>
      <c r="BG38" s="29"/>
      <c r="BH38" s="29"/>
      <c r="BI38" s="29"/>
      <c r="BJ38" s="29"/>
      <c r="BK38" s="30"/>
      <c r="BL38" s="40">
        <f t="shared" si="61"/>
        <v>0</v>
      </c>
      <c r="BM38" s="37">
        <f t="shared" si="62"/>
        <v>0</v>
      </c>
      <c r="BN38" s="36">
        <f t="shared" si="63"/>
        <v>0</v>
      </c>
      <c r="BO38" s="35">
        <f t="shared" si="64"/>
        <v>0</v>
      </c>
      <c r="BP38" s="31">
        <v>52.6</v>
      </c>
      <c r="BQ38" s="28"/>
      <c r="BR38" s="28"/>
      <c r="BS38" s="28"/>
      <c r="BT38" s="29">
        <v>1</v>
      </c>
      <c r="BU38" s="29">
        <v>0</v>
      </c>
      <c r="BV38" s="29">
        <v>0</v>
      </c>
      <c r="BW38" s="29">
        <v>0</v>
      </c>
      <c r="BX38" s="30">
        <v>0</v>
      </c>
      <c r="BY38" s="27">
        <f t="shared" si="65"/>
        <v>52.6</v>
      </c>
      <c r="BZ38" s="26">
        <f t="shared" si="66"/>
        <v>1</v>
      </c>
      <c r="CA38" s="32">
        <f t="shared" si="67"/>
        <v>0</v>
      </c>
      <c r="CB38" s="71">
        <f t="shared" si="68"/>
        <v>53.6</v>
      </c>
      <c r="CC38" s="31">
        <v>56.15</v>
      </c>
      <c r="CD38" s="28"/>
      <c r="CE38" s="29">
        <v>0</v>
      </c>
      <c r="CF38" s="29">
        <v>0</v>
      </c>
      <c r="CG38" s="29">
        <v>0</v>
      </c>
      <c r="CH38" s="29">
        <v>0</v>
      </c>
      <c r="CI38" s="30">
        <v>0</v>
      </c>
      <c r="CJ38" s="27">
        <f t="shared" si="69"/>
        <v>56.15</v>
      </c>
      <c r="CK38" s="26">
        <f t="shared" si="70"/>
        <v>0</v>
      </c>
      <c r="CL38" s="23">
        <f t="shared" si="71"/>
        <v>0</v>
      </c>
      <c r="CM38" s="45">
        <f t="shared" si="72"/>
        <v>56.15</v>
      </c>
      <c r="IL38" s="78"/>
      <c r="IM38"/>
      <c r="IN38"/>
    </row>
    <row r="39" spans="1:323" s="4" customFormat="1" x14ac:dyDescent="0.2">
      <c r="A39" s="33">
        <v>10</v>
      </c>
      <c r="B39" s="62" t="s">
        <v>160</v>
      </c>
      <c r="C39" s="25"/>
      <c r="D39" s="63" t="s">
        <v>105</v>
      </c>
      <c r="E39" s="63" t="s">
        <v>15</v>
      </c>
      <c r="F39" s="64" t="s">
        <v>22</v>
      </c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>
        <f>IF(ISNA(VLOOKUP(E39,SortLookup!$A$1:$B$5,2,FALSE))," ",VLOOKUP(E39,SortLookup!$A$1:$B$5,2,FALSE))</f>
        <v>0</v>
      </c>
      <c r="J39" s="22">
        <f>IF(ISNA(VLOOKUP(F39,SortLookup!$A$7:$B$11,2,FALSE))," ",VLOOKUP(F39,SortLookup!$A$7:$B$11,2,FALSE))</f>
        <v>3</v>
      </c>
      <c r="K39" s="118">
        <f t="shared" si="47"/>
        <v>252.57</v>
      </c>
      <c r="L39" s="119">
        <f>AB39+AO39+BA39+BL39+BY39+CJ39+CU33+DF33+DQ33+EB33+EM33+EX33+FI33+FT33+GE33+GP33+HA33+HL33+HW33+IH33</f>
        <v>237.57</v>
      </c>
      <c r="M39" s="23">
        <f>AD39+AQ39+BC39+BN39+CA39+CL39+CW33+DH33+DS33+ED33+EO33+EZ33+FK33+FV33+GG33+GR33+HC33+HN33+HY33+IJ33</f>
        <v>0</v>
      </c>
      <c r="N39" s="26">
        <f t="shared" si="48"/>
        <v>15</v>
      </c>
      <c r="O39" s="120">
        <f>W39+AJ39+AV39+BG39+BT39+CE39+CP33+DA33+DL33+DW33+EH33+ES33+FD33+FO33+FZ33+GK33+GV33+HG33+HR33+IC33</f>
        <v>15</v>
      </c>
      <c r="P39" s="31">
        <v>39.21</v>
      </c>
      <c r="Q39" s="28"/>
      <c r="R39" s="28"/>
      <c r="S39" s="28"/>
      <c r="T39" s="28"/>
      <c r="U39" s="28"/>
      <c r="V39" s="28"/>
      <c r="W39" s="29">
        <v>0</v>
      </c>
      <c r="X39" s="29">
        <v>0</v>
      </c>
      <c r="Y39" s="29">
        <v>0</v>
      </c>
      <c r="Z39" s="29">
        <v>0</v>
      </c>
      <c r="AA39" s="30">
        <v>0</v>
      </c>
      <c r="AB39" s="27">
        <f t="shared" si="49"/>
        <v>39.21</v>
      </c>
      <c r="AC39" s="26">
        <f t="shared" si="50"/>
        <v>0</v>
      </c>
      <c r="AD39" s="23">
        <f t="shared" si="51"/>
        <v>0</v>
      </c>
      <c r="AE39" s="45">
        <f t="shared" si="52"/>
        <v>39.21</v>
      </c>
      <c r="AF39" s="31">
        <v>43.26</v>
      </c>
      <c r="AG39" s="28"/>
      <c r="AH39" s="28"/>
      <c r="AI39" s="28"/>
      <c r="AJ39" s="29">
        <v>15</v>
      </c>
      <c r="AK39" s="29">
        <v>0</v>
      </c>
      <c r="AL39" s="29">
        <v>0</v>
      </c>
      <c r="AM39" s="29">
        <v>0</v>
      </c>
      <c r="AN39" s="30">
        <v>0</v>
      </c>
      <c r="AO39" s="27">
        <f t="shared" si="53"/>
        <v>43.26</v>
      </c>
      <c r="AP39" s="26">
        <f t="shared" si="54"/>
        <v>15</v>
      </c>
      <c r="AQ39" s="23">
        <f t="shared" si="55"/>
        <v>0</v>
      </c>
      <c r="AR39" s="45">
        <f t="shared" si="56"/>
        <v>58.26</v>
      </c>
      <c r="AS39" s="31">
        <v>37.97</v>
      </c>
      <c r="AT39" s="28"/>
      <c r="AU39" s="28"/>
      <c r="AV39" s="29">
        <v>0</v>
      </c>
      <c r="AW39" s="29">
        <v>0</v>
      </c>
      <c r="AX39" s="29">
        <v>0</v>
      </c>
      <c r="AY39" s="29">
        <v>0</v>
      </c>
      <c r="AZ39" s="30">
        <v>0</v>
      </c>
      <c r="BA39" s="27">
        <f t="shared" si="57"/>
        <v>37.97</v>
      </c>
      <c r="BB39" s="26">
        <f t="shared" si="58"/>
        <v>0</v>
      </c>
      <c r="BC39" s="23">
        <f t="shared" si="59"/>
        <v>0</v>
      </c>
      <c r="BD39" s="45">
        <f t="shared" si="60"/>
        <v>37.97</v>
      </c>
      <c r="BE39" s="27"/>
      <c r="BF39" s="43"/>
      <c r="BG39" s="29"/>
      <c r="BH39" s="29"/>
      <c r="BI39" s="29"/>
      <c r="BJ39" s="29"/>
      <c r="BK39" s="30"/>
      <c r="BL39" s="40">
        <f t="shared" si="61"/>
        <v>0</v>
      </c>
      <c r="BM39" s="37">
        <f t="shared" si="62"/>
        <v>0</v>
      </c>
      <c r="BN39" s="36">
        <f t="shared" si="63"/>
        <v>0</v>
      </c>
      <c r="BO39" s="35">
        <f t="shared" si="64"/>
        <v>0</v>
      </c>
      <c r="BP39" s="31">
        <v>56.22</v>
      </c>
      <c r="BQ39" s="28"/>
      <c r="BR39" s="28"/>
      <c r="BS39" s="28"/>
      <c r="BT39" s="29">
        <v>0</v>
      </c>
      <c r="BU39" s="29">
        <v>0</v>
      </c>
      <c r="BV39" s="29">
        <v>0</v>
      </c>
      <c r="BW39" s="29">
        <v>0</v>
      </c>
      <c r="BX39" s="30">
        <v>0</v>
      </c>
      <c r="BY39" s="27">
        <f t="shared" si="65"/>
        <v>56.22</v>
      </c>
      <c r="BZ39" s="26">
        <f t="shared" si="66"/>
        <v>0</v>
      </c>
      <c r="CA39" s="32">
        <f t="shared" si="67"/>
        <v>0</v>
      </c>
      <c r="CB39" s="71">
        <f t="shared" si="68"/>
        <v>56.22</v>
      </c>
      <c r="CC39" s="31">
        <v>60.91</v>
      </c>
      <c r="CD39" s="28"/>
      <c r="CE39" s="29">
        <v>0</v>
      </c>
      <c r="CF39" s="29">
        <v>0</v>
      </c>
      <c r="CG39" s="29">
        <v>0</v>
      </c>
      <c r="CH39" s="29">
        <v>0</v>
      </c>
      <c r="CI39" s="30">
        <v>0</v>
      </c>
      <c r="CJ39" s="27">
        <f t="shared" si="69"/>
        <v>60.91</v>
      </c>
      <c r="CK39" s="26">
        <f t="shared" si="70"/>
        <v>0</v>
      </c>
      <c r="CL39" s="23">
        <f t="shared" si="71"/>
        <v>0</v>
      </c>
      <c r="CM39" s="45">
        <f t="shared" si="72"/>
        <v>60.91</v>
      </c>
      <c r="CN39" s="1"/>
      <c r="CO39" s="1"/>
      <c r="CP39" s="2"/>
      <c r="CQ39" s="2"/>
      <c r="CR39" s="2"/>
      <c r="CS39" s="2"/>
      <c r="CT39" s="2"/>
      <c r="CU39" s="60"/>
      <c r="CV39" s="13"/>
      <c r="CW39" s="6"/>
      <c r="CX39" s="38"/>
      <c r="CY39" s="1"/>
      <c r="CZ39" s="1"/>
      <c r="DA39" s="2"/>
      <c r="DB39" s="2"/>
      <c r="DC39" s="2"/>
      <c r="DD39" s="2"/>
      <c r="DE39" s="2"/>
      <c r="DF39" s="60"/>
      <c r="DG39" s="13"/>
      <c r="DH39" s="6"/>
      <c r="DI39" s="38"/>
      <c r="DJ39" s="1"/>
      <c r="DK39" s="1"/>
      <c r="DL39" s="2"/>
      <c r="DM39" s="2"/>
      <c r="DN39" s="2"/>
      <c r="DO39" s="2"/>
      <c r="DP39" s="2"/>
      <c r="DQ39" s="60"/>
      <c r="DR39" s="13"/>
      <c r="DS39" s="6"/>
      <c r="DT39" s="38"/>
      <c r="DU39" s="1"/>
      <c r="DV39" s="1"/>
      <c r="DW39" s="2"/>
      <c r="DX39" s="2"/>
      <c r="DY39" s="2"/>
      <c r="DZ39" s="2"/>
      <c r="EA39" s="2"/>
      <c r="EB39" s="60"/>
      <c r="EC39" s="13"/>
      <c r="ED39" s="6"/>
      <c r="EE39" s="38"/>
      <c r="EF39" s="1"/>
      <c r="EG39" s="1"/>
      <c r="EH39" s="2"/>
      <c r="EI39" s="2"/>
      <c r="EJ39" s="2"/>
      <c r="EK39" s="2"/>
      <c r="EL39" s="2"/>
      <c r="EM39" s="60"/>
      <c r="EN39" s="13"/>
      <c r="EO39" s="6"/>
      <c r="EP39" s="38"/>
      <c r="EQ39" s="1"/>
      <c r="ER39" s="1"/>
      <c r="ES39" s="2"/>
      <c r="ET39" s="2"/>
      <c r="EU39" s="2"/>
      <c r="EV39" s="2"/>
      <c r="EW39" s="2"/>
      <c r="EX39" s="60"/>
      <c r="EY39" s="13"/>
      <c r="EZ39" s="6"/>
      <c r="FA39" s="38"/>
      <c r="FB39" s="1"/>
      <c r="FC39" s="1"/>
      <c r="FD39" s="2"/>
      <c r="FE39" s="2"/>
      <c r="FF39" s="2"/>
      <c r="FG39" s="2"/>
      <c r="FH39" s="2"/>
      <c r="FI39" s="60"/>
      <c r="FJ39" s="13"/>
      <c r="FK39" s="6"/>
      <c r="FL39" s="38"/>
      <c r="FM39" s="1"/>
      <c r="FN39" s="1"/>
      <c r="FO39" s="2"/>
      <c r="FP39" s="2"/>
      <c r="FQ39" s="2"/>
      <c r="FR39" s="2"/>
      <c r="FS39" s="2"/>
      <c r="FT39" s="60"/>
      <c r="FU39" s="13"/>
      <c r="FV39" s="6"/>
      <c r="FW39" s="38"/>
      <c r="FX39" s="1"/>
      <c r="FY39" s="1"/>
      <c r="FZ39" s="2"/>
      <c r="GA39" s="2"/>
      <c r="GB39" s="2"/>
      <c r="GC39" s="2"/>
      <c r="GD39" s="2"/>
      <c r="GE39" s="60"/>
      <c r="GF39" s="13"/>
      <c r="GG39" s="6"/>
      <c r="GH39" s="38"/>
      <c r="GI39" s="1"/>
      <c r="GJ39" s="1"/>
      <c r="GK39" s="2"/>
      <c r="GL39" s="2"/>
      <c r="GM39" s="2"/>
      <c r="GN39" s="2"/>
      <c r="GO39" s="2"/>
      <c r="GP39" s="60"/>
      <c r="GQ39" s="13"/>
      <c r="GR39" s="6"/>
      <c r="GS39" s="38"/>
      <c r="GT39" s="1"/>
      <c r="GU39" s="1"/>
      <c r="GV39" s="2"/>
      <c r="GW39" s="2"/>
      <c r="GX39" s="2"/>
      <c r="GY39" s="2"/>
      <c r="GZ39" s="2"/>
      <c r="HA39" s="60"/>
      <c r="HB39" s="13"/>
      <c r="HC39" s="6"/>
      <c r="HD39" s="38"/>
      <c r="HE39" s="1"/>
      <c r="HF39" s="1"/>
      <c r="HG39" s="2"/>
      <c r="HH39" s="2"/>
      <c r="HI39" s="2"/>
      <c r="HJ39" s="2"/>
      <c r="HK39" s="2"/>
      <c r="HL39" s="60"/>
      <c r="HM39" s="13"/>
      <c r="HN39" s="6"/>
      <c r="HO39" s="38"/>
      <c r="HP39" s="1"/>
      <c r="HQ39" s="1"/>
      <c r="HR39" s="2"/>
      <c r="HS39" s="2"/>
      <c r="HT39" s="2"/>
      <c r="HU39" s="2"/>
      <c r="HV39" s="2"/>
      <c r="HW39" s="60"/>
      <c r="HX39" s="13"/>
      <c r="HY39" s="6"/>
      <c r="HZ39" s="38"/>
      <c r="IA39" s="1"/>
      <c r="IB39" s="1"/>
      <c r="IC39" s="2"/>
      <c r="ID39" s="2"/>
      <c r="IE39" s="2"/>
      <c r="IF39" s="2"/>
      <c r="IG39" s="2"/>
      <c r="IH39" s="60"/>
      <c r="II39" s="13"/>
      <c r="IJ39" s="6"/>
      <c r="IK39" s="38"/>
      <c r="IL39" s="78"/>
      <c r="IM39"/>
      <c r="IN39"/>
      <c r="IO39"/>
      <c r="IP39"/>
      <c r="IQ39"/>
    </row>
    <row r="40" spans="1:323" s="4" customFormat="1" x14ac:dyDescent="0.2">
      <c r="A40" s="33">
        <v>11</v>
      </c>
      <c r="B40" s="81" t="s">
        <v>123</v>
      </c>
      <c r="C40" s="82"/>
      <c r="D40" s="83"/>
      <c r="E40" s="83" t="s">
        <v>15</v>
      </c>
      <c r="F40" s="84" t="s">
        <v>21</v>
      </c>
      <c r="G40" s="85" t="str">
        <f>IF(AND(OR($G$2="Y",$H$2="Y"),I40&lt;5,J40&lt;5),IF(AND(I40=#REF!,J40=#REF!),#REF!+1,1),"")</f>
        <v/>
      </c>
      <c r="H40" s="86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87">
        <f>IF(ISNA(VLOOKUP(E40,SortLookup!$A$1:$B$5,2,FALSE))," ",VLOOKUP(E40,SortLookup!$A$1:$B$5,2,FALSE))</f>
        <v>0</v>
      </c>
      <c r="J40" s="88">
        <f>IF(ISNA(VLOOKUP(F40,SortLookup!$A$7:$B$11,2,FALSE))," ",VLOOKUP(F40,SortLookup!$A$7:$B$11,2,FALSE))</f>
        <v>2</v>
      </c>
      <c r="K40" s="57">
        <f t="shared" si="47"/>
        <v>256.33999999999997</v>
      </c>
      <c r="L40" s="58">
        <f>AB40+AO40+BA40+BL40+BY40+CJ40+CU40+DF40+DQ40+EB40+EM40+EX40+FI40+FT40+GE40+GP40+HA40+HL40+HW40+IH40</f>
        <v>244.34</v>
      </c>
      <c r="M40" s="36">
        <f>AD40+AQ40+BC40+BN40+CA40+CL40+CW40+DH40+DS40+ED40+EO40+EZ40+FK40+FV40+GG40+GR40+HC40+HN40+HY40+IJ40</f>
        <v>3</v>
      </c>
      <c r="N40" s="37">
        <f t="shared" si="48"/>
        <v>9</v>
      </c>
      <c r="O40" s="59">
        <f>W40+AJ40+AV40+BG40+BT40+CE40+CP40+DA40+DL40+DW40+EH40+ES40+FD40+FO40+FZ40+GK40+GV40+HG40+HR40+IC40</f>
        <v>9</v>
      </c>
      <c r="P40" s="89">
        <v>27.34</v>
      </c>
      <c r="Q40" s="90"/>
      <c r="R40" s="90"/>
      <c r="S40" s="90"/>
      <c r="T40" s="90"/>
      <c r="U40" s="90"/>
      <c r="V40" s="90"/>
      <c r="W40" s="91">
        <v>0</v>
      </c>
      <c r="X40" s="91">
        <v>0</v>
      </c>
      <c r="Y40" s="91">
        <v>0</v>
      </c>
      <c r="Z40" s="91">
        <v>0</v>
      </c>
      <c r="AA40" s="92">
        <v>0</v>
      </c>
      <c r="AB40" s="40">
        <f t="shared" si="49"/>
        <v>27.34</v>
      </c>
      <c r="AC40" s="37">
        <f t="shared" si="50"/>
        <v>0</v>
      </c>
      <c r="AD40" s="36">
        <f t="shared" si="51"/>
        <v>0</v>
      </c>
      <c r="AE40" s="93">
        <f t="shared" si="52"/>
        <v>27.34</v>
      </c>
      <c r="AF40" s="89">
        <v>48.84</v>
      </c>
      <c r="AG40" s="90"/>
      <c r="AH40" s="90"/>
      <c r="AI40" s="90"/>
      <c r="AJ40" s="91">
        <v>4</v>
      </c>
      <c r="AK40" s="91">
        <v>0</v>
      </c>
      <c r="AL40" s="91">
        <v>0</v>
      </c>
      <c r="AM40" s="91">
        <v>0</v>
      </c>
      <c r="AN40" s="92">
        <v>0</v>
      </c>
      <c r="AO40" s="40">
        <f t="shared" si="53"/>
        <v>48.84</v>
      </c>
      <c r="AP40" s="37">
        <f t="shared" si="54"/>
        <v>4</v>
      </c>
      <c r="AQ40" s="36">
        <f t="shared" si="55"/>
        <v>0</v>
      </c>
      <c r="AR40" s="93">
        <f t="shared" si="56"/>
        <v>52.84</v>
      </c>
      <c r="AS40" s="89">
        <v>27.21</v>
      </c>
      <c r="AT40" s="90"/>
      <c r="AU40" s="90"/>
      <c r="AV40" s="91">
        <v>0</v>
      </c>
      <c r="AW40" s="91">
        <v>0</v>
      </c>
      <c r="AX40" s="91">
        <v>0</v>
      </c>
      <c r="AY40" s="91">
        <v>0</v>
      </c>
      <c r="AZ40" s="92">
        <v>0</v>
      </c>
      <c r="BA40" s="40">
        <f t="shared" si="57"/>
        <v>27.21</v>
      </c>
      <c r="BB40" s="37">
        <f t="shared" si="58"/>
        <v>0</v>
      </c>
      <c r="BC40" s="36">
        <f t="shared" si="59"/>
        <v>0</v>
      </c>
      <c r="BD40" s="93">
        <f t="shared" si="60"/>
        <v>27.21</v>
      </c>
      <c r="BE40" s="40"/>
      <c r="BF40" s="115"/>
      <c r="BG40" s="91"/>
      <c r="BH40" s="91"/>
      <c r="BI40" s="91"/>
      <c r="BJ40" s="91"/>
      <c r="BK40" s="92"/>
      <c r="BL40" s="40">
        <f t="shared" si="61"/>
        <v>0</v>
      </c>
      <c r="BM40" s="37">
        <f t="shared" si="62"/>
        <v>0</v>
      </c>
      <c r="BN40" s="36">
        <f t="shared" si="63"/>
        <v>0</v>
      </c>
      <c r="BO40" s="35">
        <f t="shared" si="64"/>
        <v>0</v>
      </c>
      <c r="BP40" s="89">
        <v>46.86</v>
      </c>
      <c r="BQ40" s="90"/>
      <c r="BR40" s="90"/>
      <c r="BS40" s="90"/>
      <c r="BT40" s="91">
        <v>5</v>
      </c>
      <c r="BU40" s="91">
        <v>1</v>
      </c>
      <c r="BV40" s="91">
        <v>0</v>
      </c>
      <c r="BW40" s="91">
        <v>0</v>
      </c>
      <c r="BX40" s="92">
        <v>0</v>
      </c>
      <c r="BY40" s="40">
        <f t="shared" si="65"/>
        <v>46.86</v>
      </c>
      <c r="BZ40" s="37">
        <f t="shared" si="66"/>
        <v>5</v>
      </c>
      <c r="CA40" s="153">
        <f t="shared" si="67"/>
        <v>3</v>
      </c>
      <c r="CB40" s="154">
        <f t="shared" si="68"/>
        <v>54.86</v>
      </c>
      <c r="CC40" s="89">
        <v>94.09</v>
      </c>
      <c r="CD40" s="90"/>
      <c r="CE40" s="91">
        <v>0</v>
      </c>
      <c r="CF40" s="91">
        <v>0</v>
      </c>
      <c r="CG40" s="91">
        <v>0</v>
      </c>
      <c r="CH40" s="91">
        <v>0</v>
      </c>
      <c r="CI40" s="92">
        <v>0</v>
      </c>
      <c r="CJ40" s="40">
        <f t="shared" si="69"/>
        <v>94.09</v>
      </c>
      <c r="CK40" s="37">
        <f t="shared" si="70"/>
        <v>0</v>
      </c>
      <c r="CL40" s="36">
        <f t="shared" si="71"/>
        <v>0</v>
      </c>
      <c r="CM40" s="93">
        <f t="shared" si="72"/>
        <v>94.09</v>
      </c>
      <c r="IL40" s="78"/>
    </row>
    <row r="41" spans="1:323" s="4" customFormat="1" x14ac:dyDescent="0.2">
      <c r="A41" s="33">
        <v>12</v>
      </c>
      <c r="B41" s="62" t="s">
        <v>144</v>
      </c>
      <c r="C41" s="25"/>
      <c r="D41" s="63"/>
      <c r="E41" s="63" t="s">
        <v>15</v>
      </c>
      <c r="F41" s="64" t="s">
        <v>101</v>
      </c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>
        <f>IF(ISNA(VLOOKUP(E41,SortLookup!$A$1:$B$5,2,FALSE))," ",VLOOKUP(E41,SortLookup!$A$1:$B$5,2,FALSE))</f>
        <v>0</v>
      </c>
      <c r="J41" s="22" t="str">
        <f>IF(ISNA(VLOOKUP(F41,SortLookup!$A$7:$B$11,2,FALSE))," ",VLOOKUP(F41,SortLookup!$A$7:$B$11,2,FALSE))</f>
        <v xml:space="preserve"> </v>
      </c>
      <c r="K41" s="57">
        <f t="shared" si="47"/>
        <v>278.83</v>
      </c>
      <c r="L41" s="58">
        <f>AB41+AO41+BA41+BL41+BY41+CJ41+CU31+DF31+DQ31+EB31+EM31+EX31+FI31+FT31+GE31+GP31+HA31+HL31+HW31+IH31</f>
        <v>246.83</v>
      </c>
      <c r="M41" s="36">
        <f>AD41+AQ41+BC41+BN41+CA41+CL41+CW31+DH31+DS31+ED31+EO31+EZ31+FK31+FV31+GG31+GR31+HC31+HN31+HY31+IJ31</f>
        <v>15</v>
      </c>
      <c r="N41" s="37">
        <f t="shared" si="48"/>
        <v>17</v>
      </c>
      <c r="O41" s="59">
        <f>W41+AJ41+AV41+BG41+BT41+CE41+CP31+DA31+DL31+DW31+EH31+ES31+FD31+FO31+FZ31+GK31+GV31+HG31+HR31+IC31</f>
        <v>17</v>
      </c>
      <c r="P41" s="31">
        <v>37.14</v>
      </c>
      <c r="Q41" s="28"/>
      <c r="R41" s="28"/>
      <c r="S41" s="28"/>
      <c r="T41" s="28"/>
      <c r="U41" s="28"/>
      <c r="V41" s="28"/>
      <c r="W41" s="29">
        <v>0</v>
      </c>
      <c r="X41" s="29">
        <v>0</v>
      </c>
      <c r="Y41" s="29">
        <v>0</v>
      </c>
      <c r="Z41" s="29">
        <v>0</v>
      </c>
      <c r="AA41" s="30">
        <v>0</v>
      </c>
      <c r="AB41" s="27">
        <f t="shared" si="49"/>
        <v>37.14</v>
      </c>
      <c r="AC41" s="26">
        <f t="shared" si="50"/>
        <v>0</v>
      </c>
      <c r="AD41" s="23">
        <f t="shared" si="51"/>
        <v>0</v>
      </c>
      <c r="AE41" s="45">
        <f t="shared" si="52"/>
        <v>37.14</v>
      </c>
      <c r="AF41" s="31">
        <v>53.07</v>
      </c>
      <c r="AG41" s="28"/>
      <c r="AH41" s="28"/>
      <c r="AI41" s="28"/>
      <c r="AJ41" s="29">
        <v>10</v>
      </c>
      <c r="AK41" s="29">
        <v>0</v>
      </c>
      <c r="AL41" s="29">
        <v>0</v>
      </c>
      <c r="AM41" s="29">
        <v>0</v>
      </c>
      <c r="AN41" s="30">
        <v>0</v>
      </c>
      <c r="AO41" s="27">
        <f t="shared" si="53"/>
        <v>53.07</v>
      </c>
      <c r="AP41" s="26">
        <f t="shared" si="54"/>
        <v>10</v>
      </c>
      <c r="AQ41" s="23">
        <f t="shared" si="55"/>
        <v>0</v>
      </c>
      <c r="AR41" s="45">
        <f t="shared" si="56"/>
        <v>63.07</v>
      </c>
      <c r="AS41" s="31">
        <v>26.82</v>
      </c>
      <c r="AT41" s="28"/>
      <c r="AU41" s="28"/>
      <c r="AV41" s="29">
        <v>2</v>
      </c>
      <c r="AW41" s="29">
        <v>0</v>
      </c>
      <c r="AX41" s="29">
        <v>0</v>
      </c>
      <c r="AY41" s="29">
        <v>0</v>
      </c>
      <c r="AZ41" s="30">
        <v>0</v>
      </c>
      <c r="BA41" s="27">
        <f t="shared" si="57"/>
        <v>26.82</v>
      </c>
      <c r="BB41" s="26">
        <f t="shared" si="58"/>
        <v>2</v>
      </c>
      <c r="BC41" s="23">
        <f t="shared" si="59"/>
        <v>0</v>
      </c>
      <c r="BD41" s="45">
        <f t="shared" si="60"/>
        <v>28.82</v>
      </c>
      <c r="BE41" s="27"/>
      <c r="BF41" s="43"/>
      <c r="BG41" s="29"/>
      <c r="BH41" s="29"/>
      <c r="BI41" s="29"/>
      <c r="BJ41" s="29"/>
      <c r="BK41" s="30"/>
      <c r="BL41" s="40">
        <f t="shared" si="61"/>
        <v>0</v>
      </c>
      <c r="BM41" s="37">
        <f t="shared" si="62"/>
        <v>0</v>
      </c>
      <c r="BN41" s="36">
        <f t="shared" si="63"/>
        <v>0</v>
      </c>
      <c r="BO41" s="35">
        <f t="shared" si="64"/>
        <v>0</v>
      </c>
      <c r="BP41" s="31">
        <v>62.3</v>
      </c>
      <c r="BQ41" s="28"/>
      <c r="BR41" s="28"/>
      <c r="BS41" s="28"/>
      <c r="BT41" s="29">
        <v>5</v>
      </c>
      <c r="BU41" s="29">
        <v>0</v>
      </c>
      <c r="BV41" s="29">
        <v>0</v>
      </c>
      <c r="BW41" s="29">
        <v>3</v>
      </c>
      <c r="BX41" s="30">
        <v>0</v>
      </c>
      <c r="BY41" s="27">
        <f t="shared" si="65"/>
        <v>62.3</v>
      </c>
      <c r="BZ41" s="26">
        <f t="shared" si="66"/>
        <v>5</v>
      </c>
      <c r="CA41" s="32">
        <f t="shared" si="67"/>
        <v>15</v>
      </c>
      <c r="CB41" s="71">
        <f t="shared" si="68"/>
        <v>82.3</v>
      </c>
      <c r="CC41" s="31">
        <v>67.5</v>
      </c>
      <c r="CD41" s="28"/>
      <c r="CE41" s="29">
        <v>0</v>
      </c>
      <c r="CF41" s="29">
        <v>0</v>
      </c>
      <c r="CG41" s="29">
        <v>0</v>
      </c>
      <c r="CH41" s="29">
        <v>0</v>
      </c>
      <c r="CI41" s="30">
        <v>0</v>
      </c>
      <c r="CJ41" s="27">
        <f t="shared" si="69"/>
        <v>67.5</v>
      </c>
      <c r="CK41" s="26">
        <f t="shared" si="70"/>
        <v>0</v>
      </c>
      <c r="CL41" s="23">
        <f t="shared" si="71"/>
        <v>0</v>
      </c>
      <c r="CM41" s="45">
        <f t="shared" si="72"/>
        <v>67.5</v>
      </c>
      <c r="IL41" s="78"/>
      <c r="IM41"/>
      <c r="IN41"/>
      <c r="IO41"/>
      <c r="IP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</row>
    <row r="42" spans="1:323" s="75" customFormat="1" x14ac:dyDescent="0.2">
      <c r="A42" s="33">
        <v>13</v>
      </c>
      <c r="B42" s="62" t="s">
        <v>140</v>
      </c>
      <c r="C42" s="25"/>
      <c r="D42" s="63" t="s">
        <v>103</v>
      </c>
      <c r="E42" s="63" t="s">
        <v>15</v>
      </c>
      <c r="F42" s="64" t="s">
        <v>22</v>
      </c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>
        <f>IF(ISNA(VLOOKUP(E42,SortLookup!$A$1:$B$5,2,FALSE))," ",VLOOKUP(E42,SortLookup!$A$1:$B$5,2,FALSE))</f>
        <v>0</v>
      </c>
      <c r="J42" s="22">
        <f>IF(ISNA(VLOOKUP(F42,SortLookup!$A$7:$B$11,2,FALSE))," ",VLOOKUP(F42,SortLookup!$A$7:$B$11,2,FALSE))</f>
        <v>3</v>
      </c>
      <c r="K42" s="57">
        <f t="shared" si="47"/>
        <v>279.92</v>
      </c>
      <c r="L42" s="58">
        <f>AB42+AO42+BA42+BL42+BY42+CJ42+CU35+DF35+DQ35+EB35+EM35+EX35+FI35+FT35+GE35+GP35+HA35+HL35+HW35+IH35</f>
        <v>247.92</v>
      </c>
      <c r="M42" s="36">
        <f>AD42+AQ42+BC42+BN42+CA42+CL42+CW35+DH35+DS35+ED35+EO35+EZ35+FK35+FV35+GG35+GR35+HC35+HN35+HY35+IJ35</f>
        <v>8</v>
      </c>
      <c r="N42" s="37">
        <f t="shared" si="48"/>
        <v>24</v>
      </c>
      <c r="O42" s="59">
        <f>W42+AJ42+AV42+BG42+BT42+CE42+CP35+DA35+DL35+DW35+EH35+ES35+FD35+FO35+FZ35+GK35+GV35+HG35+HR35+IC35</f>
        <v>24</v>
      </c>
      <c r="P42" s="31">
        <v>41.06</v>
      </c>
      <c r="Q42" s="28"/>
      <c r="R42" s="28"/>
      <c r="S42" s="28"/>
      <c r="T42" s="28"/>
      <c r="U42" s="28"/>
      <c r="V42" s="28"/>
      <c r="W42" s="29">
        <v>5</v>
      </c>
      <c r="X42" s="29">
        <v>1</v>
      </c>
      <c r="Y42" s="29">
        <v>0</v>
      </c>
      <c r="Z42" s="29">
        <v>0</v>
      </c>
      <c r="AA42" s="30">
        <v>0</v>
      </c>
      <c r="AB42" s="27">
        <f t="shared" si="49"/>
        <v>41.06</v>
      </c>
      <c r="AC42" s="26">
        <f t="shared" si="50"/>
        <v>5</v>
      </c>
      <c r="AD42" s="23">
        <f t="shared" si="51"/>
        <v>3</v>
      </c>
      <c r="AE42" s="45">
        <f t="shared" si="52"/>
        <v>49.06</v>
      </c>
      <c r="AF42" s="31">
        <v>48.21</v>
      </c>
      <c r="AG42" s="28"/>
      <c r="AH42" s="28"/>
      <c r="AI42" s="28"/>
      <c r="AJ42" s="29">
        <v>3</v>
      </c>
      <c r="AK42" s="29">
        <v>0</v>
      </c>
      <c r="AL42" s="29">
        <v>0</v>
      </c>
      <c r="AM42" s="29">
        <v>0</v>
      </c>
      <c r="AN42" s="30">
        <v>0</v>
      </c>
      <c r="AO42" s="27">
        <f t="shared" si="53"/>
        <v>48.21</v>
      </c>
      <c r="AP42" s="26">
        <f t="shared" si="54"/>
        <v>3</v>
      </c>
      <c r="AQ42" s="23">
        <f t="shared" si="55"/>
        <v>0</v>
      </c>
      <c r="AR42" s="45">
        <f t="shared" si="56"/>
        <v>51.21</v>
      </c>
      <c r="AS42" s="31">
        <v>31.73</v>
      </c>
      <c r="AT42" s="28"/>
      <c r="AU42" s="28"/>
      <c r="AV42" s="29">
        <v>1</v>
      </c>
      <c r="AW42" s="29">
        <v>0</v>
      </c>
      <c r="AX42" s="29">
        <v>0</v>
      </c>
      <c r="AY42" s="29">
        <v>0</v>
      </c>
      <c r="AZ42" s="30">
        <v>0</v>
      </c>
      <c r="BA42" s="27">
        <f t="shared" si="57"/>
        <v>31.73</v>
      </c>
      <c r="BB42" s="26">
        <f t="shared" si="58"/>
        <v>1</v>
      </c>
      <c r="BC42" s="23">
        <f t="shared" si="59"/>
        <v>0</v>
      </c>
      <c r="BD42" s="45">
        <f t="shared" si="60"/>
        <v>32.729999999999997</v>
      </c>
      <c r="BE42" s="27"/>
      <c r="BF42" s="43"/>
      <c r="BG42" s="29"/>
      <c r="BH42" s="29"/>
      <c r="BI42" s="29"/>
      <c r="BJ42" s="29"/>
      <c r="BK42" s="30"/>
      <c r="BL42" s="40">
        <f t="shared" si="61"/>
        <v>0</v>
      </c>
      <c r="BM42" s="37">
        <f t="shared" si="62"/>
        <v>0</v>
      </c>
      <c r="BN42" s="36">
        <f t="shared" si="63"/>
        <v>0</v>
      </c>
      <c r="BO42" s="35">
        <f t="shared" si="64"/>
        <v>0</v>
      </c>
      <c r="BP42" s="31">
        <v>44.62</v>
      </c>
      <c r="BQ42" s="28"/>
      <c r="BR42" s="28"/>
      <c r="BS42" s="28"/>
      <c r="BT42" s="29">
        <v>0</v>
      </c>
      <c r="BU42" s="29">
        <v>0</v>
      </c>
      <c r="BV42" s="29">
        <v>0</v>
      </c>
      <c r="BW42" s="29">
        <v>1</v>
      </c>
      <c r="BX42" s="30">
        <v>0</v>
      </c>
      <c r="BY42" s="27">
        <f t="shared" si="65"/>
        <v>44.62</v>
      </c>
      <c r="BZ42" s="26">
        <f t="shared" si="66"/>
        <v>0</v>
      </c>
      <c r="CA42" s="32">
        <f t="shared" si="67"/>
        <v>5</v>
      </c>
      <c r="CB42" s="71">
        <f t="shared" si="68"/>
        <v>49.62</v>
      </c>
      <c r="CC42" s="31">
        <v>82.3</v>
      </c>
      <c r="CD42" s="28"/>
      <c r="CE42" s="29">
        <v>15</v>
      </c>
      <c r="CF42" s="29">
        <v>0</v>
      </c>
      <c r="CG42" s="29">
        <v>0</v>
      </c>
      <c r="CH42" s="29">
        <v>0</v>
      </c>
      <c r="CI42" s="30">
        <v>0</v>
      </c>
      <c r="CJ42" s="27">
        <f t="shared" si="69"/>
        <v>82.3</v>
      </c>
      <c r="CK42" s="26">
        <f t="shared" si="70"/>
        <v>15</v>
      </c>
      <c r="CL42" s="23">
        <f t="shared" si="71"/>
        <v>0</v>
      </c>
      <c r="CM42" s="45">
        <f t="shared" si="72"/>
        <v>97.3</v>
      </c>
      <c r="IL42" s="78"/>
      <c r="IM42" s="4"/>
      <c r="IN42" s="4"/>
      <c r="IO42"/>
      <c r="IP42"/>
      <c r="IQ42" s="4"/>
      <c r="IR42" s="4"/>
    </row>
    <row r="43" spans="1:323" s="4" customFormat="1" x14ac:dyDescent="0.2">
      <c r="A43" s="33">
        <v>14</v>
      </c>
      <c r="B43" s="62" t="s">
        <v>121</v>
      </c>
      <c r="C43" s="25"/>
      <c r="D43" s="63" t="s">
        <v>105</v>
      </c>
      <c r="E43" s="63" t="s">
        <v>15</v>
      </c>
      <c r="F43" s="64" t="s">
        <v>22</v>
      </c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>
        <f>IF(ISNA(VLOOKUP(E43,SortLookup!$A$1:$B$5,2,FALSE))," ",VLOOKUP(E43,SortLookup!$A$1:$B$5,2,FALSE))</f>
        <v>0</v>
      </c>
      <c r="J43" s="22">
        <f>IF(ISNA(VLOOKUP(F43,SortLookup!$A$7:$B$11,2,FALSE))," ",VLOOKUP(F43,SortLookup!$A$7:$B$11,2,FALSE))</f>
        <v>3</v>
      </c>
      <c r="K43" s="57">
        <f t="shared" si="47"/>
        <v>282.75</v>
      </c>
      <c r="L43" s="58">
        <f>AB43+AO43+BA43+BL43+BY43+CJ43+CU36+DF36+DQ36+EB36+EM36+EX36+FI36+FT36+GE36+GP36+HA36+HL36+HW36+IH36</f>
        <v>276.75</v>
      </c>
      <c r="M43" s="36">
        <f>AD43+AQ43+BC43+BN43+CA43+CL43+CW36+DH36+DS36+ED36+EO36+EZ36+FK36+FV36+GG36+GR36+HC36+HN36+HY36+IJ36</f>
        <v>0</v>
      </c>
      <c r="N43" s="37">
        <f t="shared" si="48"/>
        <v>6</v>
      </c>
      <c r="O43" s="59">
        <f>W43+AJ43+AV43+BG43+BT43+CE43+CP36+DA36+DL36+DW36+EH36+ES36+FD36+FO36+FZ36+GK36+GV36+HG36+HR36+IC36</f>
        <v>6</v>
      </c>
      <c r="P43" s="31">
        <v>35</v>
      </c>
      <c r="Q43" s="28"/>
      <c r="R43" s="28"/>
      <c r="S43" s="28"/>
      <c r="T43" s="28"/>
      <c r="U43" s="28"/>
      <c r="V43" s="28"/>
      <c r="W43" s="29">
        <v>0</v>
      </c>
      <c r="X43" s="29">
        <v>0</v>
      </c>
      <c r="Y43" s="29">
        <v>0</v>
      </c>
      <c r="Z43" s="29">
        <v>0</v>
      </c>
      <c r="AA43" s="30">
        <v>0</v>
      </c>
      <c r="AB43" s="27">
        <f t="shared" si="49"/>
        <v>35</v>
      </c>
      <c r="AC43" s="26">
        <f t="shared" si="50"/>
        <v>0</v>
      </c>
      <c r="AD43" s="23">
        <f t="shared" si="51"/>
        <v>0</v>
      </c>
      <c r="AE43" s="45">
        <f t="shared" si="52"/>
        <v>35</v>
      </c>
      <c r="AF43" s="31">
        <v>57.09</v>
      </c>
      <c r="AG43" s="28"/>
      <c r="AH43" s="28"/>
      <c r="AI43" s="28"/>
      <c r="AJ43" s="29">
        <v>6</v>
      </c>
      <c r="AK43" s="29">
        <v>0</v>
      </c>
      <c r="AL43" s="29">
        <v>0</v>
      </c>
      <c r="AM43" s="29">
        <v>0</v>
      </c>
      <c r="AN43" s="30">
        <v>0</v>
      </c>
      <c r="AO43" s="27">
        <f t="shared" si="53"/>
        <v>57.09</v>
      </c>
      <c r="AP43" s="26">
        <f t="shared" si="54"/>
        <v>6</v>
      </c>
      <c r="AQ43" s="23">
        <f t="shared" si="55"/>
        <v>0</v>
      </c>
      <c r="AR43" s="45">
        <f t="shared" si="56"/>
        <v>63.09</v>
      </c>
      <c r="AS43" s="31">
        <v>31.35</v>
      </c>
      <c r="AT43" s="28"/>
      <c r="AU43" s="28"/>
      <c r="AV43" s="29">
        <v>0</v>
      </c>
      <c r="AW43" s="29">
        <v>0</v>
      </c>
      <c r="AX43" s="29">
        <v>0</v>
      </c>
      <c r="AY43" s="29">
        <v>0</v>
      </c>
      <c r="AZ43" s="30">
        <v>0</v>
      </c>
      <c r="BA43" s="27">
        <f t="shared" si="57"/>
        <v>31.35</v>
      </c>
      <c r="BB43" s="26">
        <f t="shared" si="58"/>
        <v>0</v>
      </c>
      <c r="BC43" s="23">
        <f t="shared" si="59"/>
        <v>0</v>
      </c>
      <c r="BD43" s="45">
        <f t="shared" si="60"/>
        <v>31.35</v>
      </c>
      <c r="BE43" s="27"/>
      <c r="BF43" s="43"/>
      <c r="BG43" s="29"/>
      <c r="BH43" s="29"/>
      <c r="BI43" s="29"/>
      <c r="BJ43" s="29"/>
      <c r="BK43" s="30"/>
      <c r="BL43" s="40">
        <f t="shared" si="61"/>
        <v>0</v>
      </c>
      <c r="BM43" s="37">
        <f t="shared" si="62"/>
        <v>0</v>
      </c>
      <c r="BN43" s="36">
        <f t="shared" si="63"/>
        <v>0</v>
      </c>
      <c r="BO43" s="35">
        <f t="shared" si="64"/>
        <v>0</v>
      </c>
      <c r="BP43" s="31">
        <v>61.08</v>
      </c>
      <c r="BQ43" s="28"/>
      <c r="BR43" s="28"/>
      <c r="BS43" s="28"/>
      <c r="BT43" s="29">
        <v>0</v>
      </c>
      <c r="BU43" s="29">
        <v>0</v>
      </c>
      <c r="BV43" s="29">
        <v>0</v>
      </c>
      <c r="BW43" s="29">
        <v>0</v>
      </c>
      <c r="BX43" s="30">
        <v>0</v>
      </c>
      <c r="BY43" s="27">
        <f t="shared" si="65"/>
        <v>61.08</v>
      </c>
      <c r="BZ43" s="26">
        <f t="shared" si="66"/>
        <v>0</v>
      </c>
      <c r="CA43" s="32">
        <f t="shared" si="67"/>
        <v>0</v>
      </c>
      <c r="CB43" s="71">
        <f t="shared" si="68"/>
        <v>61.08</v>
      </c>
      <c r="CC43" s="31">
        <v>92.23</v>
      </c>
      <c r="CD43" s="28"/>
      <c r="CE43" s="29">
        <v>0</v>
      </c>
      <c r="CF43" s="29">
        <v>0</v>
      </c>
      <c r="CG43" s="29">
        <v>0</v>
      </c>
      <c r="CH43" s="29">
        <v>0</v>
      </c>
      <c r="CI43" s="30">
        <v>0</v>
      </c>
      <c r="CJ43" s="27">
        <f t="shared" si="69"/>
        <v>92.23</v>
      </c>
      <c r="CK43" s="26">
        <f t="shared" si="70"/>
        <v>0</v>
      </c>
      <c r="CL43" s="23">
        <f t="shared" si="71"/>
        <v>0</v>
      </c>
      <c r="CM43" s="45">
        <f t="shared" si="72"/>
        <v>92.23</v>
      </c>
      <c r="IL43" s="78"/>
      <c r="IO43"/>
      <c r="IP43"/>
      <c r="IQ43"/>
    </row>
    <row r="44" spans="1:323" s="4" customFormat="1" ht="13.5" thickBot="1" x14ac:dyDescent="0.25">
      <c r="A44" s="33">
        <v>15</v>
      </c>
      <c r="B44" s="62" t="s">
        <v>102</v>
      </c>
      <c r="C44" s="25"/>
      <c r="D44" s="63" t="s">
        <v>103</v>
      </c>
      <c r="E44" s="63" t="s">
        <v>15</v>
      </c>
      <c r="F44" s="64" t="s">
        <v>22</v>
      </c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>
        <f>IF(ISNA(VLOOKUP(E44,SortLookup!$A$1:$B$5,2,FALSE))," ",VLOOKUP(E44,SortLookup!$A$1:$B$5,2,FALSE))</f>
        <v>0</v>
      </c>
      <c r="J44" s="22">
        <f>IF(ISNA(VLOOKUP(F44,SortLookup!$A$7:$B$11,2,FALSE))," ",VLOOKUP(F44,SortLookup!$A$7:$B$11,2,FALSE))</f>
        <v>3</v>
      </c>
      <c r="K44" s="118">
        <f t="shared" si="47"/>
        <v>284.70999999999998</v>
      </c>
      <c r="L44" s="119">
        <f>AB44+AO44+BA44+BL44+BY44+CJ44+CU38+DF38+DQ38+EB38+EM38+EX38+FI38+FT38+GE38+GP38+HA38+HL38+HW38+IH38</f>
        <v>281.70999999999998</v>
      </c>
      <c r="M44" s="23">
        <f>AD44+AQ44+BC44+BN44+CA44+CL44+CW38+DH38+DS38+ED38+EO38+EZ38+FK38+FV38+GG38+GR38+HC38+HN38+HY38+IJ38</f>
        <v>0</v>
      </c>
      <c r="N44" s="26">
        <f t="shared" si="48"/>
        <v>3</v>
      </c>
      <c r="O44" s="120">
        <f>W44+AJ44+AV44+BG44+BT44+CE44+CP38+DA38+DL38+DW38+EH38+ES38+FD38+FO38+FZ38+GK38+GV38+HG38+HR38+IC38</f>
        <v>3</v>
      </c>
      <c r="P44" s="31">
        <v>44.01</v>
      </c>
      <c r="Q44" s="28"/>
      <c r="R44" s="28"/>
      <c r="S44" s="28"/>
      <c r="T44" s="28"/>
      <c r="U44" s="28"/>
      <c r="V44" s="28"/>
      <c r="W44" s="29">
        <v>0</v>
      </c>
      <c r="X44" s="29">
        <v>0</v>
      </c>
      <c r="Y44" s="29">
        <v>0</v>
      </c>
      <c r="Z44" s="29">
        <v>0</v>
      </c>
      <c r="AA44" s="30">
        <v>0</v>
      </c>
      <c r="AB44" s="27">
        <f t="shared" si="49"/>
        <v>44.01</v>
      </c>
      <c r="AC44" s="26">
        <f t="shared" si="50"/>
        <v>0</v>
      </c>
      <c r="AD44" s="23">
        <f t="shared" si="51"/>
        <v>0</v>
      </c>
      <c r="AE44" s="45">
        <f t="shared" si="52"/>
        <v>44.01</v>
      </c>
      <c r="AF44" s="31">
        <v>68.3</v>
      </c>
      <c r="AG44" s="28"/>
      <c r="AH44" s="28"/>
      <c r="AI44" s="28"/>
      <c r="AJ44" s="29">
        <v>3</v>
      </c>
      <c r="AK44" s="29">
        <v>0</v>
      </c>
      <c r="AL44" s="29">
        <v>0</v>
      </c>
      <c r="AM44" s="29">
        <v>0</v>
      </c>
      <c r="AN44" s="30">
        <v>0</v>
      </c>
      <c r="AO44" s="27">
        <f t="shared" si="53"/>
        <v>68.3</v>
      </c>
      <c r="AP44" s="26">
        <f t="shared" si="54"/>
        <v>3</v>
      </c>
      <c r="AQ44" s="23">
        <f t="shared" si="55"/>
        <v>0</v>
      </c>
      <c r="AR44" s="45">
        <f t="shared" si="56"/>
        <v>71.3</v>
      </c>
      <c r="AS44" s="31">
        <v>34.06</v>
      </c>
      <c r="AT44" s="28"/>
      <c r="AU44" s="28"/>
      <c r="AV44" s="29">
        <v>0</v>
      </c>
      <c r="AW44" s="29">
        <v>0</v>
      </c>
      <c r="AX44" s="29">
        <v>0</v>
      </c>
      <c r="AY44" s="29">
        <v>0</v>
      </c>
      <c r="AZ44" s="30">
        <v>0</v>
      </c>
      <c r="BA44" s="27">
        <f t="shared" si="57"/>
        <v>34.06</v>
      </c>
      <c r="BB44" s="26">
        <f t="shared" si="58"/>
        <v>0</v>
      </c>
      <c r="BC44" s="23">
        <f t="shared" si="59"/>
        <v>0</v>
      </c>
      <c r="BD44" s="45">
        <f t="shared" si="60"/>
        <v>34.06</v>
      </c>
      <c r="BE44" s="99"/>
      <c r="BF44" s="116"/>
      <c r="BG44" s="97"/>
      <c r="BH44" s="97"/>
      <c r="BI44" s="97"/>
      <c r="BJ44" s="97"/>
      <c r="BK44" s="98"/>
      <c r="BL44" s="99">
        <f t="shared" si="61"/>
        <v>0</v>
      </c>
      <c r="BM44" s="96">
        <f t="shared" si="62"/>
        <v>0</v>
      </c>
      <c r="BN44" s="95">
        <f t="shared" si="63"/>
        <v>0</v>
      </c>
      <c r="BO44" s="117">
        <f t="shared" si="64"/>
        <v>0</v>
      </c>
      <c r="BP44" s="111">
        <v>72.81</v>
      </c>
      <c r="BQ44" s="28"/>
      <c r="BR44" s="28"/>
      <c r="BS44" s="28"/>
      <c r="BT44" s="29">
        <v>0</v>
      </c>
      <c r="BU44" s="29">
        <v>0</v>
      </c>
      <c r="BV44" s="29">
        <v>0</v>
      </c>
      <c r="BW44" s="29">
        <v>0</v>
      </c>
      <c r="BX44" s="30">
        <v>0</v>
      </c>
      <c r="BY44" s="27">
        <f t="shared" si="65"/>
        <v>72.81</v>
      </c>
      <c r="BZ44" s="26">
        <f t="shared" si="66"/>
        <v>0</v>
      </c>
      <c r="CA44" s="32">
        <f t="shared" si="67"/>
        <v>0</v>
      </c>
      <c r="CB44" s="71">
        <f t="shared" si="68"/>
        <v>72.81</v>
      </c>
      <c r="CC44" s="31">
        <v>62.53</v>
      </c>
      <c r="CD44" s="28"/>
      <c r="CE44" s="29">
        <v>0</v>
      </c>
      <c r="CF44" s="29">
        <v>0</v>
      </c>
      <c r="CG44" s="29">
        <v>0</v>
      </c>
      <c r="CH44" s="29">
        <v>0</v>
      </c>
      <c r="CI44" s="30">
        <v>0</v>
      </c>
      <c r="CJ44" s="27">
        <f t="shared" si="69"/>
        <v>62.53</v>
      </c>
      <c r="CK44" s="26">
        <f t="shared" si="70"/>
        <v>0</v>
      </c>
      <c r="CL44" s="23">
        <f t="shared" si="71"/>
        <v>0</v>
      </c>
      <c r="CM44" s="45">
        <f t="shared" si="72"/>
        <v>62.53</v>
      </c>
      <c r="IL44" s="78"/>
      <c r="IM44"/>
      <c r="IN44"/>
    </row>
    <row r="45" spans="1:323" s="4" customFormat="1" ht="13.5" thickTop="1" x14ac:dyDescent="0.2">
      <c r="A45" s="33">
        <v>16</v>
      </c>
      <c r="B45" s="81" t="s">
        <v>155</v>
      </c>
      <c r="C45" s="82"/>
      <c r="D45" s="83"/>
      <c r="E45" s="83" t="s">
        <v>15</v>
      </c>
      <c r="F45" s="84" t="s">
        <v>22</v>
      </c>
      <c r="G45" s="85" t="str">
        <f>IF(AND(OR($G$2="Y",$H$2="Y"),I45&lt;5,J45&lt;5),IF(AND(I45=#REF!,J45=#REF!),#REF!+1,1),"")</f>
        <v/>
      </c>
      <c r="H45" s="86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87">
        <f>IF(ISNA(VLOOKUP(E45,SortLookup!$A$1:$B$5,2,FALSE))," ",VLOOKUP(E45,SortLookup!$A$1:$B$5,2,FALSE))</f>
        <v>0</v>
      </c>
      <c r="J45" s="88">
        <f>IF(ISNA(VLOOKUP(F45,SortLookup!$A$7:$B$11,2,FALSE))," ",VLOOKUP(F45,SortLookup!$A$7:$B$11,2,FALSE))</f>
        <v>3</v>
      </c>
      <c r="K45" s="57">
        <f t="shared" si="47"/>
        <v>322.88</v>
      </c>
      <c r="L45" s="58">
        <f>AB45+AO45+BA45+BL45+BY45+CJ45+CU39+DF39+DQ39+EB39+EM39+EX39+FI39+FT39+GE39+GP39+HA39+HL39+HW39+IH39</f>
        <v>302.88</v>
      </c>
      <c r="M45" s="36">
        <f>AD45+AQ45+BC45+BN45+CA45+CL45+CW39+DH39+DS39+ED39+EO39+EZ39+FK39+FV39+GG39+GR39+HC39+HN39+HY39+IJ39</f>
        <v>8</v>
      </c>
      <c r="N45" s="37">
        <f t="shared" si="48"/>
        <v>12</v>
      </c>
      <c r="O45" s="59">
        <f>W45+AJ45+AV45+BG45+BT45+CE45+CP39+DA39+DL39+DW39+EH39+ES39+FD39+FO39+FZ39+GK39+GV39+HG39+HR39+IC39</f>
        <v>12</v>
      </c>
      <c r="P45" s="89">
        <v>42.29</v>
      </c>
      <c r="Q45" s="90"/>
      <c r="R45" s="90"/>
      <c r="S45" s="90"/>
      <c r="T45" s="90"/>
      <c r="U45" s="90"/>
      <c r="V45" s="90"/>
      <c r="W45" s="91">
        <v>0</v>
      </c>
      <c r="X45" s="91">
        <v>0</v>
      </c>
      <c r="Y45" s="91">
        <v>0</v>
      </c>
      <c r="Z45" s="91">
        <v>0</v>
      </c>
      <c r="AA45" s="92">
        <v>0</v>
      </c>
      <c r="AB45" s="40">
        <f t="shared" si="49"/>
        <v>42.29</v>
      </c>
      <c r="AC45" s="37">
        <f t="shared" si="50"/>
        <v>0</v>
      </c>
      <c r="AD45" s="36">
        <f t="shared" si="51"/>
        <v>0</v>
      </c>
      <c r="AE45" s="93">
        <f t="shared" si="52"/>
        <v>42.29</v>
      </c>
      <c r="AF45" s="89">
        <v>76.94</v>
      </c>
      <c r="AG45" s="90"/>
      <c r="AH45" s="90"/>
      <c r="AI45" s="90"/>
      <c r="AJ45" s="91">
        <v>5</v>
      </c>
      <c r="AK45" s="91">
        <v>0</v>
      </c>
      <c r="AL45" s="91">
        <v>0</v>
      </c>
      <c r="AM45" s="91">
        <v>1</v>
      </c>
      <c r="AN45" s="92">
        <v>0</v>
      </c>
      <c r="AO45" s="40">
        <f t="shared" si="53"/>
        <v>76.94</v>
      </c>
      <c r="AP45" s="37">
        <f t="shared" si="54"/>
        <v>5</v>
      </c>
      <c r="AQ45" s="36">
        <f t="shared" si="55"/>
        <v>5</v>
      </c>
      <c r="AR45" s="93">
        <f t="shared" si="56"/>
        <v>86.94</v>
      </c>
      <c r="AS45" s="89">
        <v>47.63</v>
      </c>
      <c r="AT45" s="90"/>
      <c r="AU45" s="90"/>
      <c r="AV45" s="91">
        <v>1</v>
      </c>
      <c r="AW45" s="91">
        <v>0</v>
      </c>
      <c r="AX45" s="91">
        <v>0</v>
      </c>
      <c r="AY45" s="91">
        <v>0</v>
      </c>
      <c r="AZ45" s="92">
        <v>0</v>
      </c>
      <c r="BA45" s="40">
        <f t="shared" si="57"/>
        <v>47.63</v>
      </c>
      <c r="BB45" s="37">
        <f t="shared" si="58"/>
        <v>1</v>
      </c>
      <c r="BC45" s="36">
        <f t="shared" si="59"/>
        <v>0</v>
      </c>
      <c r="BD45" s="93">
        <f t="shared" si="60"/>
        <v>48.63</v>
      </c>
      <c r="BE45" s="40"/>
      <c r="BF45" s="115"/>
      <c r="BG45" s="91"/>
      <c r="BH45" s="91"/>
      <c r="BI45" s="91"/>
      <c r="BJ45" s="91"/>
      <c r="BK45" s="92"/>
      <c r="BL45" s="40">
        <f t="shared" si="61"/>
        <v>0</v>
      </c>
      <c r="BM45" s="37">
        <f t="shared" si="62"/>
        <v>0</v>
      </c>
      <c r="BN45" s="36">
        <f t="shared" si="63"/>
        <v>0</v>
      </c>
      <c r="BO45" s="35">
        <f t="shared" si="64"/>
        <v>0</v>
      </c>
      <c r="BP45" s="89">
        <v>62</v>
      </c>
      <c r="BQ45" s="28"/>
      <c r="BR45" s="28"/>
      <c r="BS45" s="28"/>
      <c r="BT45" s="29">
        <v>6</v>
      </c>
      <c r="BU45" s="29">
        <v>0</v>
      </c>
      <c r="BV45" s="29">
        <v>0</v>
      </c>
      <c r="BW45" s="29">
        <v>0</v>
      </c>
      <c r="BX45" s="30">
        <v>0</v>
      </c>
      <c r="BY45" s="27">
        <f t="shared" si="65"/>
        <v>62</v>
      </c>
      <c r="BZ45" s="26">
        <f t="shared" si="66"/>
        <v>6</v>
      </c>
      <c r="CA45" s="32">
        <f t="shared" si="67"/>
        <v>0</v>
      </c>
      <c r="CB45" s="71">
        <f t="shared" si="68"/>
        <v>68</v>
      </c>
      <c r="CC45" s="31">
        <v>74.02</v>
      </c>
      <c r="CD45" s="28"/>
      <c r="CE45" s="29">
        <v>0</v>
      </c>
      <c r="CF45" s="29">
        <v>1</v>
      </c>
      <c r="CG45" s="29">
        <v>0</v>
      </c>
      <c r="CH45" s="29">
        <v>0</v>
      </c>
      <c r="CI45" s="30">
        <v>0</v>
      </c>
      <c r="CJ45" s="27">
        <f t="shared" si="69"/>
        <v>74.02</v>
      </c>
      <c r="CK45" s="26">
        <f t="shared" si="70"/>
        <v>0</v>
      </c>
      <c r="CL45" s="23">
        <f t="shared" si="71"/>
        <v>3</v>
      </c>
      <c r="CM45" s="45">
        <f t="shared" si="72"/>
        <v>77.02</v>
      </c>
      <c r="IL45" s="78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</row>
    <row r="46" spans="1:323" s="4" customFormat="1" x14ac:dyDescent="0.2">
      <c r="A46" s="33">
        <v>17</v>
      </c>
      <c r="B46" s="62" t="s">
        <v>112</v>
      </c>
      <c r="C46" s="25"/>
      <c r="D46" s="63"/>
      <c r="E46" s="63" t="s">
        <v>15</v>
      </c>
      <c r="F46" s="64" t="s">
        <v>22</v>
      </c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>
        <f>IF(ISNA(VLOOKUP(E46,SortLookup!$A$1:$B$5,2,FALSE))," ",VLOOKUP(E46,SortLookup!$A$1:$B$5,2,FALSE))</f>
        <v>0</v>
      </c>
      <c r="J46" s="22">
        <f>IF(ISNA(VLOOKUP(F46,SortLookup!$A$7:$B$11,2,FALSE))," ",VLOOKUP(F46,SortLookup!$A$7:$B$11,2,FALSE))</f>
        <v>3</v>
      </c>
      <c r="K46" s="57">
        <f t="shared" si="47"/>
        <v>345.27</v>
      </c>
      <c r="L46" s="58">
        <f>AB46+AO46+BA46+BL46+BY46+CJ46+CU40+DF40+DQ40+EB40+EM40+EX40+FI40+FT40+GE40+GP40+HA40+HL40+HW40+IH40</f>
        <v>306.27</v>
      </c>
      <c r="M46" s="36">
        <f>AD46+AQ46+BC46+BN46+CA46+CL46+CW40+DH40+DS40+ED40+EO40+EZ40+FK40+FV40+GG40+GR40+HC40+HN40+HY40+IJ40</f>
        <v>8</v>
      </c>
      <c r="N46" s="37">
        <f t="shared" si="48"/>
        <v>31</v>
      </c>
      <c r="O46" s="59">
        <f>W46+AJ46+AV46+BG46+BT46+CE46+CP40+DA40+DL40+DW40+EH40+ES40+FD40+FO40+FZ40+GK40+GV40+HG40+HR40+IC40</f>
        <v>31</v>
      </c>
      <c r="P46" s="31">
        <v>40.19</v>
      </c>
      <c r="Q46" s="28"/>
      <c r="R46" s="28"/>
      <c r="S46" s="28"/>
      <c r="T46" s="28"/>
      <c r="U46" s="28"/>
      <c r="V46" s="28"/>
      <c r="W46" s="29">
        <v>0</v>
      </c>
      <c r="X46" s="29">
        <v>0</v>
      </c>
      <c r="Y46" s="29">
        <v>0</v>
      </c>
      <c r="Z46" s="29">
        <v>0</v>
      </c>
      <c r="AA46" s="30">
        <v>0</v>
      </c>
      <c r="AB46" s="27">
        <f t="shared" si="49"/>
        <v>40.19</v>
      </c>
      <c r="AC46" s="26">
        <f t="shared" si="50"/>
        <v>0</v>
      </c>
      <c r="AD46" s="23">
        <f t="shared" si="51"/>
        <v>0</v>
      </c>
      <c r="AE46" s="45">
        <f t="shared" si="52"/>
        <v>40.19</v>
      </c>
      <c r="AF46" s="31">
        <v>44.81</v>
      </c>
      <c r="AG46" s="28"/>
      <c r="AH46" s="28"/>
      <c r="AI46" s="28"/>
      <c r="AJ46" s="29">
        <v>20</v>
      </c>
      <c r="AK46" s="29">
        <v>0</v>
      </c>
      <c r="AL46" s="29">
        <v>0</v>
      </c>
      <c r="AM46" s="29">
        <v>0</v>
      </c>
      <c r="AN46" s="30">
        <v>0</v>
      </c>
      <c r="AO46" s="27">
        <f t="shared" si="53"/>
        <v>44.81</v>
      </c>
      <c r="AP46" s="26">
        <f t="shared" si="54"/>
        <v>20</v>
      </c>
      <c r="AQ46" s="23">
        <f t="shared" si="55"/>
        <v>0</v>
      </c>
      <c r="AR46" s="45">
        <f t="shared" si="56"/>
        <v>64.81</v>
      </c>
      <c r="AS46" s="31">
        <v>40.619999999999997</v>
      </c>
      <c r="AT46" s="28"/>
      <c r="AU46" s="28"/>
      <c r="AV46" s="29">
        <v>1</v>
      </c>
      <c r="AW46" s="29">
        <v>0</v>
      </c>
      <c r="AX46" s="29">
        <v>0</v>
      </c>
      <c r="AY46" s="29">
        <v>0</v>
      </c>
      <c r="AZ46" s="30">
        <v>0</v>
      </c>
      <c r="BA46" s="27">
        <f t="shared" si="57"/>
        <v>40.619999999999997</v>
      </c>
      <c r="BB46" s="26">
        <f t="shared" si="58"/>
        <v>1</v>
      </c>
      <c r="BC46" s="23">
        <f t="shared" si="59"/>
        <v>0</v>
      </c>
      <c r="BD46" s="45">
        <f t="shared" si="60"/>
        <v>41.62</v>
      </c>
      <c r="BE46" s="27"/>
      <c r="BF46" s="43"/>
      <c r="BG46" s="29"/>
      <c r="BH46" s="29"/>
      <c r="BI46" s="29"/>
      <c r="BJ46" s="29"/>
      <c r="BK46" s="30"/>
      <c r="BL46" s="40">
        <f t="shared" si="61"/>
        <v>0</v>
      </c>
      <c r="BM46" s="37">
        <f t="shared" si="62"/>
        <v>0</v>
      </c>
      <c r="BN46" s="36">
        <f t="shared" si="63"/>
        <v>0</v>
      </c>
      <c r="BO46" s="35">
        <f t="shared" si="64"/>
        <v>0</v>
      </c>
      <c r="BP46" s="31">
        <v>69.05</v>
      </c>
      <c r="BQ46" s="28"/>
      <c r="BR46" s="28"/>
      <c r="BS46" s="28"/>
      <c r="BT46" s="29">
        <v>5</v>
      </c>
      <c r="BU46" s="29">
        <v>1</v>
      </c>
      <c r="BV46" s="29">
        <v>0</v>
      </c>
      <c r="BW46" s="29">
        <v>1</v>
      </c>
      <c r="BX46" s="30">
        <v>0</v>
      </c>
      <c r="BY46" s="27">
        <f t="shared" si="65"/>
        <v>69.05</v>
      </c>
      <c r="BZ46" s="26">
        <f t="shared" si="66"/>
        <v>5</v>
      </c>
      <c r="CA46" s="32">
        <f t="shared" si="67"/>
        <v>8</v>
      </c>
      <c r="CB46" s="71">
        <f t="shared" si="68"/>
        <v>82.05</v>
      </c>
      <c r="CC46" s="31">
        <v>111.6</v>
      </c>
      <c r="CD46" s="28"/>
      <c r="CE46" s="29">
        <v>5</v>
      </c>
      <c r="CF46" s="29">
        <v>0</v>
      </c>
      <c r="CG46" s="29">
        <v>0</v>
      </c>
      <c r="CH46" s="29">
        <v>0</v>
      </c>
      <c r="CI46" s="30">
        <v>0</v>
      </c>
      <c r="CJ46" s="27">
        <f t="shared" si="69"/>
        <v>111.6</v>
      </c>
      <c r="CK46" s="26">
        <f t="shared" si="70"/>
        <v>5</v>
      </c>
      <c r="CL46" s="23">
        <f t="shared" si="71"/>
        <v>0</v>
      </c>
      <c r="CM46" s="45">
        <f t="shared" si="72"/>
        <v>116.6</v>
      </c>
      <c r="IL46" s="78"/>
      <c r="IO46"/>
      <c r="IP46"/>
      <c r="IQ46"/>
    </row>
    <row r="47" spans="1:323" s="4" customFormat="1" x14ac:dyDescent="0.2">
      <c r="A47" s="33">
        <v>18</v>
      </c>
      <c r="B47" s="62" t="s">
        <v>137</v>
      </c>
      <c r="C47" s="25"/>
      <c r="D47" s="63"/>
      <c r="E47" s="63" t="s">
        <v>15</v>
      </c>
      <c r="F47" s="64" t="s">
        <v>101</v>
      </c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>
        <f>IF(ISNA(VLOOKUP(E47,SortLookup!$A$1:$B$5,2,FALSE))," ",VLOOKUP(E47,SortLookup!$A$1:$B$5,2,FALSE))</f>
        <v>0</v>
      </c>
      <c r="J47" s="22" t="str">
        <f>IF(ISNA(VLOOKUP(F47,SortLookup!$A$7:$B$11,2,FALSE))," ",VLOOKUP(F47,SortLookup!$A$7:$B$11,2,FALSE))</f>
        <v xml:space="preserve"> </v>
      </c>
      <c r="K47" s="57">
        <f t="shared" si="47"/>
        <v>345.66</v>
      </c>
      <c r="L47" s="58">
        <f>AB47+AO47+BA47+BL47+BY47+CJ47+CU46+DF46+DQ46+EB46+EM46+EX46+FI46+FT46+GE46+GP46+HA46+HL46+HW46+IH46</f>
        <v>302.66000000000003</v>
      </c>
      <c r="M47" s="36">
        <f>AD47+AQ47+BC47+BN47+CA47+CL47+CW46+DH46+DS46+ED46+EO46+EZ46+FK46+FV46+GG46+GR46+HC46+HN46+HY46+IJ46</f>
        <v>9</v>
      </c>
      <c r="N47" s="37">
        <f t="shared" si="48"/>
        <v>34</v>
      </c>
      <c r="O47" s="59">
        <f>W47+AJ47+AV47+BG47+BT47+CE47+CP46+DA46+DL46+DW46+EH46+ES46+FD46+FO46+FZ46+GK46+GV46+HG46+HR46+IC46</f>
        <v>34</v>
      </c>
      <c r="P47" s="31">
        <v>49.08</v>
      </c>
      <c r="Q47" s="28"/>
      <c r="R47" s="28"/>
      <c r="S47" s="28"/>
      <c r="T47" s="28"/>
      <c r="U47" s="28"/>
      <c r="V47" s="28"/>
      <c r="W47" s="29">
        <v>0</v>
      </c>
      <c r="X47" s="29">
        <v>0</v>
      </c>
      <c r="Y47" s="29">
        <v>0</v>
      </c>
      <c r="Z47" s="29">
        <v>0</v>
      </c>
      <c r="AA47" s="30">
        <v>0</v>
      </c>
      <c r="AB47" s="27">
        <f t="shared" si="49"/>
        <v>49.08</v>
      </c>
      <c r="AC47" s="26">
        <f t="shared" si="50"/>
        <v>0</v>
      </c>
      <c r="AD47" s="23">
        <f t="shared" si="51"/>
        <v>0</v>
      </c>
      <c r="AE47" s="45">
        <f t="shared" si="52"/>
        <v>49.08</v>
      </c>
      <c r="AF47" s="31">
        <v>59.64</v>
      </c>
      <c r="AG47" s="28"/>
      <c r="AH47" s="28"/>
      <c r="AI47" s="28"/>
      <c r="AJ47" s="29">
        <v>10</v>
      </c>
      <c r="AK47" s="29">
        <v>0</v>
      </c>
      <c r="AL47" s="29">
        <v>0</v>
      </c>
      <c r="AM47" s="29">
        <v>0</v>
      </c>
      <c r="AN47" s="30">
        <v>0</v>
      </c>
      <c r="AO47" s="27">
        <f t="shared" si="53"/>
        <v>59.64</v>
      </c>
      <c r="AP47" s="26">
        <f t="shared" si="54"/>
        <v>10</v>
      </c>
      <c r="AQ47" s="23">
        <f t="shared" si="55"/>
        <v>0</v>
      </c>
      <c r="AR47" s="45">
        <f t="shared" si="56"/>
        <v>69.64</v>
      </c>
      <c r="AS47" s="31">
        <v>34.06</v>
      </c>
      <c r="AT47" s="28"/>
      <c r="AU47" s="28"/>
      <c r="AV47" s="29">
        <v>2</v>
      </c>
      <c r="AW47" s="29">
        <v>0</v>
      </c>
      <c r="AX47" s="29">
        <v>0</v>
      </c>
      <c r="AY47" s="29">
        <v>0</v>
      </c>
      <c r="AZ47" s="30">
        <v>0</v>
      </c>
      <c r="BA47" s="27">
        <f t="shared" si="57"/>
        <v>34.06</v>
      </c>
      <c r="BB47" s="26">
        <f t="shared" si="58"/>
        <v>2</v>
      </c>
      <c r="BC47" s="23">
        <f t="shared" si="59"/>
        <v>0</v>
      </c>
      <c r="BD47" s="45">
        <f t="shared" si="60"/>
        <v>36.06</v>
      </c>
      <c r="BE47" s="27"/>
      <c r="BF47" s="43"/>
      <c r="BG47" s="29"/>
      <c r="BH47" s="29"/>
      <c r="BI47" s="29"/>
      <c r="BJ47" s="29"/>
      <c r="BK47" s="30"/>
      <c r="BL47" s="40">
        <f t="shared" si="61"/>
        <v>0</v>
      </c>
      <c r="BM47" s="37">
        <f t="shared" si="62"/>
        <v>0</v>
      </c>
      <c r="BN47" s="36">
        <f t="shared" si="63"/>
        <v>0</v>
      </c>
      <c r="BO47" s="35">
        <f t="shared" si="64"/>
        <v>0</v>
      </c>
      <c r="BP47" s="31">
        <v>57.28</v>
      </c>
      <c r="BQ47" s="28"/>
      <c r="BR47" s="28"/>
      <c r="BS47" s="28"/>
      <c r="BT47" s="29">
        <v>2</v>
      </c>
      <c r="BU47" s="29">
        <v>0</v>
      </c>
      <c r="BV47" s="29">
        <v>0</v>
      </c>
      <c r="BW47" s="29">
        <v>0</v>
      </c>
      <c r="BX47" s="30">
        <v>0</v>
      </c>
      <c r="BY47" s="27">
        <f t="shared" si="65"/>
        <v>57.28</v>
      </c>
      <c r="BZ47" s="26">
        <f t="shared" si="66"/>
        <v>2</v>
      </c>
      <c r="CA47" s="32">
        <f t="shared" si="67"/>
        <v>0</v>
      </c>
      <c r="CB47" s="71">
        <f t="shared" si="68"/>
        <v>59.28</v>
      </c>
      <c r="CC47" s="31">
        <v>102.6</v>
      </c>
      <c r="CD47" s="28"/>
      <c r="CE47" s="29">
        <v>20</v>
      </c>
      <c r="CF47" s="29">
        <v>3</v>
      </c>
      <c r="CG47" s="29">
        <v>0</v>
      </c>
      <c r="CH47" s="29">
        <v>0</v>
      </c>
      <c r="CI47" s="30">
        <v>0</v>
      </c>
      <c r="CJ47" s="27">
        <f t="shared" si="69"/>
        <v>102.6</v>
      </c>
      <c r="CK47" s="26">
        <f t="shared" si="70"/>
        <v>20</v>
      </c>
      <c r="CL47" s="23">
        <f t="shared" si="71"/>
        <v>9</v>
      </c>
      <c r="CM47" s="45">
        <f t="shared" si="72"/>
        <v>131.6</v>
      </c>
      <c r="IL47" s="78"/>
      <c r="IM47"/>
      <c r="IN47"/>
    </row>
    <row r="48" spans="1:323" s="4" customFormat="1" x14ac:dyDescent="0.2">
      <c r="A48" s="33">
        <v>19</v>
      </c>
      <c r="B48" s="62" t="s">
        <v>139</v>
      </c>
      <c r="C48" s="25"/>
      <c r="D48" s="63" t="s">
        <v>107</v>
      </c>
      <c r="E48" s="63" t="s">
        <v>15</v>
      </c>
      <c r="F48" s="64" t="s">
        <v>101</v>
      </c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>
        <f>IF(ISNA(VLOOKUP(E48,SortLookup!$A$1:$B$5,2,FALSE))," ",VLOOKUP(E48,SortLookup!$A$1:$B$5,2,FALSE))</f>
        <v>0</v>
      </c>
      <c r="J48" s="22" t="str">
        <f>IF(ISNA(VLOOKUP(F48,SortLookup!$A$7:$B$11,2,FALSE))," ",VLOOKUP(F48,SortLookup!$A$7:$B$11,2,FALSE))</f>
        <v xml:space="preserve"> </v>
      </c>
      <c r="K48" s="57">
        <f t="shared" si="47"/>
        <v>390.62</v>
      </c>
      <c r="L48" s="58">
        <f>AB48+AO48+BA48+BL48+BY48+CJ48+CU48+DF48+DQ48+EB48+EM48+EX48+FI48+FT48+GE48+GP48+HA48+HL48+HW48+IH48</f>
        <v>337.62</v>
      </c>
      <c r="M48" s="36">
        <f>AD48+AQ48+BC48+BN48+CA48+CL48+CW48+DH48+DS48+ED48+EO48+EZ48+FK48+FV48+GG48+GR48+HC48+HN48+HY48+IJ48</f>
        <v>8</v>
      </c>
      <c r="N48" s="37">
        <f t="shared" si="48"/>
        <v>45</v>
      </c>
      <c r="O48" s="59">
        <f>W48+AJ48+AV48+BG48+BT48+CE48+CP48+DA48+DL48+DW48+EH48+ES48+FD48+FO48+FZ48+GK48+GV48+HG48+HR48+IC48</f>
        <v>45</v>
      </c>
      <c r="P48" s="31">
        <v>70.38</v>
      </c>
      <c r="Q48" s="28"/>
      <c r="R48" s="28"/>
      <c r="S48" s="28"/>
      <c r="T48" s="28"/>
      <c r="U48" s="28"/>
      <c r="V48" s="28"/>
      <c r="W48" s="29">
        <v>0</v>
      </c>
      <c r="X48" s="29">
        <v>0</v>
      </c>
      <c r="Y48" s="29">
        <v>0</v>
      </c>
      <c r="Z48" s="29">
        <v>1</v>
      </c>
      <c r="AA48" s="30">
        <v>0</v>
      </c>
      <c r="AB48" s="27">
        <f t="shared" si="49"/>
        <v>70.38</v>
      </c>
      <c r="AC48" s="26">
        <f t="shared" si="50"/>
        <v>0</v>
      </c>
      <c r="AD48" s="23">
        <f t="shared" si="51"/>
        <v>5</v>
      </c>
      <c r="AE48" s="45">
        <f t="shared" si="52"/>
        <v>75.38</v>
      </c>
      <c r="AF48" s="31">
        <v>57.76</v>
      </c>
      <c r="AG48" s="28"/>
      <c r="AH48" s="28"/>
      <c r="AI48" s="28"/>
      <c r="AJ48" s="29">
        <v>14</v>
      </c>
      <c r="AK48" s="29">
        <v>0</v>
      </c>
      <c r="AL48" s="29">
        <v>0</v>
      </c>
      <c r="AM48" s="29">
        <v>0</v>
      </c>
      <c r="AN48" s="30">
        <v>0</v>
      </c>
      <c r="AO48" s="27">
        <f t="shared" si="53"/>
        <v>57.76</v>
      </c>
      <c r="AP48" s="26">
        <f t="shared" si="54"/>
        <v>14</v>
      </c>
      <c r="AQ48" s="23">
        <f t="shared" si="55"/>
        <v>0</v>
      </c>
      <c r="AR48" s="45">
        <f t="shared" si="56"/>
        <v>71.760000000000005</v>
      </c>
      <c r="AS48" s="31">
        <v>37.69</v>
      </c>
      <c r="AT48" s="28"/>
      <c r="AU48" s="28"/>
      <c r="AV48" s="29">
        <v>6</v>
      </c>
      <c r="AW48" s="29">
        <v>0</v>
      </c>
      <c r="AX48" s="29">
        <v>0</v>
      </c>
      <c r="AY48" s="29">
        <v>0</v>
      </c>
      <c r="AZ48" s="30">
        <v>0</v>
      </c>
      <c r="BA48" s="27">
        <f t="shared" si="57"/>
        <v>37.69</v>
      </c>
      <c r="BB48" s="26">
        <f t="shared" si="58"/>
        <v>6</v>
      </c>
      <c r="BC48" s="23">
        <f t="shared" si="59"/>
        <v>0</v>
      </c>
      <c r="BD48" s="45">
        <f t="shared" si="60"/>
        <v>43.69</v>
      </c>
      <c r="BE48" s="27"/>
      <c r="BF48" s="43"/>
      <c r="BG48" s="29"/>
      <c r="BH48" s="29"/>
      <c r="BI48" s="29"/>
      <c r="BJ48" s="29"/>
      <c r="BK48" s="30"/>
      <c r="BL48" s="40">
        <f t="shared" si="61"/>
        <v>0</v>
      </c>
      <c r="BM48" s="37">
        <f t="shared" si="62"/>
        <v>0</v>
      </c>
      <c r="BN48" s="36">
        <f t="shared" si="63"/>
        <v>0</v>
      </c>
      <c r="BO48" s="35">
        <f t="shared" si="64"/>
        <v>0</v>
      </c>
      <c r="BP48" s="31">
        <v>65.14</v>
      </c>
      <c r="BQ48" s="28"/>
      <c r="BR48" s="28"/>
      <c r="BS48" s="28"/>
      <c r="BT48" s="29">
        <v>5</v>
      </c>
      <c r="BU48" s="29">
        <v>1</v>
      </c>
      <c r="BV48" s="29">
        <v>0</v>
      </c>
      <c r="BW48" s="29">
        <v>0</v>
      </c>
      <c r="BX48" s="30">
        <v>0</v>
      </c>
      <c r="BY48" s="27">
        <f t="shared" si="65"/>
        <v>65.14</v>
      </c>
      <c r="BZ48" s="26">
        <f t="shared" si="66"/>
        <v>5</v>
      </c>
      <c r="CA48" s="32">
        <f t="shared" si="67"/>
        <v>3</v>
      </c>
      <c r="CB48" s="71">
        <f t="shared" si="68"/>
        <v>73.14</v>
      </c>
      <c r="CC48" s="31">
        <v>106.65</v>
      </c>
      <c r="CD48" s="28"/>
      <c r="CE48" s="29">
        <v>20</v>
      </c>
      <c r="CF48" s="29">
        <v>0</v>
      </c>
      <c r="CG48" s="29">
        <v>0</v>
      </c>
      <c r="CH48" s="29">
        <v>0</v>
      </c>
      <c r="CI48" s="30">
        <v>0</v>
      </c>
      <c r="CJ48" s="27">
        <f t="shared" si="69"/>
        <v>106.65</v>
      </c>
      <c r="CK48" s="26">
        <f t="shared" si="70"/>
        <v>20</v>
      </c>
      <c r="CL48" s="23">
        <f t="shared" si="71"/>
        <v>0</v>
      </c>
      <c r="CM48" s="45">
        <f t="shared" si="72"/>
        <v>126.65</v>
      </c>
      <c r="IL48" s="78"/>
      <c r="IM48"/>
      <c r="IN48"/>
      <c r="IQ48"/>
    </row>
    <row r="49" spans="1:323" s="4" customFormat="1" x14ac:dyDescent="0.2">
      <c r="A49" s="33">
        <v>20</v>
      </c>
      <c r="B49" s="81" t="s">
        <v>124</v>
      </c>
      <c r="C49" s="82"/>
      <c r="D49" s="83"/>
      <c r="E49" s="83" t="s">
        <v>15</v>
      </c>
      <c r="F49" s="84" t="s">
        <v>101</v>
      </c>
      <c r="G49" s="85" t="str">
        <f>IF(AND(OR($G$2="Y",$H$2="Y"),I49&lt;5,J49&lt;5),IF(AND(I49=#REF!,J49=#REF!),#REF!+1,1),"")</f>
        <v/>
      </c>
      <c r="H49" s="86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87">
        <f>IF(ISNA(VLOOKUP(E49,SortLookup!$A$1:$B$5,2,FALSE))," ",VLOOKUP(E49,SortLookup!$A$1:$B$5,2,FALSE))</f>
        <v>0</v>
      </c>
      <c r="J49" s="88" t="str">
        <f>IF(ISNA(VLOOKUP(F49,SortLookup!$A$7:$B$11,2,FALSE))," ",VLOOKUP(F49,SortLookup!$A$7:$B$11,2,FALSE))</f>
        <v xml:space="preserve"> </v>
      </c>
      <c r="K49" s="57">
        <f t="shared" si="47"/>
        <v>408.05</v>
      </c>
      <c r="L49" s="58">
        <f>AB49+AO49+BA49+BL49+BY49+CJ49+CU43+DF43+DQ43+EB43+EM43+EX43+FI43+FT43+GE43+GP43+HA43+HL43+HW43+IH43</f>
        <v>267.05</v>
      </c>
      <c r="M49" s="36">
        <f>AD49+AQ49+BC49+BN49+CA49+CL49+CW43+DH43+DS43+ED43+EO43+EZ43+FK43+FV43+GG43+GR43+HC43+HN43+HY43+IJ43</f>
        <v>47</v>
      </c>
      <c r="N49" s="37">
        <f t="shared" si="48"/>
        <v>94</v>
      </c>
      <c r="O49" s="59">
        <f>W49+AJ49+AV49+BG49+BT49+CE49+CP43+DA43+DL43+DW43+EH43+ES43+FD43+FO43+FZ43+GK43+GV43+HG43+HR43+IC43</f>
        <v>94</v>
      </c>
      <c r="P49" s="89">
        <v>33.200000000000003</v>
      </c>
      <c r="Q49" s="90"/>
      <c r="R49" s="90"/>
      <c r="S49" s="90"/>
      <c r="T49" s="90"/>
      <c r="U49" s="90"/>
      <c r="V49" s="90"/>
      <c r="W49" s="91">
        <v>10</v>
      </c>
      <c r="X49" s="91">
        <v>1</v>
      </c>
      <c r="Y49" s="91">
        <v>0</v>
      </c>
      <c r="Z49" s="91">
        <v>0</v>
      </c>
      <c r="AA49" s="92">
        <v>0</v>
      </c>
      <c r="AB49" s="40">
        <f t="shared" si="49"/>
        <v>33.200000000000003</v>
      </c>
      <c r="AC49" s="37">
        <f t="shared" si="50"/>
        <v>10</v>
      </c>
      <c r="AD49" s="36">
        <f t="shared" si="51"/>
        <v>3</v>
      </c>
      <c r="AE49" s="93">
        <f t="shared" si="52"/>
        <v>46.2</v>
      </c>
      <c r="AF49" s="89">
        <v>50.38</v>
      </c>
      <c r="AG49" s="90"/>
      <c r="AH49" s="90"/>
      <c r="AI49" s="90"/>
      <c r="AJ49" s="91">
        <v>39</v>
      </c>
      <c r="AK49" s="91">
        <v>0</v>
      </c>
      <c r="AL49" s="91">
        <v>0</v>
      </c>
      <c r="AM49" s="91">
        <v>1</v>
      </c>
      <c r="AN49" s="92">
        <v>0</v>
      </c>
      <c r="AO49" s="40">
        <f t="shared" si="53"/>
        <v>50.38</v>
      </c>
      <c r="AP49" s="37">
        <f t="shared" si="54"/>
        <v>39</v>
      </c>
      <c r="AQ49" s="36">
        <f t="shared" si="55"/>
        <v>5</v>
      </c>
      <c r="AR49" s="93">
        <f t="shared" si="56"/>
        <v>94.38</v>
      </c>
      <c r="AS49" s="89">
        <v>34.119999999999997</v>
      </c>
      <c r="AT49" s="90"/>
      <c r="AU49" s="90"/>
      <c r="AV49" s="91">
        <v>4</v>
      </c>
      <c r="AW49" s="91">
        <v>1</v>
      </c>
      <c r="AX49" s="91">
        <v>0</v>
      </c>
      <c r="AY49" s="29">
        <v>0</v>
      </c>
      <c r="AZ49" s="30">
        <v>0</v>
      </c>
      <c r="BA49" s="27">
        <f t="shared" si="57"/>
        <v>34.119999999999997</v>
      </c>
      <c r="BB49" s="26">
        <f t="shared" si="58"/>
        <v>4</v>
      </c>
      <c r="BC49" s="23">
        <f t="shared" si="59"/>
        <v>3</v>
      </c>
      <c r="BD49" s="45">
        <f t="shared" si="60"/>
        <v>41.12</v>
      </c>
      <c r="BE49" s="27"/>
      <c r="BF49" s="43"/>
      <c r="BG49" s="29"/>
      <c r="BH49" s="29"/>
      <c r="BI49" s="29"/>
      <c r="BJ49" s="29"/>
      <c r="BK49" s="30"/>
      <c r="BL49" s="40">
        <f t="shared" si="61"/>
        <v>0</v>
      </c>
      <c r="BM49" s="37">
        <f t="shared" si="62"/>
        <v>0</v>
      </c>
      <c r="BN49" s="36">
        <f t="shared" si="63"/>
        <v>0</v>
      </c>
      <c r="BO49" s="35">
        <f t="shared" si="64"/>
        <v>0</v>
      </c>
      <c r="BP49" s="31">
        <v>72.89</v>
      </c>
      <c r="BQ49" s="28"/>
      <c r="BR49" s="28"/>
      <c r="BS49" s="28"/>
      <c r="BT49" s="29">
        <v>16</v>
      </c>
      <c r="BU49" s="29">
        <v>2</v>
      </c>
      <c r="BV49" s="29">
        <v>0</v>
      </c>
      <c r="BW49" s="29">
        <v>6</v>
      </c>
      <c r="BX49" s="30">
        <v>0</v>
      </c>
      <c r="BY49" s="27">
        <f t="shared" si="65"/>
        <v>72.89</v>
      </c>
      <c r="BZ49" s="26">
        <f t="shared" si="66"/>
        <v>16</v>
      </c>
      <c r="CA49" s="32">
        <f t="shared" si="67"/>
        <v>36</v>
      </c>
      <c r="CB49" s="71">
        <f t="shared" si="68"/>
        <v>124.89</v>
      </c>
      <c r="CC49" s="31">
        <v>76.459999999999994</v>
      </c>
      <c r="CD49" s="28"/>
      <c r="CE49" s="29">
        <v>25</v>
      </c>
      <c r="CF49" s="29">
        <v>0</v>
      </c>
      <c r="CG49" s="29">
        <v>0</v>
      </c>
      <c r="CH49" s="29">
        <v>0</v>
      </c>
      <c r="CI49" s="30">
        <v>0</v>
      </c>
      <c r="CJ49" s="27">
        <f t="shared" si="69"/>
        <v>76.459999999999994</v>
      </c>
      <c r="CK49" s="26">
        <f t="shared" si="70"/>
        <v>25</v>
      </c>
      <c r="CL49" s="23">
        <f t="shared" si="71"/>
        <v>0</v>
      </c>
      <c r="CM49" s="45">
        <f t="shared" si="72"/>
        <v>101.46</v>
      </c>
      <c r="IL49" s="78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</row>
    <row r="50" spans="1:323" s="4" customFormat="1" x14ac:dyDescent="0.2">
      <c r="A50" s="33"/>
      <c r="B50" s="62" t="s">
        <v>134</v>
      </c>
      <c r="C50" s="25"/>
      <c r="D50" s="63" t="s">
        <v>107</v>
      </c>
      <c r="E50" s="63" t="s">
        <v>15</v>
      </c>
      <c r="F50" s="64" t="s">
        <v>101</v>
      </c>
      <c r="G50" s="24" t="str">
        <f>IF(AND(OR($G$2="Y",$H$2="Y"),I50&lt;5,J50&lt;5),IF(AND(I50=#REF!,J50=#REF!),#REF!+1,1),"")</f>
        <v/>
      </c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4">
        <f>IF(ISNA(VLOOKUP(E50,SortLookup!$A$1:$B$5,2,FALSE))," ",VLOOKUP(E50,SortLookup!$A$1:$B$5,2,FALSE))</f>
        <v>0</v>
      </c>
      <c r="J50" s="22" t="str">
        <f>IF(ISNA(VLOOKUP(F50,SortLookup!$A$7:$B$11,2,FALSE))," ",VLOOKUP(F50,SortLookup!$A$7:$B$11,2,FALSE))</f>
        <v xml:space="preserve"> </v>
      </c>
      <c r="K50" s="57" t="s">
        <v>135</v>
      </c>
      <c r="L50" s="58"/>
      <c r="M50" s="36"/>
      <c r="N50" s="37">
        <f t="shared" si="48"/>
        <v>0</v>
      </c>
      <c r="O50" s="59"/>
      <c r="P50" s="31"/>
      <c r="Q50" s="28"/>
      <c r="R50" s="28"/>
      <c r="S50" s="28"/>
      <c r="T50" s="28"/>
      <c r="U50" s="28"/>
      <c r="V50" s="28"/>
      <c r="W50" s="29"/>
      <c r="X50" s="29"/>
      <c r="Y50" s="29"/>
      <c r="Z50" s="29"/>
      <c r="AA50" s="30"/>
      <c r="AB50" s="27"/>
      <c r="AC50" s="26"/>
      <c r="AD50" s="23"/>
      <c r="AE50" s="45" t="s">
        <v>135</v>
      </c>
      <c r="AF50" s="31"/>
      <c r="AG50" s="28"/>
      <c r="AH50" s="28"/>
      <c r="AI50" s="28"/>
      <c r="AJ50" s="29"/>
      <c r="AK50" s="29"/>
      <c r="AL50" s="29"/>
      <c r="AM50" s="29"/>
      <c r="AN50" s="30"/>
      <c r="AO50" s="27"/>
      <c r="AP50" s="26"/>
      <c r="AQ50" s="23"/>
      <c r="AR50" s="45"/>
      <c r="AS50" s="31"/>
      <c r="AT50" s="28"/>
      <c r="AU50" s="28"/>
      <c r="AV50" s="29"/>
      <c r="AW50" s="29"/>
      <c r="AX50" s="29"/>
      <c r="AY50" s="29"/>
      <c r="AZ50" s="30"/>
      <c r="BA50" s="27"/>
      <c r="BB50" s="26"/>
      <c r="BC50" s="23"/>
      <c r="BD50" s="45"/>
      <c r="BE50" s="27"/>
      <c r="BF50" s="43"/>
      <c r="BG50" s="29"/>
      <c r="BH50" s="29"/>
      <c r="BI50" s="29"/>
      <c r="BJ50" s="29"/>
      <c r="BK50" s="30"/>
      <c r="BL50" s="40">
        <f t="shared" si="61"/>
        <v>0</v>
      </c>
      <c r="BM50" s="37">
        <f t="shared" si="62"/>
        <v>0</v>
      </c>
      <c r="BN50" s="36">
        <f t="shared" si="63"/>
        <v>0</v>
      </c>
      <c r="BO50" s="35">
        <f t="shared" si="64"/>
        <v>0</v>
      </c>
      <c r="BP50" s="31"/>
      <c r="BQ50" s="28"/>
      <c r="BR50" s="28"/>
      <c r="BS50" s="28"/>
      <c r="BT50" s="29"/>
      <c r="BU50" s="29"/>
      <c r="BV50" s="29"/>
      <c r="BW50" s="29"/>
      <c r="BX50" s="30"/>
      <c r="BY50" s="27"/>
      <c r="BZ50" s="26"/>
      <c r="CA50" s="32"/>
      <c r="CB50" s="71"/>
      <c r="CC50" s="31"/>
      <c r="CD50" s="28"/>
      <c r="CE50" s="29"/>
      <c r="CF50" s="29"/>
      <c r="CG50" s="29"/>
      <c r="CH50" s="29"/>
      <c r="CI50" s="30"/>
      <c r="CJ50" s="27"/>
      <c r="CK50" s="26"/>
      <c r="CL50" s="23"/>
      <c r="CM50" s="45"/>
      <c r="IL50" s="78"/>
      <c r="IM50"/>
      <c r="IN50"/>
      <c r="IQ50"/>
    </row>
    <row r="51" spans="1:323" s="4" customFormat="1" ht="13.5" thickBot="1" x14ac:dyDescent="0.25">
      <c r="A51" s="33"/>
      <c r="B51" s="62" t="s">
        <v>163</v>
      </c>
      <c r="C51" s="25"/>
      <c r="D51" s="63"/>
      <c r="E51" s="63" t="s">
        <v>15</v>
      </c>
      <c r="F51" s="64" t="s">
        <v>101</v>
      </c>
      <c r="G51" s="24" t="str">
        <f>IF(AND(OR($G$2="Y",$H$2="Y"),I51&lt;5,J51&lt;5),IF(AND(I51=#REF!,J51=#REF!),#REF!+1,1),"")</f>
        <v/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4">
        <f>IF(ISNA(VLOOKUP(E51,SortLookup!$A$1:$B$5,2,FALSE))," ",VLOOKUP(E51,SortLookup!$A$1:$B$5,2,FALSE))</f>
        <v>0</v>
      </c>
      <c r="J51" s="22" t="str">
        <f>IF(ISNA(VLOOKUP(F51,SortLookup!$A$7:$B$11,2,FALSE))," ",VLOOKUP(F51,SortLookup!$A$7:$B$11,2,FALSE))</f>
        <v xml:space="preserve"> </v>
      </c>
      <c r="K51" s="188" t="s">
        <v>135</v>
      </c>
      <c r="L51" s="58"/>
      <c r="M51" s="36"/>
      <c r="N51" s="37">
        <f t="shared" si="48"/>
        <v>0</v>
      </c>
      <c r="O51" s="59"/>
      <c r="P51" s="31"/>
      <c r="Q51" s="28"/>
      <c r="R51" s="28"/>
      <c r="S51" s="28"/>
      <c r="T51" s="28"/>
      <c r="U51" s="28"/>
      <c r="V51" s="28"/>
      <c r="W51" s="29"/>
      <c r="X51" s="29"/>
      <c r="Y51" s="29"/>
      <c r="Z51" s="29"/>
      <c r="AA51" s="30"/>
      <c r="AB51" s="27"/>
      <c r="AC51" s="26"/>
      <c r="AD51" s="23"/>
      <c r="AE51" s="45"/>
      <c r="AF51" s="31"/>
      <c r="AG51" s="28"/>
      <c r="AH51" s="28"/>
      <c r="AI51" s="28"/>
      <c r="AJ51" s="29"/>
      <c r="AK51" s="29"/>
      <c r="AL51" s="29"/>
      <c r="AM51" s="29"/>
      <c r="AN51" s="30"/>
      <c r="AO51" s="27"/>
      <c r="AP51" s="26"/>
      <c r="AQ51" s="23"/>
      <c r="AR51" s="45"/>
      <c r="AS51" s="31"/>
      <c r="AT51" s="28"/>
      <c r="AU51" s="28"/>
      <c r="AV51" s="29"/>
      <c r="AW51" s="29"/>
      <c r="AX51" s="29"/>
      <c r="AY51" s="29"/>
      <c r="AZ51" s="30"/>
      <c r="BA51" s="27"/>
      <c r="BB51" s="26"/>
      <c r="BC51" s="23"/>
      <c r="BD51" s="45"/>
      <c r="BE51" s="27"/>
      <c r="BF51" s="43"/>
      <c r="BG51" s="29"/>
      <c r="BH51" s="29"/>
      <c r="BI51" s="29"/>
      <c r="BJ51" s="29"/>
      <c r="BK51" s="30"/>
      <c r="BL51" s="40">
        <f t="shared" si="61"/>
        <v>0</v>
      </c>
      <c r="BM51" s="37">
        <f t="shared" si="62"/>
        <v>0</v>
      </c>
      <c r="BN51" s="36">
        <f t="shared" si="63"/>
        <v>0</v>
      </c>
      <c r="BO51" s="35">
        <f t="shared" si="64"/>
        <v>0</v>
      </c>
      <c r="BP51" s="31"/>
      <c r="BQ51" s="28"/>
      <c r="BR51" s="28"/>
      <c r="BS51" s="28"/>
      <c r="BT51" s="29"/>
      <c r="BU51" s="29"/>
      <c r="BV51" s="29"/>
      <c r="BW51" s="29"/>
      <c r="BX51" s="30"/>
      <c r="BY51" s="27"/>
      <c r="BZ51" s="26"/>
      <c r="CA51" s="32"/>
      <c r="CB51" s="189" t="s">
        <v>135</v>
      </c>
      <c r="CC51" s="31"/>
      <c r="CD51" s="28"/>
      <c r="CE51" s="29"/>
      <c r="CF51" s="29"/>
      <c r="CG51" s="29"/>
      <c r="CH51" s="29"/>
      <c r="CI51" s="30"/>
      <c r="CJ51" s="27"/>
      <c r="CK51" s="26"/>
      <c r="CL51" s="23"/>
      <c r="CM51" s="45"/>
      <c r="IL51" s="78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</row>
    <row r="52" spans="1:323" s="4" customFormat="1" hidden="1" x14ac:dyDescent="0.2">
      <c r="A52" s="33"/>
      <c r="B52" s="62"/>
      <c r="C52" s="25"/>
      <c r="D52" s="63"/>
      <c r="E52" s="63"/>
      <c r="F52" s="64"/>
      <c r="G52" s="24" t="str">
        <f>IF(AND(OR($G$2="Y",$H$2="Y"),I52&lt;5,J52&lt;5),IF(AND(I52=#REF!,J52=#REF!),#REF!+1,1),"")</f>
        <v/>
      </c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4" t="str">
        <f>IF(ISNA(VLOOKUP(E52,SortLookup!$A$1:$B$5,2,FALSE))," ",VLOOKUP(E52,SortLookup!$A$1:$B$5,2,FALSE))</f>
        <v xml:space="preserve"> </v>
      </c>
      <c r="J52" s="22" t="str">
        <f>IF(ISNA(VLOOKUP(F52,SortLookup!$A$7:$B$11,2,FALSE))," ",VLOOKUP(F52,SortLookup!$A$7:$B$11,2,FALSE))</f>
        <v xml:space="preserve"> </v>
      </c>
      <c r="K52" s="57" t="e">
        <f t="shared" ref="K52:K72" si="73">L52+M52+O52</f>
        <v>#REF!</v>
      </c>
      <c r="L52" s="58" t="e">
        <f>AB52+AO52+BA52+BL52+BY52+CJ52+#REF!+#REF!+#REF!+#REF!+#REF!+#REF!+#REF!+#REF!+#REF!+#REF!+#REF!+#REF!+#REF!+#REF!</f>
        <v>#REF!</v>
      </c>
      <c r="M52" s="36" t="e">
        <f>AD52+AQ52+BC52+BN52+CA52+CL52+#REF!+#REF!+#REF!+#REF!+#REF!+#REF!+#REF!+#REF!+#REF!+#REF!+#REF!+#REF!+#REF!+#REF!</f>
        <v>#REF!</v>
      </c>
      <c r="N52" s="37" t="e">
        <f t="shared" ref="N52:N72" si="74">O52</f>
        <v>#REF!</v>
      </c>
      <c r="O52" s="59" t="e">
        <f>W52+AJ52+AV52+BG52+BT52+CE52+#REF!+#REF!+#REF!+#REF!+#REF!+#REF!+#REF!+#REF!+#REF!+#REF!+#REF!+#REF!+#REF!+#REF!</f>
        <v>#REF!</v>
      </c>
      <c r="P52" s="31"/>
      <c r="Q52" s="28"/>
      <c r="R52" s="28"/>
      <c r="S52" s="28"/>
      <c r="T52" s="28"/>
      <c r="U52" s="28"/>
      <c r="V52" s="28"/>
      <c r="W52" s="29"/>
      <c r="X52" s="29"/>
      <c r="Y52" s="29"/>
      <c r="Z52" s="29"/>
      <c r="AA52" s="30"/>
      <c r="AB52" s="27">
        <f t="shared" ref="AB52:AB72" si="75">P52+Q52+R52+S52+T52+U52+V52</f>
        <v>0</v>
      </c>
      <c r="AC52" s="26">
        <f t="shared" ref="AC52:AC72" si="76">W52</f>
        <v>0</v>
      </c>
      <c r="AD52" s="23">
        <f t="shared" ref="AD52:AD72" si="77">(X52*3)+(Y52*10)+(Z52*5)+(AA52*20)</f>
        <v>0</v>
      </c>
      <c r="AE52" s="45">
        <f t="shared" ref="AE52:AE72" si="78">AB52+AC52+AD52</f>
        <v>0</v>
      </c>
      <c r="AF52" s="31"/>
      <c r="AG52" s="28"/>
      <c r="AH52" s="28"/>
      <c r="AI52" s="28"/>
      <c r="AJ52" s="29"/>
      <c r="AK52" s="29"/>
      <c r="AL52" s="29"/>
      <c r="AM52" s="29"/>
      <c r="AN52" s="30"/>
      <c r="AO52" s="27">
        <f t="shared" ref="AO52:AO72" si="79">AF52+AG52+AH52+AI52</f>
        <v>0</v>
      </c>
      <c r="AP52" s="26">
        <f t="shared" ref="AP52:AP72" si="80">AJ52</f>
        <v>0</v>
      </c>
      <c r="AQ52" s="23">
        <f t="shared" ref="AQ52:AQ72" si="81">(AK52*3)+(AL52*10)+(AM52*5)+(AN52*20)</f>
        <v>0</v>
      </c>
      <c r="AR52" s="45">
        <f t="shared" ref="AR52:AR72" si="82">AO52+AP52+AQ52</f>
        <v>0</v>
      </c>
      <c r="AS52" s="31"/>
      <c r="AT52" s="28"/>
      <c r="AU52" s="28"/>
      <c r="AV52" s="29"/>
      <c r="AW52" s="29"/>
      <c r="AX52" s="29"/>
      <c r="AY52" s="29"/>
      <c r="AZ52" s="30"/>
      <c r="BA52" s="27">
        <f t="shared" ref="BA52:BA72" si="83">AS52+AT52+AU52</f>
        <v>0</v>
      </c>
      <c r="BB52" s="26">
        <f t="shared" ref="BB52:BB72" si="84">AV52</f>
        <v>0</v>
      </c>
      <c r="BC52" s="23">
        <f t="shared" ref="BC52:BC72" si="85">(AW52*3)+(AX52*10)+(AY52*5)+(AZ52*20)</f>
        <v>0</v>
      </c>
      <c r="BD52" s="45">
        <f t="shared" ref="BD52:BD72" si="86">BA52+BB52+BC52</f>
        <v>0</v>
      </c>
      <c r="BE52" s="27"/>
      <c r="BF52" s="43"/>
      <c r="BG52" s="29"/>
      <c r="BH52" s="29"/>
      <c r="BI52" s="29"/>
      <c r="BJ52" s="29"/>
      <c r="BK52" s="30"/>
      <c r="BL52" s="40">
        <f t="shared" ref="BL52:BL72" si="87">BE52+BF52</f>
        <v>0</v>
      </c>
      <c r="BM52" s="37">
        <f t="shared" ref="BM52:BM72" si="88">BG52/2</f>
        <v>0</v>
      </c>
      <c r="BN52" s="36">
        <f t="shared" ref="BN52:BN72" si="89">(BH52*3)+(BI52*5)+(BJ52*5)+(BK52*20)</f>
        <v>0</v>
      </c>
      <c r="BO52" s="35">
        <f t="shared" ref="BO52:BO72" si="90">BL52+BM52+BN52</f>
        <v>0</v>
      </c>
      <c r="BP52" s="31"/>
      <c r="BQ52" s="28"/>
      <c r="BR52" s="28"/>
      <c r="BS52" s="28"/>
      <c r="BT52" s="29"/>
      <c r="BU52" s="29"/>
      <c r="BV52" s="29"/>
      <c r="BW52" s="29"/>
      <c r="BX52" s="30"/>
      <c r="BY52" s="27">
        <f t="shared" ref="BY52:BY72" si="91">BP52+BQ52+BR52+BS52</f>
        <v>0</v>
      </c>
      <c r="BZ52" s="26">
        <f t="shared" ref="BZ52:BZ72" si="92">BT52</f>
        <v>0</v>
      </c>
      <c r="CA52" s="32">
        <f t="shared" ref="CA52:CA72" si="93">(BU52*3)+(BV52*10)+(BW52*5)+(BX52*20)</f>
        <v>0</v>
      </c>
      <c r="CB52" s="71">
        <f t="shared" ref="CB52:CB72" si="94">BY52+BZ52+CA52</f>
        <v>0</v>
      </c>
      <c r="CC52" s="31"/>
      <c r="CD52" s="28"/>
      <c r="CE52" s="29"/>
      <c r="CF52" s="29"/>
      <c r="CG52" s="29"/>
      <c r="CH52" s="29"/>
      <c r="CI52" s="30">
        <v>0</v>
      </c>
      <c r="CJ52" s="27">
        <f t="shared" ref="CJ52:CJ72" si="95">CC52+CD52</f>
        <v>0</v>
      </c>
      <c r="CK52" s="26">
        <f t="shared" ref="CK52:CK72" si="96">CE52</f>
        <v>0</v>
      </c>
      <c r="CL52" s="23">
        <f t="shared" ref="CL52:CL72" si="97">(CF52*3)+(CG52*10)+(CH52*5)+(CI52*20)</f>
        <v>0</v>
      </c>
      <c r="CM52" s="45">
        <f t="shared" ref="CM52:CM72" si="98">CJ52+CK52+CL52</f>
        <v>0</v>
      </c>
      <c r="IL52" s="77"/>
      <c r="IM52"/>
      <c r="IN52"/>
      <c r="IQ52"/>
      <c r="IR52"/>
    </row>
    <row r="53" spans="1:323" s="4" customFormat="1" hidden="1" x14ac:dyDescent="0.2">
      <c r="A53" s="33"/>
      <c r="B53" s="62"/>
      <c r="C53" s="25"/>
      <c r="D53" s="63"/>
      <c r="E53" s="63"/>
      <c r="F53" s="64"/>
      <c r="G53" s="24" t="str">
        <f>IF(AND(OR($G$2="Y",$H$2="Y"),I53&lt;5,J53&lt;5),IF(AND(I53=#REF!,J53=#REF!),#REF!+1,1),"")</f>
        <v/>
      </c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4" t="str">
        <f>IF(ISNA(VLOOKUP(E53,SortLookup!$A$1:$B$5,2,FALSE))," ",VLOOKUP(E53,SortLookup!$A$1:$B$5,2,FALSE))</f>
        <v xml:space="preserve"> </v>
      </c>
      <c r="J53" s="22" t="str">
        <f>IF(ISNA(VLOOKUP(F53,SortLookup!$A$7:$B$11,2,FALSE))," ",VLOOKUP(F53,SortLookup!$A$7:$B$11,2,FALSE))</f>
        <v xml:space="preserve"> </v>
      </c>
      <c r="K53" s="57">
        <f t="shared" si="73"/>
        <v>0</v>
      </c>
      <c r="L53" s="58">
        <f>AB53+AO53+BA53+BL53+BY53+CJ53+CU52+DF52+DQ52+EB52+EM52+EX52+FI52+FT52+GE52+GP52+HA52+HL52+HW52+IH52</f>
        <v>0</v>
      </c>
      <c r="M53" s="36">
        <f>AD53+AQ53+BC53+BN53+CA53+CL53+CW52+DH52+DS52+ED52+EO52+EZ52+FK52+FV52+GG52+GR52+HC52+HN52+HY52+IJ52</f>
        <v>0</v>
      </c>
      <c r="N53" s="37">
        <f t="shared" si="74"/>
        <v>0</v>
      </c>
      <c r="O53" s="59">
        <f>W53+AJ53+AV53+BG53+BT53+CE53+CP52+DA52+DL52+DW52+EH52+ES52+FD52+FO52+FZ52+GK52+GV52+HG52+HR52+IC52</f>
        <v>0</v>
      </c>
      <c r="P53" s="31"/>
      <c r="Q53" s="28"/>
      <c r="R53" s="28"/>
      <c r="S53" s="28"/>
      <c r="T53" s="28"/>
      <c r="U53" s="28"/>
      <c r="V53" s="28"/>
      <c r="W53" s="29"/>
      <c r="X53" s="29"/>
      <c r="Y53" s="29"/>
      <c r="Z53" s="29"/>
      <c r="AA53" s="30"/>
      <c r="AB53" s="27">
        <f t="shared" si="75"/>
        <v>0</v>
      </c>
      <c r="AC53" s="26">
        <f t="shared" si="76"/>
        <v>0</v>
      </c>
      <c r="AD53" s="23">
        <f t="shared" si="77"/>
        <v>0</v>
      </c>
      <c r="AE53" s="45">
        <f t="shared" si="78"/>
        <v>0</v>
      </c>
      <c r="AF53" s="31"/>
      <c r="AG53" s="28"/>
      <c r="AH53" s="28"/>
      <c r="AI53" s="28"/>
      <c r="AJ53" s="29"/>
      <c r="AK53" s="29"/>
      <c r="AL53" s="29"/>
      <c r="AM53" s="29"/>
      <c r="AN53" s="30"/>
      <c r="AO53" s="27">
        <f t="shared" si="79"/>
        <v>0</v>
      </c>
      <c r="AP53" s="26">
        <f t="shared" si="80"/>
        <v>0</v>
      </c>
      <c r="AQ53" s="23">
        <f t="shared" si="81"/>
        <v>0</v>
      </c>
      <c r="AR53" s="45">
        <f t="shared" si="82"/>
        <v>0</v>
      </c>
      <c r="AS53" s="31"/>
      <c r="AT53" s="28"/>
      <c r="AU53" s="28"/>
      <c r="AV53" s="29"/>
      <c r="AW53" s="29"/>
      <c r="AX53" s="29"/>
      <c r="AY53" s="29"/>
      <c r="AZ53" s="30"/>
      <c r="BA53" s="27">
        <f t="shared" si="83"/>
        <v>0</v>
      </c>
      <c r="BB53" s="26">
        <f t="shared" si="84"/>
        <v>0</v>
      </c>
      <c r="BC53" s="23">
        <f t="shared" si="85"/>
        <v>0</v>
      </c>
      <c r="BD53" s="45">
        <f t="shared" si="86"/>
        <v>0</v>
      </c>
      <c r="BE53" s="27"/>
      <c r="BF53" s="43"/>
      <c r="BG53" s="29"/>
      <c r="BH53" s="29"/>
      <c r="BI53" s="29"/>
      <c r="BJ53" s="29"/>
      <c r="BK53" s="30"/>
      <c r="BL53" s="40">
        <f t="shared" si="87"/>
        <v>0</v>
      </c>
      <c r="BM53" s="37">
        <f t="shared" si="88"/>
        <v>0</v>
      </c>
      <c r="BN53" s="36">
        <f t="shared" si="89"/>
        <v>0</v>
      </c>
      <c r="BO53" s="35">
        <f t="shared" si="90"/>
        <v>0</v>
      </c>
      <c r="BP53" s="31"/>
      <c r="BQ53" s="28"/>
      <c r="BR53" s="28"/>
      <c r="BS53" s="28"/>
      <c r="BT53" s="29"/>
      <c r="BU53" s="29"/>
      <c r="BV53" s="29"/>
      <c r="BW53" s="29"/>
      <c r="BX53" s="30"/>
      <c r="BY53" s="27">
        <f t="shared" si="91"/>
        <v>0</v>
      </c>
      <c r="BZ53" s="26">
        <f t="shared" si="92"/>
        <v>0</v>
      </c>
      <c r="CA53" s="32">
        <f t="shared" si="93"/>
        <v>0</v>
      </c>
      <c r="CB53" s="71">
        <f t="shared" si="94"/>
        <v>0</v>
      </c>
      <c r="CC53" s="31"/>
      <c r="CD53" s="28"/>
      <c r="CE53" s="29"/>
      <c r="CF53" s="29"/>
      <c r="CG53" s="29"/>
      <c r="CH53" s="29"/>
      <c r="CI53" s="30">
        <v>0</v>
      </c>
      <c r="CJ53" s="27">
        <f t="shared" si="95"/>
        <v>0</v>
      </c>
      <c r="CK53" s="26">
        <f t="shared" si="96"/>
        <v>0</v>
      </c>
      <c r="CL53" s="23">
        <f t="shared" si="97"/>
        <v>0</v>
      </c>
      <c r="CM53" s="45">
        <f t="shared" si="98"/>
        <v>0</v>
      </c>
      <c r="IL53" s="77"/>
      <c r="IO53"/>
      <c r="IP53"/>
      <c r="IQ53"/>
    </row>
    <row r="54" spans="1:323" s="4" customFormat="1" hidden="1" x14ac:dyDescent="0.2">
      <c r="A54" s="33"/>
      <c r="B54" s="62"/>
      <c r="C54" s="25"/>
      <c r="D54" s="63"/>
      <c r="E54" s="63"/>
      <c r="F54" s="64"/>
      <c r="G54" s="24" t="str">
        <f>IF(AND(OR($G$2="Y",$H$2="Y"),I54&lt;5,J54&lt;5),IF(AND(I54=#REF!,J54=#REF!),#REF!+1,1),"")</f>
        <v/>
      </c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4" t="str">
        <f>IF(ISNA(VLOOKUP(E54,SortLookup!$A$1:$B$5,2,FALSE))," ",VLOOKUP(E54,SortLookup!$A$1:$B$5,2,FALSE))</f>
        <v xml:space="preserve"> </v>
      </c>
      <c r="J54" s="22" t="str">
        <f>IF(ISNA(VLOOKUP(F54,SortLookup!$A$7:$B$11,2,FALSE))," ",VLOOKUP(F54,SortLookup!$A$7:$B$11,2,FALSE))</f>
        <v xml:space="preserve"> </v>
      </c>
      <c r="K54" s="57">
        <f t="shared" si="73"/>
        <v>0</v>
      </c>
      <c r="L54" s="58">
        <f>AB54+AO54+BA54+BL54+BY54+CJ54+CU47+DF47+DQ47+EB47+EM47+EX47+FI47+FT47+GE47+GP47+HA47+HL47+HW47+IH47</f>
        <v>0</v>
      </c>
      <c r="M54" s="36">
        <f>AD54+AQ54+BC54+BN54+CA54+CL54+CW47+DH47+DS47+ED47+EO47+EZ47+FK47+FV47+GG47+GR47+HC47+HN47+HY47+IJ47</f>
        <v>0</v>
      </c>
      <c r="N54" s="37">
        <f t="shared" si="74"/>
        <v>0</v>
      </c>
      <c r="O54" s="59">
        <f>W54+AJ54+AV54+BG54+BT54+CE54+CP47+DA47+DL47+DW47+EH47+ES47+FD47+FO47+FZ47+GK47+GV47+HG47+HR47+IC47</f>
        <v>0</v>
      </c>
      <c r="P54" s="31"/>
      <c r="Q54" s="28"/>
      <c r="R54" s="28"/>
      <c r="S54" s="28"/>
      <c r="T54" s="28"/>
      <c r="U54" s="28"/>
      <c r="V54" s="28"/>
      <c r="W54" s="29"/>
      <c r="X54" s="29"/>
      <c r="Y54" s="29"/>
      <c r="Z54" s="29"/>
      <c r="AA54" s="30"/>
      <c r="AB54" s="27">
        <f t="shared" si="75"/>
        <v>0</v>
      </c>
      <c r="AC54" s="26">
        <f t="shared" si="76"/>
        <v>0</v>
      </c>
      <c r="AD54" s="23">
        <f t="shared" si="77"/>
        <v>0</v>
      </c>
      <c r="AE54" s="45">
        <f t="shared" si="78"/>
        <v>0</v>
      </c>
      <c r="AF54" s="31"/>
      <c r="AG54" s="28"/>
      <c r="AH54" s="28"/>
      <c r="AI54" s="28"/>
      <c r="AJ54" s="29"/>
      <c r="AK54" s="29"/>
      <c r="AL54" s="29"/>
      <c r="AM54" s="29"/>
      <c r="AN54" s="30"/>
      <c r="AO54" s="27">
        <f t="shared" si="79"/>
        <v>0</v>
      </c>
      <c r="AP54" s="26">
        <f t="shared" si="80"/>
        <v>0</v>
      </c>
      <c r="AQ54" s="23">
        <f t="shared" si="81"/>
        <v>0</v>
      </c>
      <c r="AR54" s="45">
        <f t="shared" si="82"/>
        <v>0</v>
      </c>
      <c r="AS54" s="31"/>
      <c r="AT54" s="28"/>
      <c r="AU54" s="28"/>
      <c r="AV54" s="29"/>
      <c r="AW54" s="29"/>
      <c r="AX54" s="29"/>
      <c r="AY54" s="29"/>
      <c r="AZ54" s="30"/>
      <c r="BA54" s="27">
        <f t="shared" si="83"/>
        <v>0</v>
      </c>
      <c r="BB54" s="26">
        <f t="shared" si="84"/>
        <v>0</v>
      </c>
      <c r="BC54" s="23">
        <f t="shared" si="85"/>
        <v>0</v>
      </c>
      <c r="BD54" s="45">
        <f t="shared" si="86"/>
        <v>0</v>
      </c>
      <c r="BE54" s="27"/>
      <c r="BF54" s="43"/>
      <c r="BG54" s="29"/>
      <c r="BH54" s="29"/>
      <c r="BI54" s="29"/>
      <c r="BJ54" s="29"/>
      <c r="BK54" s="30"/>
      <c r="BL54" s="40">
        <f t="shared" si="87"/>
        <v>0</v>
      </c>
      <c r="BM54" s="37">
        <f t="shared" si="88"/>
        <v>0</v>
      </c>
      <c r="BN54" s="36">
        <f t="shared" si="89"/>
        <v>0</v>
      </c>
      <c r="BO54" s="35">
        <f t="shared" si="90"/>
        <v>0</v>
      </c>
      <c r="BP54" s="31"/>
      <c r="BQ54" s="28"/>
      <c r="BR54" s="28"/>
      <c r="BS54" s="28"/>
      <c r="BT54" s="29"/>
      <c r="BU54" s="29"/>
      <c r="BV54" s="29"/>
      <c r="BW54" s="29"/>
      <c r="BX54" s="30"/>
      <c r="BY54" s="27">
        <f t="shared" si="91"/>
        <v>0</v>
      </c>
      <c r="BZ54" s="26">
        <f t="shared" si="92"/>
        <v>0</v>
      </c>
      <c r="CA54" s="32">
        <f t="shared" si="93"/>
        <v>0</v>
      </c>
      <c r="CB54" s="71">
        <f t="shared" si="94"/>
        <v>0</v>
      </c>
      <c r="CC54" s="31"/>
      <c r="CD54" s="28"/>
      <c r="CE54" s="29"/>
      <c r="CF54" s="29"/>
      <c r="CG54" s="29"/>
      <c r="CH54" s="29"/>
      <c r="CI54" s="30">
        <v>0</v>
      </c>
      <c r="CJ54" s="27">
        <f t="shared" si="95"/>
        <v>0</v>
      </c>
      <c r="CK54" s="26">
        <f t="shared" si="96"/>
        <v>0</v>
      </c>
      <c r="CL54" s="23">
        <f t="shared" si="97"/>
        <v>0</v>
      </c>
      <c r="CM54" s="45">
        <f t="shared" si="98"/>
        <v>0</v>
      </c>
      <c r="CN54"/>
      <c r="CO54"/>
      <c r="CP54"/>
      <c r="CQ54"/>
      <c r="CR54"/>
      <c r="CS54"/>
      <c r="CT54"/>
      <c r="CW54"/>
      <c r="CX54"/>
      <c r="CY54"/>
      <c r="CZ54"/>
      <c r="DA54"/>
      <c r="DB54"/>
      <c r="DC54"/>
      <c r="DD54"/>
      <c r="DE54"/>
      <c r="DH54"/>
      <c r="DI54"/>
      <c r="DJ54"/>
      <c r="DK54"/>
      <c r="DL54"/>
      <c r="DM54"/>
      <c r="DN54"/>
      <c r="DO54"/>
      <c r="DP54"/>
      <c r="DS54"/>
      <c r="DT54"/>
      <c r="DU54"/>
      <c r="DV54"/>
      <c r="DW54"/>
      <c r="DX54"/>
      <c r="DY54"/>
      <c r="DZ54"/>
      <c r="EA54"/>
      <c r="ED54"/>
      <c r="EE54"/>
      <c r="EF54"/>
      <c r="EG54"/>
      <c r="EH54"/>
      <c r="EI54"/>
      <c r="EJ54"/>
      <c r="EK54"/>
      <c r="EL54"/>
      <c r="EO54"/>
      <c r="EP54"/>
      <c r="EQ54"/>
      <c r="ER54"/>
      <c r="ES54"/>
      <c r="ET54"/>
      <c r="EU54"/>
      <c r="EV54"/>
      <c r="EW54"/>
      <c r="EZ54"/>
      <c r="FA54"/>
      <c r="FB54"/>
      <c r="FC54"/>
      <c r="FD54"/>
      <c r="FE54"/>
      <c r="FF54"/>
      <c r="FG54"/>
      <c r="FH54"/>
      <c r="FK54"/>
      <c r="FL54"/>
      <c r="FM54"/>
      <c r="FN54"/>
      <c r="FO54"/>
      <c r="FP54"/>
      <c r="FQ54"/>
      <c r="FR54"/>
      <c r="FS54"/>
      <c r="FV54"/>
      <c r="FW54"/>
      <c r="FX54"/>
      <c r="FY54"/>
      <c r="FZ54"/>
      <c r="GA54"/>
      <c r="GB54"/>
      <c r="GC54"/>
      <c r="GD54"/>
      <c r="GG54"/>
      <c r="GH54"/>
      <c r="GI54"/>
      <c r="GJ54"/>
      <c r="GK54"/>
      <c r="GL54"/>
      <c r="GM54"/>
      <c r="GN54"/>
      <c r="GO54"/>
      <c r="GR54"/>
      <c r="GS54"/>
      <c r="GT54"/>
      <c r="GU54"/>
      <c r="GV54"/>
      <c r="GW54"/>
      <c r="GX54"/>
      <c r="GY54"/>
      <c r="GZ54"/>
      <c r="HC54"/>
      <c r="HD54"/>
      <c r="HE54"/>
      <c r="HF54"/>
      <c r="HG54"/>
      <c r="HH54"/>
      <c r="HI54"/>
      <c r="HJ54"/>
      <c r="HK54"/>
      <c r="HN54"/>
      <c r="HO54"/>
      <c r="HP54"/>
      <c r="HQ54"/>
      <c r="HR54"/>
      <c r="HS54"/>
      <c r="HT54"/>
      <c r="HU54"/>
      <c r="HV54"/>
      <c r="HY54"/>
      <c r="HZ54"/>
      <c r="IA54"/>
      <c r="IB54"/>
      <c r="IC54"/>
      <c r="ID54"/>
      <c r="IE54"/>
      <c r="IF54"/>
      <c r="IG54"/>
      <c r="IJ54"/>
      <c r="IK54"/>
      <c r="IL54" s="77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</row>
    <row r="55" spans="1:323" s="4" customFormat="1" hidden="1" x14ac:dyDescent="0.2">
      <c r="A55" s="33"/>
      <c r="B55" s="62"/>
      <c r="C55" s="25"/>
      <c r="D55" s="63"/>
      <c r="E55" s="63"/>
      <c r="F55" s="64"/>
      <c r="G55" s="24" t="str">
        <f>IF(AND(OR($G$2="Y",$H$2="Y"),I55&lt;5,J55&lt;5),IF(AND(I55=#REF!,J55=#REF!),#REF!+1,1),"")</f>
        <v/>
      </c>
      <c r="H55" s="2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4" t="str">
        <f>IF(ISNA(VLOOKUP(E55,SortLookup!$A$1:$B$5,2,FALSE))," ",VLOOKUP(E55,SortLookup!$A$1:$B$5,2,FALSE))</f>
        <v xml:space="preserve"> </v>
      </c>
      <c r="J55" s="22" t="str">
        <f>IF(ISNA(VLOOKUP(F55,SortLookup!$A$7:$B$11,2,FALSE))," ",VLOOKUP(F55,SortLookup!$A$7:$B$11,2,FALSE))</f>
        <v xml:space="preserve"> </v>
      </c>
      <c r="K55" s="57">
        <f t="shared" si="73"/>
        <v>0</v>
      </c>
      <c r="L55" s="58">
        <f>AB55+AO55+BA55+BL55+BY55+CJ55+CU49+DF49+DQ49+EB49+EM49+EX49+FI49+FT49+GE49+GP49+HA49+HL49+HW49+IH49</f>
        <v>0</v>
      </c>
      <c r="M55" s="36">
        <f>AD55+AQ55+BC55+BN55+CA55+CL55+CW49+DH49+DS49+ED49+EO49+EZ49+FK49+FV49+GG49+GR49+HC49+HN49+HY49+IJ49</f>
        <v>0</v>
      </c>
      <c r="N55" s="37">
        <f t="shared" si="74"/>
        <v>0</v>
      </c>
      <c r="O55" s="59">
        <f>W55+AJ55+AV55+BG55+BT55+CE55+CP49+DA49+DL49+DW49+EH49+ES49+FD49+FO49+FZ49+GK49+GV49+HG49+HR49+IC49</f>
        <v>0</v>
      </c>
      <c r="P55" s="31"/>
      <c r="Q55" s="28"/>
      <c r="R55" s="28"/>
      <c r="S55" s="28"/>
      <c r="T55" s="28"/>
      <c r="U55" s="28"/>
      <c r="V55" s="28"/>
      <c r="W55" s="29"/>
      <c r="X55" s="29"/>
      <c r="Y55" s="29"/>
      <c r="Z55" s="29"/>
      <c r="AA55" s="30"/>
      <c r="AB55" s="27">
        <f t="shared" si="75"/>
        <v>0</v>
      </c>
      <c r="AC55" s="26">
        <f t="shared" si="76"/>
        <v>0</v>
      </c>
      <c r="AD55" s="23">
        <f t="shared" si="77"/>
        <v>0</v>
      </c>
      <c r="AE55" s="45">
        <f t="shared" si="78"/>
        <v>0</v>
      </c>
      <c r="AF55" s="31"/>
      <c r="AG55" s="28"/>
      <c r="AH55" s="28"/>
      <c r="AI55" s="28"/>
      <c r="AJ55" s="29"/>
      <c r="AK55" s="29"/>
      <c r="AL55" s="29"/>
      <c r="AM55" s="29"/>
      <c r="AN55" s="30"/>
      <c r="AO55" s="27">
        <f t="shared" si="79"/>
        <v>0</v>
      </c>
      <c r="AP55" s="26">
        <f t="shared" si="80"/>
        <v>0</v>
      </c>
      <c r="AQ55" s="23">
        <f t="shared" si="81"/>
        <v>0</v>
      </c>
      <c r="AR55" s="45">
        <f t="shared" si="82"/>
        <v>0</v>
      </c>
      <c r="AS55" s="31"/>
      <c r="AT55" s="28"/>
      <c r="AU55" s="28"/>
      <c r="AV55" s="29"/>
      <c r="AW55" s="29"/>
      <c r="AX55" s="29"/>
      <c r="AY55" s="29"/>
      <c r="AZ55" s="30"/>
      <c r="BA55" s="27">
        <f t="shared" si="83"/>
        <v>0</v>
      </c>
      <c r="BB55" s="26">
        <f t="shared" si="84"/>
        <v>0</v>
      </c>
      <c r="BC55" s="23">
        <f t="shared" si="85"/>
        <v>0</v>
      </c>
      <c r="BD55" s="45">
        <f t="shared" si="86"/>
        <v>0</v>
      </c>
      <c r="BE55" s="27"/>
      <c r="BF55" s="43"/>
      <c r="BG55" s="29"/>
      <c r="BH55" s="29"/>
      <c r="BI55" s="29"/>
      <c r="BJ55" s="29"/>
      <c r="BK55" s="30"/>
      <c r="BL55" s="40">
        <f t="shared" si="87"/>
        <v>0</v>
      </c>
      <c r="BM55" s="37">
        <f t="shared" si="88"/>
        <v>0</v>
      </c>
      <c r="BN55" s="36">
        <f t="shared" si="89"/>
        <v>0</v>
      </c>
      <c r="BO55" s="35">
        <f t="shared" si="90"/>
        <v>0</v>
      </c>
      <c r="BP55" s="31"/>
      <c r="BQ55" s="28"/>
      <c r="BR55" s="28"/>
      <c r="BS55" s="28"/>
      <c r="BT55" s="29"/>
      <c r="BU55" s="29"/>
      <c r="BV55" s="29"/>
      <c r="BW55" s="29"/>
      <c r="BX55" s="30"/>
      <c r="BY55" s="27">
        <f t="shared" si="91"/>
        <v>0</v>
      </c>
      <c r="BZ55" s="26">
        <f t="shared" si="92"/>
        <v>0</v>
      </c>
      <c r="CA55" s="32">
        <f t="shared" si="93"/>
        <v>0</v>
      </c>
      <c r="CB55" s="71">
        <f t="shared" si="94"/>
        <v>0</v>
      </c>
      <c r="CC55" s="31"/>
      <c r="CD55" s="28"/>
      <c r="CE55" s="29"/>
      <c r="CF55" s="29"/>
      <c r="CG55" s="29"/>
      <c r="CH55" s="29"/>
      <c r="CI55" s="30">
        <v>0</v>
      </c>
      <c r="CJ55" s="27">
        <f t="shared" si="95"/>
        <v>0</v>
      </c>
      <c r="CK55" s="26">
        <f t="shared" si="96"/>
        <v>0</v>
      </c>
      <c r="CL55" s="23">
        <f t="shared" si="97"/>
        <v>0</v>
      </c>
      <c r="CM55" s="45">
        <f t="shared" si="98"/>
        <v>0</v>
      </c>
      <c r="CN55"/>
      <c r="CO55"/>
      <c r="CP55"/>
      <c r="CQ55"/>
      <c r="CR55"/>
      <c r="CS55"/>
      <c r="CT55"/>
      <c r="CW55"/>
      <c r="CX55"/>
      <c r="CY55"/>
      <c r="CZ55"/>
      <c r="DA55"/>
      <c r="DB55"/>
      <c r="DC55"/>
      <c r="DD55"/>
      <c r="DE55"/>
      <c r="DH55"/>
      <c r="DI55"/>
      <c r="DJ55"/>
      <c r="DK55"/>
      <c r="DL55"/>
      <c r="DM55"/>
      <c r="DN55"/>
      <c r="DO55"/>
      <c r="DP55"/>
      <c r="DS55"/>
      <c r="DT55"/>
      <c r="DU55"/>
      <c r="DV55"/>
      <c r="DW55"/>
      <c r="DX55"/>
      <c r="DY55"/>
      <c r="DZ55"/>
      <c r="EA55"/>
      <c r="ED55"/>
      <c r="EE55"/>
      <c r="EF55"/>
      <c r="EG55"/>
      <c r="EH55"/>
      <c r="EI55"/>
      <c r="EJ55"/>
      <c r="EK55"/>
      <c r="EL55"/>
      <c r="EO55"/>
      <c r="EP55"/>
      <c r="EQ55"/>
      <c r="ER55"/>
      <c r="ES55"/>
      <c r="ET55"/>
      <c r="EU55"/>
      <c r="EV55"/>
      <c r="EW55"/>
      <c r="EZ55"/>
      <c r="FA55"/>
      <c r="FB55"/>
      <c r="FC55"/>
      <c r="FD55"/>
      <c r="FE55"/>
      <c r="FF55"/>
      <c r="FG55"/>
      <c r="FH55"/>
      <c r="FK55"/>
      <c r="FL55"/>
      <c r="FM55"/>
      <c r="FN55"/>
      <c r="FO55"/>
      <c r="FP55"/>
      <c r="FQ55"/>
      <c r="FR55"/>
      <c r="FS55"/>
      <c r="FV55"/>
      <c r="FW55"/>
      <c r="FX55"/>
      <c r="FY55"/>
      <c r="FZ55"/>
      <c r="GA55"/>
      <c r="GB55"/>
      <c r="GC55"/>
      <c r="GD55"/>
      <c r="GG55"/>
      <c r="GH55"/>
      <c r="GI55"/>
      <c r="GJ55"/>
      <c r="GK55"/>
      <c r="GL55"/>
      <c r="GM55"/>
      <c r="GN55"/>
      <c r="GO55"/>
      <c r="GR55"/>
      <c r="GS55"/>
      <c r="GT55"/>
      <c r="GU55"/>
      <c r="GV55"/>
      <c r="GW55"/>
      <c r="GX55"/>
      <c r="GY55"/>
      <c r="GZ55"/>
      <c r="HC55"/>
      <c r="HD55"/>
      <c r="HE55"/>
      <c r="HF55"/>
      <c r="HG55"/>
      <c r="HH55"/>
      <c r="HI55"/>
      <c r="HJ55"/>
      <c r="HK55"/>
      <c r="HN55"/>
      <c r="HO55"/>
      <c r="HP55"/>
      <c r="HQ55"/>
      <c r="HR55"/>
      <c r="HS55"/>
      <c r="HT55"/>
      <c r="HU55"/>
      <c r="HV55"/>
      <c r="HY55"/>
      <c r="HZ55"/>
      <c r="IA55"/>
      <c r="IB55"/>
      <c r="IC55"/>
      <c r="ID55"/>
      <c r="IE55"/>
      <c r="IF55"/>
      <c r="IG55"/>
      <c r="IJ55"/>
      <c r="IK55"/>
      <c r="IL55" s="77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</row>
    <row r="56" spans="1:323" s="4" customFormat="1" hidden="1" x14ac:dyDescent="0.2">
      <c r="A56" s="33"/>
      <c r="B56" s="62"/>
      <c r="C56" s="25"/>
      <c r="D56" s="63"/>
      <c r="E56" s="63"/>
      <c r="F56" s="64"/>
      <c r="G56" s="24" t="str">
        <f>IF(AND(OR($G$2="Y",$H$2="Y"),I56&lt;5,J56&lt;5),IF(AND(I56=#REF!,J56=#REF!),#REF!+1,1),"")</f>
        <v/>
      </c>
      <c r="H56" s="2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4" t="str">
        <f>IF(ISNA(VLOOKUP(E56,SortLookup!$A$1:$B$5,2,FALSE))," ",VLOOKUP(E56,SortLookup!$A$1:$B$5,2,FALSE))</f>
        <v xml:space="preserve"> </v>
      </c>
      <c r="J56" s="22" t="str">
        <f>IF(ISNA(VLOOKUP(F56,SortLookup!$A$7:$B$11,2,FALSE))," ",VLOOKUP(F56,SortLookup!$A$7:$B$11,2,FALSE))</f>
        <v xml:space="preserve"> </v>
      </c>
      <c r="K56" s="57">
        <f t="shared" si="73"/>
        <v>0</v>
      </c>
      <c r="L56" s="58">
        <f>AB56+AO56+BA56+BL56+BY56+CJ56+CU56+DF56+DQ56+EB56+EM56+EX56+FI56+FT56+GE56+GP56+HA56+HL56+HW56+IH56</f>
        <v>0</v>
      </c>
      <c r="M56" s="36">
        <f>AD56+AQ56+BC56+BN56+CA56+CL56+CW56+DH56+DS56+ED56+EO56+EZ56+FK56+FV56+GG56+GR56+HC56+HN56+HY56+IJ56</f>
        <v>0</v>
      </c>
      <c r="N56" s="37">
        <f t="shared" si="74"/>
        <v>0</v>
      </c>
      <c r="O56" s="59">
        <f>W56+AJ56+AV56+BG56+BT56+CE56+CP56+DA56+DL56+DW56+EH56+ES56+FD56+FO56+FZ56+GK56+GV56+HG56+HR56+IC56</f>
        <v>0</v>
      </c>
      <c r="P56" s="31"/>
      <c r="Q56" s="28"/>
      <c r="R56" s="28"/>
      <c r="S56" s="28"/>
      <c r="T56" s="28"/>
      <c r="U56" s="28"/>
      <c r="V56" s="28"/>
      <c r="W56" s="29"/>
      <c r="X56" s="29"/>
      <c r="Y56" s="29"/>
      <c r="Z56" s="29"/>
      <c r="AA56" s="30"/>
      <c r="AB56" s="27">
        <f t="shared" si="75"/>
        <v>0</v>
      </c>
      <c r="AC56" s="26">
        <f t="shared" si="76"/>
        <v>0</v>
      </c>
      <c r="AD56" s="23">
        <f t="shared" si="77"/>
        <v>0</v>
      </c>
      <c r="AE56" s="45">
        <f t="shared" si="78"/>
        <v>0</v>
      </c>
      <c r="AF56" s="31"/>
      <c r="AG56" s="28"/>
      <c r="AH56" s="28"/>
      <c r="AI56" s="28"/>
      <c r="AJ56" s="29"/>
      <c r="AK56" s="29"/>
      <c r="AL56" s="29"/>
      <c r="AM56" s="29"/>
      <c r="AN56" s="30"/>
      <c r="AO56" s="27">
        <f t="shared" si="79"/>
        <v>0</v>
      </c>
      <c r="AP56" s="26">
        <f t="shared" si="80"/>
        <v>0</v>
      </c>
      <c r="AQ56" s="23">
        <f t="shared" si="81"/>
        <v>0</v>
      </c>
      <c r="AR56" s="45">
        <f t="shared" si="82"/>
        <v>0</v>
      </c>
      <c r="AS56" s="31"/>
      <c r="AT56" s="28"/>
      <c r="AU56" s="28"/>
      <c r="AV56" s="29"/>
      <c r="AW56" s="29"/>
      <c r="AX56" s="29"/>
      <c r="AY56" s="100"/>
      <c r="AZ56" s="101"/>
      <c r="BA56" s="102">
        <f t="shared" si="83"/>
        <v>0</v>
      </c>
      <c r="BB56" s="103">
        <f t="shared" si="84"/>
        <v>0</v>
      </c>
      <c r="BC56" s="104">
        <f t="shared" si="85"/>
        <v>0</v>
      </c>
      <c r="BD56" s="105">
        <f t="shared" si="86"/>
        <v>0</v>
      </c>
      <c r="BE56" s="102"/>
      <c r="BF56" s="106"/>
      <c r="BG56" s="100"/>
      <c r="BH56" s="100"/>
      <c r="BI56" s="100"/>
      <c r="BJ56" s="100"/>
      <c r="BK56" s="101"/>
      <c r="BL56" s="107">
        <f t="shared" si="87"/>
        <v>0</v>
      </c>
      <c r="BM56" s="108">
        <f t="shared" si="88"/>
        <v>0</v>
      </c>
      <c r="BN56" s="109">
        <f t="shared" si="89"/>
        <v>0</v>
      </c>
      <c r="BO56" s="110">
        <f t="shared" si="90"/>
        <v>0</v>
      </c>
      <c r="BP56" s="111"/>
      <c r="BQ56" s="112"/>
      <c r="BR56" s="112"/>
      <c r="BS56" s="112"/>
      <c r="BT56" s="100"/>
      <c r="BU56" s="100"/>
      <c r="BV56" s="100"/>
      <c r="BW56" s="100"/>
      <c r="BX56" s="101"/>
      <c r="BY56" s="102">
        <f t="shared" si="91"/>
        <v>0</v>
      </c>
      <c r="BZ56" s="103">
        <f t="shared" si="92"/>
        <v>0</v>
      </c>
      <c r="CA56" s="113">
        <f t="shared" si="93"/>
        <v>0</v>
      </c>
      <c r="CB56" s="114">
        <f t="shared" si="94"/>
        <v>0</v>
      </c>
      <c r="CC56" s="111"/>
      <c r="CD56" s="112"/>
      <c r="CE56" s="100"/>
      <c r="CF56" s="100"/>
      <c r="CG56" s="100"/>
      <c r="CH56" s="100"/>
      <c r="CI56" s="101">
        <v>0</v>
      </c>
      <c r="CJ56" s="102">
        <f t="shared" si="95"/>
        <v>0</v>
      </c>
      <c r="CK56" s="103">
        <f t="shared" si="96"/>
        <v>0</v>
      </c>
      <c r="CL56" s="104">
        <f t="shared" si="97"/>
        <v>0</v>
      </c>
      <c r="CM56" s="105">
        <f t="shared" si="98"/>
        <v>0</v>
      </c>
      <c r="CN56"/>
      <c r="CO56"/>
      <c r="CP56"/>
      <c r="CQ56"/>
      <c r="CR56"/>
      <c r="CS56"/>
      <c r="CT56"/>
      <c r="CW56"/>
      <c r="CZ56"/>
      <c r="DA56"/>
      <c r="DB56"/>
      <c r="DC56"/>
      <c r="DD56"/>
      <c r="DE56"/>
      <c r="DH56"/>
      <c r="DK56"/>
      <c r="DL56"/>
      <c r="DM56"/>
      <c r="DN56"/>
      <c r="DO56"/>
      <c r="DP56"/>
      <c r="DS56"/>
      <c r="DV56"/>
      <c r="DW56"/>
      <c r="DX56"/>
      <c r="DY56"/>
      <c r="DZ56"/>
      <c r="EA56"/>
      <c r="ED56"/>
      <c r="EG56"/>
      <c r="EH56"/>
      <c r="EI56"/>
      <c r="EJ56"/>
      <c r="EK56"/>
      <c r="EL56"/>
      <c r="EO56"/>
      <c r="ER56"/>
      <c r="ES56"/>
      <c r="ET56"/>
      <c r="EU56"/>
      <c r="EV56"/>
      <c r="EW56"/>
      <c r="EZ56"/>
      <c r="FC56"/>
      <c r="FD56"/>
      <c r="FE56"/>
      <c r="FF56"/>
      <c r="FG56"/>
      <c r="FH56"/>
      <c r="FK56"/>
      <c r="FN56"/>
      <c r="FO56"/>
      <c r="FP56"/>
      <c r="FQ56"/>
      <c r="FR56"/>
      <c r="FS56"/>
      <c r="FV56"/>
      <c r="FY56"/>
      <c r="FZ56"/>
      <c r="GA56"/>
      <c r="GB56"/>
      <c r="GC56"/>
      <c r="GD56"/>
      <c r="GG56"/>
      <c r="GJ56"/>
      <c r="GK56"/>
      <c r="GL56"/>
      <c r="GM56"/>
      <c r="GN56"/>
      <c r="GO56"/>
      <c r="GR56"/>
      <c r="GU56"/>
      <c r="GV56"/>
      <c r="GW56"/>
      <c r="GX56"/>
      <c r="GY56"/>
      <c r="GZ56"/>
      <c r="HC56"/>
      <c r="HF56"/>
      <c r="HG56"/>
      <c r="HH56"/>
      <c r="HI56"/>
      <c r="HJ56"/>
      <c r="HK56"/>
      <c r="HN56"/>
      <c r="HQ56"/>
      <c r="HR56"/>
      <c r="HS56"/>
      <c r="HT56"/>
      <c r="HU56"/>
      <c r="HV56"/>
      <c r="HY56"/>
      <c r="IB56"/>
      <c r="IC56"/>
      <c r="ID56"/>
      <c r="IE56"/>
      <c r="IF56"/>
      <c r="IG56"/>
      <c r="IJ56"/>
      <c r="IK56"/>
      <c r="IL56" s="77"/>
    </row>
    <row r="57" spans="1:323" s="4" customFormat="1" hidden="1" x14ac:dyDescent="0.2">
      <c r="A57" s="33"/>
      <c r="B57" s="122"/>
      <c r="C57" s="123"/>
      <c r="D57" s="124"/>
      <c r="E57" s="124"/>
      <c r="F57" s="125"/>
      <c r="G57" s="126" t="str">
        <f>IF(AND(OR($G$2="Y",$H$2="Y"),I57&lt;5,J57&lt;5),IF(AND(I57=#REF!,J57=#REF!),#REF!+1,1),"")</f>
        <v/>
      </c>
      <c r="H57" s="127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28" t="str">
        <f>IF(ISNA(VLOOKUP(E57,SortLookup!$A$1:$B$5,2,FALSE))," ",VLOOKUP(E57,SortLookup!$A$1:$B$5,2,FALSE))</f>
        <v xml:space="preserve"> </v>
      </c>
      <c r="J57" s="129" t="str">
        <f>IF(ISNA(VLOOKUP(F57,SortLookup!$A$7:$B$11,2,FALSE))," ",VLOOKUP(F57,SortLookup!$A$7:$B$11,2,FALSE))</f>
        <v xml:space="preserve"> </v>
      </c>
      <c r="K57" s="130">
        <f t="shared" si="73"/>
        <v>0</v>
      </c>
      <c r="L57" s="131">
        <f>AB57+AO57+BA57+BL57+BY57+CJ57+CU57+DF57+DQ57+EB57+EM57+EX57+FI57+FT57+GE57+GP57+HA57+HL57+HW57+IH57</f>
        <v>0</v>
      </c>
      <c r="M57" s="104">
        <f>AD57+AQ57+BC57+BN57+CA57+CL57+CW57+DH57+DS57+ED57+EO57+EZ57+FK57+FV57+GG57+GR57+HC57+HN57+HY57+IJ57</f>
        <v>0</v>
      </c>
      <c r="N57" s="103">
        <f t="shared" si="74"/>
        <v>0</v>
      </c>
      <c r="O57" s="132">
        <f>W57+AJ57+AV57+BG57+BT57+CE57+CP57+DA57+DL57+DW57+EH57+ES57+FD57+FO57+FZ57+GK57+GV57+HG57+HR57+IC57</f>
        <v>0</v>
      </c>
      <c r="P57" s="111"/>
      <c r="Q57" s="112"/>
      <c r="R57" s="112"/>
      <c r="S57" s="112"/>
      <c r="T57" s="112"/>
      <c r="U57" s="112"/>
      <c r="V57" s="112"/>
      <c r="W57" s="100"/>
      <c r="X57" s="100"/>
      <c r="Y57" s="100"/>
      <c r="Z57" s="100"/>
      <c r="AA57" s="101"/>
      <c r="AB57" s="102">
        <f t="shared" si="75"/>
        <v>0</v>
      </c>
      <c r="AC57" s="103">
        <f t="shared" si="76"/>
        <v>0</v>
      </c>
      <c r="AD57" s="104">
        <f t="shared" si="77"/>
        <v>0</v>
      </c>
      <c r="AE57" s="105">
        <f t="shared" si="78"/>
        <v>0</v>
      </c>
      <c r="AF57" s="111"/>
      <c r="AG57" s="112"/>
      <c r="AH57" s="112"/>
      <c r="AI57" s="112"/>
      <c r="AJ57" s="100"/>
      <c r="AK57" s="100"/>
      <c r="AL57" s="100"/>
      <c r="AM57" s="100"/>
      <c r="AN57" s="101"/>
      <c r="AO57" s="102">
        <f t="shared" si="79"/>
        <v>0</v>
      </c>
      <c r="AP57" s="103">
        <f t="shared" si="80"/>
        <v>0</v>
      </c>
      <c r="AQ57" s="104">
        <f t="shared" si="81"/>
        <v>0</v>
      </c>
      <c r="AR57" s="105">
        <f t="shared" si="82"/>
        <v>0</v>
      </c>
      <c r="AS57" s="111"/>
      <c r="AT57" s="112"/>
      <c r="AU57" s="112"/>
      <c r="AV57" s="100"/>
      <c r="AW57" s="100"/>
      <c r="AX57" s="100"/>
      <c r="AY57" s="100"/>
      <c r="AZ57" s="101"/>
      <c r="BA57" s="102">
        <f t="shared" si="83"/>
        <v>0</v>
      </c>
      <c r="BB57" s="103">
        <f t="shared" si="84"/>
        <v>0</v>
      </c>
      <c r="BC57" s="104">
        <f t="shared" si="85"/>
        <v>0</v>
      </c>
      <c r="BD57" s="105">
        <f t="shared" si="86"/>
        <v>0</v>
      </c>
      <c r="BE57" s="102"/>
      <c r="BF57" s="106"/>
      <c r="BG57" s="100"/>
      <c r="BH57" s="100"/>
      <c r="BI57" s="100"/>
      <c r="BJ57" s="100"/>
      <c r="BK57" s="101"/>
      <c r="BL57" s="107">
        <f t="shared" si="87"/>
        <v>0</v>
      </c>
      <c r="BM57" s="108">
        <f t="shared" si="88"/>
        <v>0</v>
      </c>
      <c r="BN57" s="109">
        <f t="shared" si="89"/>
        <v>0</v>
      </c>
      <c r="BO57" s="110">
        <f t="shared" si="90"/>
        <v>0</v>
      </c>
      <c r="BP57" s="111"/>
      <c r="BQ57" s="112"/>
      <c r="BR57" s="112"/>
      <c r="BS57" s="112"/>
      <c r="BT57" s="100"/>
      <c r="BU57" s="100"/>
      <c r="BV57" s="100"/>
      <c r="BW57" s="100"/>
      <c r="BX57" s="101"/>
      <c r="BY57" s="102">
        <f t="shared" si="91"/>
        <v>0</v>
      </c>
      <c r="BZ57" s="103">
        <f t="shared" si="92"/>
        <v>0</v>
      </c>
      <c r="CA57" s="113">
        <f t="shared" si="93"/>
        <v>0</v>
      </c>
      <c r="CB57" s="114">
        <f t="shared" si="94"/>
        <v>0</v>
      </c>
      <c r="CC57" s="111"/>
      <c r="CD57" s="112"/>
      <c r="CE57" s="100"/>
      <c r="CF57" s="100"/>
      <c r="CG57" s="100"/>
      <c r="CH57" s="100"/>
      <c r="CI57" s="101">
        <v>0</v>
      </c>
      <c r="CJ57" s="102">
        <f t="shared" si="95"/>
        <v>0</v>
      </c>
      <c r="CK57" s="103">
        <f t="shared" si="96"/>
        <v>0</v>
      </c>
      <c r="CL57" s="104">
        <f t="shared" si="97"/>
        <v>0</v>
      </c>
      <c r="CM57" s="105">
        <f t="shared" si="98"/>
        <v>0</v>
      </c>
      <c r="IL57" s="77"/>
    </row>
    <row r="58" spans="1:323" s="4" customFormat="1" hidden="1" x14ac:dyDescent="0.2">
      <c r="A58" s="33"/>
      <c r="B58" s="122"/>
      <c r="C58" s="123"/>
      <c r="D58" s="124"/>
      <c r="E58" s="124"/>
      <c r="F58" s="125"/>
      <c r="G58" s="126" t="str">
        <f>IF(AND(OR($G$2="Y",$H$2="Y"),I58&lt;5,J58&lt;5),IF(AND(I58=#REF!,J58=#REF!),#REF!+1,1),"")</f>
        <v/>
      </c>
      <c r="H58" s="127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28" t="str">
        <f>IF(ISNA(VLOOKUP(E58,SortLookup!$A$1:$B$5,2,FALSE))," ",VLOOKUP(E58,SortLookup!$A$1:$B$5,2,FALSE))</f>
        <v xml:space="preserve"> </v>
      </c>
      <c r="J58" s="129" t="str">
        <f>IF(ISNA(VLOOKUP(F58,SortLookup!$A$7:$B$11,2,FALSE))," ",VLOOKUP(F58,SortLookup!$A$7:$B$11,2,FALSE))</f>
        <v xml:space="preserve"> </v>
      </c>
      <c r="K58" s="130">
        <f t="shared" si="73"/>
        <v>0</v>
      </c>
      <c r="L58" s="131">
        <f>AB58+AO58+BA58+BL58+BY58+CJ58+CU52+DF52+DQ52+EB52+EM52+EX52+FI52+FT52+GE52+GP52+HA52+HL52+HW52+IH52</f>
        <v>0</v>
      </c>
      <c r="M58" s="104">
        <f>AD58+AQ58+BC58+BN58+CA58+CL58+CW52+DH52+DS52+ED52+EO52+EZ52+FK52+FV52+GG52+GR52+HC52+HN52+HY52+IJ52</f>
        <v>0</v>
      </c>
      <c r="N58" s="103">
        <f t="shared" si="74"/>
        <v>0</v>
      </c>
      <c r="O58" s="132">
        <f>W58+AJ58+AV58+BG58+BT58+CE58+CP52+DA52+DL52+DW52+EH52+ES52+FD52+FO52+FZ52+GK52+GV52+HG52+HR52+IC52</f>
        <v>0</v>
      </c>
      <c r="P58" s="111"/>
      <c r="Q58" s="112"/>
      <c r="R58" s="112"/>
      <c r="S58" s="112"/>
      <c r="T58" s="112"/>
      <c r="U58" s="112"/>
      <c r="V58" s="112"/>
      <c r="W58" s="100"/>
      <c r="X58" s="100"/>
      <c r="Y58" s="100"/>
      <c r="Z58" s="100"/>
      <c r="AA58" s="101"/>
      <c r="AB58" s="102">
        <f t="shared" si="75"/>
        <v>0</v>
      </c>
      <c r="AC58" s="103">
        <f t="shared" si="76"/>
        <v>0</v>
      </c>
      <c r="AD58" s="104">
        <f t="shared" si="77"/>
        <v>0</v>
      </c>
      <c r="AE58" s="105">
        <f t="shared" si="78"/>
        <v>0</v>
      </c>
      <c r="AF58" s="111"/>
      <c r="AG58" s="112"/>
      <c r="AH58" s="112"/>
      <c r="AI58" s="112"/>
      <c r="AJ58" s="100"/>
      <c r="AK58" s="100"/>
      <c r="AL58" s="100"/>
      <c r="AM58" s="100"/>
      <c r="AN58" s="101"/>
      <c r="AO58" s="102">
        <f t="shared" si="79"/>
        <v>0</v>
      </c>
      <c r="AP58" s="103">
        <f t="shared" si="80"/>
        <v>0</v>
      </c>
      <c r="AQ58" s="104">
        <f t="shared" si="81"/>
        <v>0</v>
      </c>
      <c r="AR58" s="105">
        <f t="shared" si="82"/>
        <v>0</v>
      </c>
      <c r="AS58" s="111"/>
      <c r="AT58" s="112"/>
      <c r="AU58" s="112"/>
      <c r="AV58" s="100"/>
      <c r="AW58" s="100"/>
      <c r="AX58" s="100"/>
      <c r="AY58" s="100"/>
      <c r="AZ58" s="101"/>
      <c r="BA58" s="102">
        <f t="shared" si="83"/>
        <v>0</v>
      </c>
      <c r="BB58" s="103">
        <f t="shared" si="84"/>
        <v>0</v>
      </c>
      <c r="BC58" s="104">
        <f t="shared" si="85"/>
        <v>0</v>
      </c>
      <c r="BD58" s="105">
        <f t="shared" si="86"/>
        <v>0</v>
      </c>
      <c r="BE58" s="102"/>
      <c r="BF58" s="106"/>
      <c r="BG58" s="100"/>
      <c r="BH58" s="100"/>
      <c r="BI58" s="100"/>
      <c r="BJ58" s="100"/>
      <c r="BK58" s="101"/>
      <c r="BL58" s="107">
        <f t="shared" si="87"/>
        <v>0</v>
      </c>
      <c r="BM58" s="108">
        <f t="shared" si="88"/>
        <v>0</v>
      </c>
      <c r="BN58" s="109">
        <f t="shared" si="89"/>
        <v>0</v>
      </c>
      <c r="BO58" s="110">
        <f t="shared" si="90"/>
        <v>0</v>
      </c>
      <c r="BP58" s="111"/>
      <c r="BQ58" s="112"/>
      <c r="BR58" s="112"/>
      <c r="BS58" s="112"/>
      <c r="BT58" s="100"/>
      <c r="BU58" s="100"/>
      <c r="BV58" s="100"/>
      <c r="BW58" s="100"/>
      <c r="BX58" s="101"/>
      <c r="BY58" s="102">
        <f t="shared" si="91"/>
        <v>0</v>
      </c>
      <c r="BZ58" s="103">
        <f t="shared" si="92"/>
        <v>0</v>
      </c>
      <c r="CA58" s="113">
        <f t="shared" si="93"/>
        <v>0</v>
      </c>
      <c r="CB58" s="114">
        <f t="shared" si="94"/>
        <v>0</v>
      </c>
      <c r="CC58" s="111"/>
      <c r="CD58" s="112"/>
      <c r="CE58" s="100"/>
      <c r="CF58" s="100"/>
      <c r="CG58" s="100"/>
      <c r="CH58" s="100"/>
      <c r="CI58" s="101">
        <v>0</v>
      </c>
      <c r="CJ58" s="102">
        <f t="shared" si="95"/>
        <v>0</v>
      </c>
      <c r="CK58" s="103">
        <f t="shared" si="96"/>
        <v>0</v>
      </c>
      <c r="CL58" s="104">
        <f t="shared" si="97"/>
        <v>0</v>
      </c>
      <c r="CM58" s="105">
        <f t="shared" si="98"/>
        <v>0</v>
      </c>
      <c r="IL58" s="77"/>
    </row>
    <row r="59" spans="1:323" s="4" customFormat="1" hidden="1" x14ac:dyDescent="0.2">
      <c r="A59" s="33"/>
      <c r="B59" s="122"/>
      <c r="C59" s="123"/>
      <c r="D59" s="63"/>
      <c r="E59" s="124"/>
      <c r="F59" s="125"/>
      <c r="G59" s="126" t="str">
        <f>IF(AND(OR($G$2="Y",$H$2="Y"),I59&lt;5,J59&lt;5),IF(AND(I59=#REF!,J59=#REF!),#REF!+1,1),"")</f>
        <v/>
      </c>
      <c r="H59" s="127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128" t="str">
        <f>IF(ISNA(VLOOKUP(E59,SortLookup!$A$1:$B$5,2,FALSE))," ",VLOOKUP(E59,SortLookup!$A$1:$B$5,2,FALSE))</f>
        <v xml:space="preserve"> </v>
      </c>
      <c r="J59" s="129" t="str">
        <f>IF(ISNA(VLOOKUP(F59,SortLookup!$A$7:$B$11,2,FALSE))," ",VLOOKUP(F59,SortLookup!$A$7:$B$11,2,FALSE))</f>
        <v xml:space="preserve"> </v>
      </c>
      <c r="K59" s="130">
        <f t="shared" si="73"/>
        <v>0</v>
      </c>
      <c r="L59" s="131">
        <f>AB59+AO59+BA59+BL59+BY59+CJ59+CU58+DF58+DQ58+EB58+EM58+EX58+FI58+FT58+GE58+GP58+HA58+HL58+HW58+IH58</f>
        <v>0</v>
      </c>
      <c r="M59" s="104">
        <f>AD59+AQ59+BC59+BN59+CA59+CL59+CW58+DH58+DS58+ED58+EO58+EZ58+FK58+FV58+GG58+GR58+HC58+HN58+HY58+IJ58</f>
        <v>0</v>
      </c>
      <c r="N59" s="103">
        <f t="shared" si="74"/>
        <v>0</v>
      </c>
      <c r="O59" s="132">
        <f>W59+AJ59+AV59+BG59+BT59+CE59+CP58+DA58+DL58+DW58+EH58+ES58+FD58+FO58+FZ58+GK58+GV58+HG58+HR58+IC58</f>
        <v>0</v>
      </c>
      <c r="P59" s="111"/>
      <c r="Q59" s="112"/>
      <c r="R59" s="112"/>
      <c r="S59" s="112"/>
      <c r="T59" s="112"/>
      <c r="U59" s="112"/>
      <c r="V59" s="112"/>
      <c r="W59" s="100"/>
      <c r="X59" s="100"/>
      <c r="Y59" s="100"/>
      <c r="Z59" s="100"/>
      <c r="AA59" s="101"/>
      <c r="AB59" s="102">
        <f t="shared" si="75"/>
        <v>0</v>
      </c>
      <c r="AC59" s="103">
        <f t="shared" si="76"/>
        <v>0</v>
      </c>
      <c r="AD59" s="104">
        <f t="shared" si="77"/>
        <v>0</v>
      </c>
      <c r="AE59" s="105">
        <f t="shared" si="78"/>
        <v>0</v>
      </c>
      <c r="AF59" s="111"/>
      <c r="AG59" s="112"/>
      <c r="AH59" s="112"/>
      <c r="AI59" s="112"/>
      <c r="AJ59" s="100"/>
      <c r="AK59" s="100"/>
      <c r="AL59" s="100"/>
      <c r="AM59" s="100"/>
      <c r="AN59" s="101"/>
      <c r="AO59" s="102">
        <f t="shared" si="79"/>
        <v>0</v>
      </c>
      <c r="AP59" s="103">
        <f t="shared" si="80"/>
        <v>0</v>
      </c>
      <c r="AQ59" s="104">
        <f t="shared" si="81"/>
        <v>0</v>
      </c>
      <c r="AR59" s="105">
        <f t="shared" si="82"/>
        <v>0</v>
      </c>
      <c r="AS59" s="111"/>
      <c r="AT59" s="112"/>
      <c r="AU59" s="112"/>
      <c r="AV59" s="100"/>
      <c r="AW59" s="100"/>
      <c r="AX59" s="100"/>
      <c r="AY59" s="100"/>
      <c r="AZ59" s="101"/>
      <c r="BA59" s="102">
        <f t="shared" si="83"/>
        <v>0</v>
      </c>
      <c r="BB59" s="103">
        <f t="shared" si="84"/>
        <v>0</v>
      </c>
      <c r="BC59" s="104">
        <f t="shared" si="85"/>
        <v>0</v>
      </c>
      <c r="BD59" s="105">
        <f t="shared" si="86"/>
        <v>0</v>
      </c>
      <c r="BE59" s="102"/>
      <c r="BF59" s="106"/>
      <c r="BG59" s="100"/>
      <c r="BH59" s="100"/>
      <c r="BI59" s="100"/>
      <c r="BJ59" s="100"/>
      <c r="BK59" s="101"/>
      <c r="BL59" s="107">
        <f t="shared" si="87"/>
        <v>0</v>
      </c>
      <c r="BM59" s="108">
        <f t="shared" si="88"/>
        <v>0</v>
      </c>
      <c r="BN59" s="109">
        <f t="shared" si="89"/>
        <v>0</v>
      </c>
      <c r="BO59" s="110">
        <f t="shared" si="90"/>
        <v>0</v>
      </c>
      <c r="BP59" s="111"/>
      <c r="BQ59" s="112"/>
      <c r="BR59" s="112"/>
      <c r="BS59" s="112"/>
      <c r="BT59" s="100"/>
      <c r="BU59" s="100"/>
      <c r="BV59" s="100"/>
      <c r="BW59" s="100"/>
      <c r="BX59" s="101"/>
      <c r="BY59" s="102">
        <f t="shared" si="91"/>
        <v>0</v>
      </c>
      <c r="BZ59" s="103">
        <f t="shared" si="92"/>
        <v>0</v>
      </c>
      <c r="CA59" s="113">
        <f t="shared" si="93"/>
        <v>0</v>
      </c>
      <c r="CB59" s="114">
        <f t="shared" si="94"/>
        <v>0</v>
      </c>
      <c r="CC59" s="111"/>
      <c r="CD59" s="112"/>
      <c r="CE59" s="100"/>
      <c r="CF59" s="100"/>
      <c r="CG59" s="100"/>
      <c r="CH59" s="100"/>
      <c r="CI59" s="101">
        <v>0</v>
      </c>
      <c r="CJ59" s="102">
        <f t="shared" si="95"/>
        <v>0</v>
      </c>
      <c r="CK59" s="103">
        <f t="shared" si="96"/>
        <v>0</v>
      </c>
      <c r="CL59" s="104">
        <f t="shared" si="97"/>
        <v>0</v>
      </c>
      <c r="CM59" s="105">
        <f t="shared" si="98"/>
        <v>0</v>
      </c>
      <c r="IL59" s="77"/>
      <c r="IM59"/>
      <c r="IN59"/>
      <c r="IO59"/>
      <c r="IP59"/>
    </row>
    <row r="60" spans="1:323" s="4" customFormat="1" hidden="1" x14ac:dyDescent="0.2">
      <c r="A60" s="33"/>
      <c r="B60" s="122"/>
      <c r="C60" s="123"/>
      <c r="D60" s="140"/>
      <c r="E60" s="63"/>
      <c r="F60" s="141"/>
      <c r="G60" s="126" t="str">
        <f>IF(AND(OR($G$2="Y",$H$2="Y"),I60&lt;5,J60&lt;5),IF(AND(I60=#REF!,J60=#REF!),#REF!+1,1),"")</f>
        <v/>
      </c>
      <c r="H60" s="127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128" t="str">
        <f>IF(ISNA(VLOOKUP(E60,SortLookup!$A$1:$B$5,2,FALSE))," ",VLOOKUP(E60,SortLookup!$A$1:$B$5,2,FALSE))</f>
        <v xml:space="preserve"> </v>
      </c>
      <c r="J60" s="129" t="str">
        <f>IF(ISNA(VLOOKUP(F60,SortLookup!$A$7:$B$11,2,FALSE))," ",VLOOKUP(F60,SortLookup!$A$7:$B$11,2,FALSE))</f>
        <v xml:space="preserve"> </v>
      </c>
      <c r="K60" s="130">
        <f t="shared" si="73"/>
        <v>0</v>
      </c>
      <c r="L60" s="131">
        <f>AB60+AO60+BA60+BL60+BY60+CJ60+CU53+DF53+DQ53+EB53+EM53+EX53+FI53+FT53+GE53+GP53+HA53+HL53+HW53+IH53</f>
        <v>0</v>
      </c>
      <c r="M60" s="104">
        <f>AD60+AQ60+BC60+BN60+CA60+CL60+CW53+DH53+DS53+ED53+EO53+EZ53+FK53+FV53+GG53+GR53+HC53+HN53+HY53+IJ53</f>
        <v>0</v>
      </c>
      <c r="N60" s="103">
        <f t="shared" si="74"/>
        <v>0</v>
      </c>
      <c r="O60" s="132">
        <f>W60+AJ60+AV60+BG60+BT60+CE60+CP53+DA53+DL53+DW53+EH53+ES53+FD53+FO53+FZ53+GK53+GV53+HG53+HR53+IC53</f>
        <v>0</v>
      </c>
      <c r="P60" s="111"/>
      <c r="Q60" s="112"/>
      <c r="R60" s="112"/>
      <c r="S60" s="112"/>
      <c r="T60" s="112"/>
      <c r="U60" s="112"/>
      <c r="V60" s="112"/>
      <c r="W60" s="100"/>
      <c r="X60" s="100"/>
      <c r="Y60" s="100"/>
      <c r="Z60" s="100"/>
      <c r="AA60" s="101"/>
      <c r="AB60" s="102">
        <f t="shared" si="75"/>
        <v>0</v>
      </c>
      <c r="AC60" s="103">
        <f t="shared" si="76"/>
        <v>0</v>
      </c>
      <c r="AD60" s="104">
        <f t="shared" si="77"/>
        <v>0</v>
      </c>
      <c r="AE60" s="105">
        <f t="shared" si="78"/>
        <v>0</v>
      </c>
      <c r="AF60" s="111"/>
      <c r="AG60" s="112"/>
      <c r="AH60" s="112"/>
      <c r="AI60" s="112"/>
      <c r="AJ60" s="100"/>
      <c r="AK60" s="100"/>
      <c r="AL60" s="100"/>
      <c r="AM60" s="100"/>
      <c r="AN60" s="101"/>
      <c r="AO60" s="102">
        <f t="shared" si="79"/>
        <v>0</v>
      </c>
      <c r="AP60" s="103">
        <f t="shared" si="80"/>
        <v>0</v>
      </c>
      <c r="AQ60" s="104">
        <f t="shared" si="81"/>
        <v>0</v>
      </c>
      <c r="AR60" s="105">
        <f t="shared" si="82"/>
        <v>0</v>
      </c>
      <c r="AS60" s="111"/>
      <c r="AT60" s="112"/>
      <c r="AU60" s="112"/>
      <c r="AV60" s="100"/>
      <c r="AW60" s="100"/>
      <c r="AX60" s="100"/>
      <c r="AY60" s="100"/>
      <c r="AZ60" s="101"/>
      <c r="BA60" s="102">
        <f t="shared" si="83"/>
        <v>0</v>
      </c>
      <c r="BB60" s="103">
        <f t="shared" si="84"/>
        <v>0</v>
      </c>
      <c r="BC60" s="104">
        <f t="shared" si="85"/>
        <v>0</v>
      </c>
      <c r="BD60" s="105">
        <f t="shared" si="86"/>
        <v>0</v>
      </c>
      <c r="BE60" s="102"/>
      <c r="BF60" s="106"/>
      <c r="BG60" s="100"/>
      <c r="BH60" s="100"/>
      <c r="BI60" s="100"/>
      <c r="BJ60" s="100"/>
      <c r="BK60" s="101"/>
      <c r="BL60" s="107">
        <f t="shared" si="87"/>
        <v>0</v>
      </c>
      <c r="BM60" s="108">
        <f t="shared" si="88"/>
        <v>0</v>
      </c>
      <c r="BN60" s="109">
        <f t="shared" si="89"/>
        <v>0</v>
      </c>
      <c r="BO60" s="110">
        <f t="shared" si="90"/>
        <v>0</v>
      </c>
      <c r="BP60" s="111"/>
      <c r="BQ60" s="112"/>
      <c r="BR60" s="112"/>
      <c r="BS60" s="112"/>
      <c r="BT60" s="100"/>
      <c r="BU60" s="100"/>
      <c r="BV60" s="100"/>
      <c r="BW60" s="100"/>
      <c r="BX60" s="101"/>
      <c r="BY60" s="102">
        <f t="shared" si="91"/>
        <v>0</v>
      </c>
      <c r="BZ60" s="103">
        <f t="shared" si="92"/>
        <v>0</v>
      </c>
      <c r="CA60" s="113">
        <f t="shared" si="93"/>
        <v>0</v>
      </c>
      <c r="CB60" s="114">
        <f t="shared" si="94"/>
        <v>0</v>
      </c>
      <c r="CC60" s="111"/>
      <c r="CD60" s="112"/>
      <c r="CE60" s="100"/>
      <c r="CF60" s="100"/>
      <c r="CG60" s="100"/>
      <c r="CH60" s="100"/>
      <c r="CI60" s="101"/>
      <c r="CJ60" s="102">
        <f t="shared" si="95"/>
        <v>0</v>
      </c>
      <c r="CK60" s="103">
        <f t="shared" si="96"/>
        <v>0</v>
      </c>
      <c r="CL60" s="104">
        <f t="shared" si="97"/>
        <v>0</v>
      </c>
      <c r="CM60" s="105">
        <f t="shared" si="98"/>
        <v>0</v>
      </c>
      <c r="IL60" s="77"/>
    </row>
    <row r="61" spans="1:323" s="4" customFormat="1" hidden="1" x14ac:dyDescent="0.2">
      <c r="A61" s="33"/>
      <c r="B61" s="122"/>
      <c r="C61" s="123"/>
      <c r="D61" s="140"/>
      <c r="E61" s="63"/>
      <c r="F61" s="141"/>
      <c r="G61" s="126" t="str">
        <f>IF(AND(OR($G$2="Y",$H$2="Y"),I61&lt;5,J61&lt;5),IF(AND(I61=#REF!,J61=#REF!),#REF!+1,1),"")</f>
        <v/>
      </c>
      <c r="H61" s="127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128" t="str">
        <f>IF(ISNA(VLOOKUP(E61,SortLookup!$A$1:$B$5,2,FALSE))," ",VLOOKUP(E61,SortLookup!$A$1:$B$5,2,FALSE))</f>
        <v xml:space="preserve"> </v>
      </c>
      <c r="J61" s="129" t="str">
        <f>IF(ISNA(VLOOKUP(F61,SortLookup!$A$7:$B$11,2,FALSE))," ",VLOOKUP(F61,SortLookup!$A$7:$B$11,2,FALSE))</f>
        <v xml:space="preserve"> </v>
      </c>
      <c r="K61" s="130">
        <f t="shared" si="73"/>
        <v>0</v>
      </c>
      <c r="L61" s="131">
        <f>AB61+AO61+BA61+BL61+BY61+CJ61+CU54+DF54+DQ54+EB54+EM54+EX54+FI54+FT54+GE54+GP54+HA54+HL54+HW54+IH54</f>
        <v>0</v>
      </c>
      <c r="M61" s="104">
        <f>AD61+AQ61+BC61+BN61+CA61+CL61+CW54+DH54+DS54+ED54+EO54+EZ54+FK54+FV54+GG54+GR54+HC54+HN54+HY54+IJ54</f>
        <v>0</v>
      </c>
      <c r="N61" s="103">
        <f t="shared" si="74"/>
        <v>0</v>
      </c>
      <c r="O61" s="132">
        <f>W61+AJ61+AV61+BG61+BT61+CE61+CP54+DA54+DL54+DW54+EH54+ES54+FD54+FO54+FZ54+GK54+GV54+HG54+HR54+IC54</f>
        <v>0</v>
      </c>
      <c r="P61" s="111"/>
      <c r="Q61" s="112"/>
      <c r="R61" s="112"/>
      <c r="S61" s="112"/>
      <c r="T61" s="112"/>
      <c r="U61" s="112"/>
      <c r="V61" s="112"/>
      <c r="W61" s="100"/>
      <c r="X61" s="100"/>
      <c r="Y61" s="100"/>
      <c r="Z61" s="100"/>
      <c r="AA61" s="101"/>
      <c r="AB61" s="102">
        <f t="shared" si="75"/>
        <v>0</v>
      </c>
      <c r="AC61" s="103">
        <f t="shared" si="76"/>
        <v>0</v>
      </c>
      <c r="AD61" s="104">
        <f t="shared" si="77"/>
        <v>0</v>
      </c>
      <c r="AE61" s="105">
        <f t="shared" si="78"/>
        <v>0</v>
      </c>
      <c r="AF61" s="111"/>
      <c r="AG61" s="112"/>
      <c r="AH61" s="112"/>
      <c r="AI61" s="112"/>
      <c r="AJ61" s="100"/>
      <c r="AK61" s="100"/>
      <c r="AL61" s="100"/>
      <c r="AM61" s="100"/>
      <c r="AN61" s="101"/>
      <c r="AO61" s="102">
        <f t="shared" si="79"/>
        <v>0</v>
      </c>
      <c r="AP61" s="103">
        <f t="shared" si="80"/>
        <v>0</v>
      </c>
      <c r="AQ61" s="104">
        <f t="shared" si="81"/>
        <v>0</v>
      </c>
      <c r="AR61" s="105">
        <f t="shared" si="82"/>
        <v>0</v>
      </c>
      <c r="AS61" s="111"/>
      <c r="AT61" s="112"/>
      <c r="AU61" s="112"/>
      <c r="AV61" s="100"/>
      <c r="AW61" s="100"/>
      <c r="AX61" s="100"/>
      <c r="AY61" s="100"/>
      <c r="AZ61" s="101"/>
      <c r="BA61" s="102">
        <f t="shared" si="83"/>
        <v>0</v>
      </c>
      <c r="BB61" s="103">
        <f t="shared" si="84"/>
        <v>0</v>
      </c>
      <c r="BC61" s="104">
        <f t="shared" si="85"/>
        <v>0</v>
      </c>
      <c r="BD61" s="105">
        <f t="shared" si="86"/>
        <v>0</v>
      </c>
      <c r="BE61" s="102"/>
      <c r="BF61" s="106"/>
      <c r="BG61" s="100"/>
      <c r="BH61" s="100"/>
      <c r="BI61" s="100"/>
      <c r="BJ61" s="100"/>
      <c r="BK61" s="101"/>
      <c r="BL61" s="107">
        <f t="shared" si="87"/>
        <v>0</v>
      </c>
      <c r="BM61" s="108">
        <f t="shared" si="88"/>
        <v>0</v>
      </c>
      <c r="BN61" s="109">
        <f t="shared" si="89"/>
        <v>0</v>
      </c>
      <c r="BO61" s="110">
        <f t="shared" si="90"/>
        <v>0</v>
      </c>
      <c r="BP61" s="111"/>
      <c r="BQ61" s="112"/>
      <c r="BR61" s="112"/>
      <c r="BS61" s="112"/>
      <c r="BT61" s="100"/>
      <c r="BU61" s="100"/>
      <c r="BV61" s="100"/>
      <c r="BW61" s="100"/>
      <c r="BX61" s="101"/>
      <c r="BY61" s="102">
        <f t="shared" si="91"/>
        <v>0</v>
      </c>
      <c r="BZ61" s="103">
        <f t="shared" si="92"/>
        <v>0</v>
      </c>
      <c r="CA61" s="113">
        <f t="shared" si="93"/>
        <v>0</v>
      </c>
      <c r="CB61" s="114">
        <f t="shared" si="94"/>
        <v>0</v>
      </c>
      <c r="CC61" s="111"/>
      <c r="CD61" s="112"/>
      <c r="CE61" s="100"/>
      <c r="CF61" s="100"/>
      <c r="CG61" s="100"/>
      <c r="CH61" s="100"/>
      <c r="CI61" s="101"/>
      <c r="CJ61" s="102">
        <f t="shared" si="95"/>
        <v>0</v>
      </c>
      <c r="CK61" s="103">
        <f t="shared" si="96"/>
        <v>0</v>
      </c>
      <c r="CL61" s="104">
        <f t="shared" si="97"/>
        <v>0</v>
      </c>
      <c r="CM61" s="105">
        <f t="shared" si="98"/>
        <v>0</v>
      </c>
      <c r="CN61" s="1"/>
      <c r="CO61" s="1"/>
      <c r="CP61" s="2"/>
      <c r="CQ61" s="2"/>
      <c r="CR61" s="2"/>
      <c r="CS61" s="2"/>
      <c r="CT61" s="2"/>
      <c r="CU61" s="60"/>
      <c r="CV61" s="13"/>
      <c r="CW61" s="6"/>
      <c r="CX61" s="38"/>
      <c r="CY61" s="1"/>
      <c r="CZ61" s="1"/>
      <c r="DA61" s="2"/>
      <c r="DB61" s="2"/>
      <c r="DC61" s="2"/>
      <c r="DD61" s="2"/>
      <c r="DE61" s="2"/>
      <c r="DF61" s="60"/>
      <c r="DG61" s="13"/>
      <c r="DH61" s="6"/>
      <c r="DI61" s="38"/>
      <c r="DJ61" s="1"/>
      <c r="DK61" s="1"/>
      <c r="DL61" s="2"/>
      <c r="DM61" s="2"/>
      <c r="DN61" s="2"/>
      <c r="DO61" s="2"/>
      <c r="DP61" s="2"/>
      <c r="DQ61" s="60"/>
      <c r="DR61" s="13"/>
      <c r="DS61" s="6"/>
      <c r="DT61" s="38"/>
      <c r="DU61" s="1"/>
      <c r="DV61" s="1"/>
      <c r="DW61" s="2"/>
      <c r="DX61" s="2"/>
      <c r="DY61" s="2"/>
      <c r="DZ61" s="2"/>
      <c r="EA61" s="2"/>
      <c r="EB61" s="60"/>
      <c r="EC61" s="13"/>
      <c r="ED61" s="6"/>
      <c r="EE61" s="38"/>
      <c r="EF61" s="1"/>
      <c r="EG61" s="1"/>
      <c r="EH61" s="2"/>
      <c r="EI61" s="2"/>
      <c r="EJ61" s="2"/>
      <c r="EK61" s="2"/>
      <c r="EL61" s="2"/>
      <c r="EM61" s="60"/>
      <c r="EN61" s="13"/>
      <c r="EO61" s="6"/>
      <c r="EP61" s="38"/>
      <c r="EQ61" s="1"/>
      <c r="ER61" s="1"/>
      <c r="ES61" s="2"/>
      <c r="ET61" s="2"/>
      <c r="EU61" s="2"/>
      <c r="EV61" s="2"/>
      <c r="EW61" s="2"/>
      <c r="EX61" s="60"/>
      <c r="EY61" s="13"/>
      <c r="EZ61" s="6"/>
      <c r="FA61" s="38"/>
      <c r="FB61" s="1"/>
      <c r="FC61" s="1"/>
      <c r="FD61" s="2"/>
      <c r="FE61" s="2"/>
      <c r="FF61" s="2"/>
      <c r="FG61" s="2"/>
      <c r="FH61" s="2"/>
      <c r="FI61" s="60"/>
      <c r="FJ61" s="13"/>
      <c r="FK61" s="6"/>
      <c r="FL61" s="38"/>
      <c r="FM61" s="1"/>
      <c r="FN61" s="1"/>
      <c r="FO61" s="2"/>
      <c r="FP61" s="2"/>
      <c r="FQ61" s="2"/>
      <c r="FR61" s="2"/>
      <c r="FS61" s="2"/>
      <c r="FT61" s="60"/>
      <c r="FU61" s="13"/>
      <c r="FV61" s="6"/>
      <c r="FW61" s="38"/>
      <c r="FX61" s="1"/>
      <c r="FY61" s="1"/>
      <c r="FZ61" s="2"/>
      <c r="GA61" s="2"/>
      <c r="GB61" s="2"/>
      <c r="GC61" s="2"/>
      <c r="GD61" s="2"/>
      <c r="GE61" s="60"/>
      <c r="GF61" s="13"/>
      <c r="GG61" s="6"/>
      <c r="GH61" s="38"/>
      <c r="GI61" s="1"/>
      <c r="GJ61" s="1"/>
      <c r="GK61" s="2"/>
      <c r="GL61" s="2"/>
      <c r="GM61" s="2"/>
      <c r="GN61" s="2"/>
      <c r="GO61" s="2"/>
      <c r="GP61" s="60"/>
      <c r="GQ61" s="13"/>
      <c r="GR61" s="6"/>
      <c r="GS61" s="38"/>
      <c r="GT61" s="1"/>
      <c r="GU61" s="1"/>
      <c r="GV61" s="2"/>
      <c r="GW61" s="2"/>
      <c r="GX61" s="2"/>
      <c r="GY61" s="2"/>
      <c r="GZ61" s="2"/>
      <c r="HA61" s="60"/>
      <c r="HB61" s="13"/>
      <c r="HC61" s="6"/>
      <c r="HD61" s="38"/>
      <c r="HE61" s="1"/>
      <c r="HF61" s="1"/>
      <c r="HG61" s="2"/>
      <c r="HH61" s="2"/>
      <c r="HI61" s="2"/>
      <c r="HJ61" s="2"/>
      <c r="HK61" s="2"/>
      <c r="HL61" s="60"/>
      <c r="HM61" s="13"/>
      <c r="HN61" s="6"/>
      <c r="HO61" s="38"/>
      <c r="HP61" s="1"/>
      <c r="HQ61" s="1"/>
      <c r="HR61" s="2"/>
      <c r="HS61" s="2"/>
      <c r="HT61" s="2"/>
      <c r="HU61" s="2"/>
      <c r="HV61" s="2"/>
      <c r="HW61" s="60"/>
      <c r="HX61" s="13"/>
      <c r="HY61" s="6"/>
      <c r="HZ61" s="38"/>
      <c r="IA61" s="1"/>
      <c r="IB61" s="1"/>
      <c r="IC61" s="2"/>
      <c r="ID61" s="2"/>
      <c r="IE61" s="2"/>
      <c r="IF61" s="2"/>
      <c r="IG61" s="2"/>
      <c r="IH61" s="60"/>
      <c r="II61" s="13"/>
      <c r="IJ61" s="6"/>
      <c r="IK61" s="38"/>
      <c r="IL61" s="77"/>
      <c r="IM61"/>
      <c r="IN61"/>
      <c r="IO61"/>
      <c r="IP61"/>
      <c r="IQ61"/>
    </row>
    <row r="62" spans="1:323" s="4" customFormat="1" hidden="1" x14ac:dyDescent="0.2">
      <c r="A62" s="33"/>
      <c r="B62" s="62"/>
      <c r="C62" s="123"/>
      <c r="D62" s="124"/>
      <c r="E62" s="142"/>
      <c r="F62" s="125"/>
      <c r="G62" s="126" t="str">
        <f>IF(AND(OR($G$2="Y",$H$2="Y"),I62&lt;5,J62&lt;5),IF(AND(I62=#REF!,J62=#REF!),#REF!+1,1),"")</f>
        <v/>
      </c>
      <c r="H62" s="127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128" t="str">
        <f>IF(ISNA(VLOOKUP(E62,SortLookup!$A$1:$B$5,2,FALSE))," ",VLOOKUP(E62,SortLookup!$A$1:$B$5,2,FALSE))</f>
        <v xml:space="preserve"> </v>
      </c>
      <c r="J62" s="129" t="str">
        <f>IF(ISNA(VLOOKUP(F62,SortLookup!$A$7:$B$11,2,FALSE))," ",VLOOKUP(F62,SortLookup!$A$7:$B$11,2,FALSE))</f>
        <v xml:space="preserve"> </v>
      </c>
      <c r="K62" s="130">
        <f t="shared" si="73"/>
        <v>0</v>
      </c>
      <c r="L62" s="131">
        <f>AB62+AO62+BA62+BL62+BY62+CJ62+CU56+DF56+DQ56+EB56+EM56+EX56+FI56+FT56+GE56+GP56+HA56+HL56+HW56+IH56</f>
        <v>0</v>
      </c>
      <c r="M62" s="104">
        <f>AD62+AQ62+BC62+BN62+CA62+CL62+CW56+DH56+DS56+ED56+EO56+EZ56+FK56+FV56+GG56+GR56+HC56+HN56+HY56+IJ56</f>
        <v>0</v>
      </c>
      <c r="N62" s="103">
        <f t="shared" si="74"/>
        <v>0</v>
      </c>
      <c r="O62" s="132">
        <f>W62+AJ62+AV62+BG62+BT62+CE62+CP56+DA56+DL56+DW56+EH56+ES56+FD56+FO56+FZ56+GK56+GV56+HG56+HR56+IC56</f>
        <v>0</v>
      </c>
      <c r="P62" s="111"/>
      <c r="Q62" s="112"/>
      <c r="R62" s="112"/>
      <c r="S62" s="112"/>
      <c r="T62" s="112"/>
      <c r="U62" s="112"/>
      <c r="V62" s="112"/>
      <c r="W62" s="100"/>
      <c r="X62" s="100"/>
      <c r="Y62" s="100"/>
      <c r="Z62" s="100"/>
      <c r="AA62" s="101"/>
      <c r="AB62" s="102">
        <f t="shared" si="75"/>
        <v>0</v>
      </c>
      <c r="AC62" s="103">
        <f t="shared" si="76"/>
        <v>0</v>
      </c>
      <c r="AD62" s="104">
        <f t="shared" si="77"/>
        <v>0</v>
      </c>
      <c r="AE62" s="105">
        <f t="shared" si="78"/>
        <v>0</v>
      </c>
      <c r="AF62" s="111"/>
      <c r="AG62" s="112"/>
      <c r="AH62" s="112"/>
      <c r="AI62" s="112"/>
      <c r="AJ62" s="100"/>
      <c r="AK62" s="100"/>
      <c r="AL62" s="100"/>
      <c r="AM62" s="100"/>
      <c r="AN62" s="101"/>
      <c r="AO62" s="102">
        <f t="shared" si="79"/>
        <v>0</v>
      </c>
      <c r="AP62" s="103">
        <f t="shared" si="80"/>
        <v>0</v>
      </c>
      <c r="AQ62" s="104">
        <f t="shared" si="81"/>
        <v>0</v>
      </c>
      <c r="AR62" s="105">
        <f t="shared" si="82"/>
        <v>0</v>
      </c>
      <c r="AS62" s="111"/>
      <c r="AT62" s="112"/>
      <c r="AU62" s="112"/>
      <c r="AV62" s="100"/>
      <c r="AW62" s="100"/>
      <c r="AX62" s="100"/>
      <c r="AY62" s="100"/>
      <c r="AZ62" s="101"/>
      <c r="BA62" s="102">
        <f t="shared" si="83"/>
        <v>0</v>
      </c>
      <c r="BB62" s="103">
        <f t="shared" si="84"/>
        <v>0</v>
      </c>
      <c r="BC62" s="104">
        <f t="shared" si="85"/>
        <v>0</v>
      </c>
      <c r="BD62" s="105">
        <f t="shared" si="86"/>
        <v>0</v>
      </c>
      <c r="BE62" s="102"/>
      <c r="BF62" s="106"/>
      <c r="BG62" s="100"/>
      <c r="BH62" s="100"/>
      <c r="BI62" s="100"/>
      <c r="BJ62" s="100"/>
      <c r="BK62" s="101"/>
      <c r="BL62" s="107">
        <f t="shared" si="87"/>
        <v>0</v>
      </c>
      <c r="BM62" s="108">
        <f t="shared" si="88"/>
        <v>0</v>
      </c>
      <c r="BN62" s="109">
        <f t="shared" si="89"/>
        <v>0</v>
      </c>
      <c r="BO62" s="110">
        <f t="shared" si="90"/>
        <v>0</v>
      </c>
      <c r="BP62" s="111"/>
      <c r="BQ62" s="112"/>
      <c r="BR62" s="112"/>
      <c r="BS62" s="112"/>
      <c r="BT62" s="100"/>
      <c r="BU62" s="100"/>
      <c r="BV62" s="100"/>
      <c r="BW62" s="100"/>
      <c r="BX62" s="101"/>
      <c r="BY62" s="102">
        <f t="shared" si="91"/>
        <v>0</v>
      </c>
      <c r="BZ62" s="103">
        <f t="shared" si="92"/>
        <v>0</v>
      </c>
      <c r="CA62" s="113">
        <f t="shared" si="93"/>
        <v>0</v>
      </c>
      <c r="CB62" s="114">
        <f t="shared" si="94"/>
        <v>0</v>
      </c>
      <c r="CC62" s="111"/>
      <c r="CD62" s="112"/>
      <c r="CE62" s="100"/>
      <c r="CF62" s="100"/>
      <c r="CG62" s="100"/>
      <c r="CH62" s="100"/>
      <c r="CI62" s="101"/>
      <c r="CJ62" s="102">
        <f t="shared" si="95"/>
        <v>0</v>
      </c>
      <c r="CK62" s="103">
        <f t="shared" si="96"/>
        <v>0</v>
      </c>
      <c r="CL62" s="104">
        <f t="shared" si="97"/>
        <v>0</v>
      </c>
      <c r="CM62" s="105">
        <f t="shared" si="98"/>
        <v>0</v>
      </c>
      <c r="CN62"/>
      <c r="CO62"/>
      <c r="CP62"/>
      <c r="CQ62"/>
      <c r="CR62"/>
      <c r="CS62"/>
      <c r="CT62"/>
      <c r="CW62"/>
      <c r="CZ62"/>
      <c r="DA62"/>
      <c r="DB62"/>
      <c r="DC62"/>
      <c r="DD62"/>
      <c r="DE62"/>
      <c r="DH62"/>
      <c r="DK62"/>
      <c r="DL62"/>
      <c r="DM62"/>
      <c r="DN62"/>
      <c r="DO62"/>
      <c r="DP62"/>
      <c r="DS62"/>
      <c r="DV62"/>
      <c r="DW62"/>
      <c r="DX62"/>
      <c r="DY62"/>
      <c r="DZ62"/>
      <c r="EA62"/>
      <c r="ED62"/>
      <c r="EG62"/>
      <c r="EH62"/>
      <c r="EI62"/>
      <c r="EJ62"/>
      <c r="EK62"/>
      <c r="EL62"/>
      <c r="EO62"/>
      <c r="ER62"/>
      <c r="ES62"/>
      <c r="ET62"/>
      <c r="EU62"/>
      <c r="EV62"/>
      <c r="EW62"/>
      <c r="EZ62"/>
      <c r="FC62"/>
      <c r="FD62"/>
      <c r="FE62"/>
      <c r="FF62"/>
      <c r="FG62"/>
      <c r="FH62"/>
      <c r="FK62"/>
      <c r="FN62"/>
      <c r="FO62"/>
      <c r="FP62"/>
      <c r="FQ62"/>
      <c r="FR62"/>
      <c r="FS62"/>
      <c r="FV62"/>
      <c r="FY62"/>
      <c r="FZ62"/>
      <c r="GA62"/>
      <c r="GB62"/>
      <c r="GC62"/>
      <c r="GD62"/>
      <c r="GG62"/>
      <c r="GJ62"/>
      <c r="GK62"/>
      <c r="GL62"/>
      <c r="GM62"/>
      <c r="GN62"/>
      <c r="GO62"/>
      <c r="GR62"/>
      <c r="GU62"/>
      <c r="GV62"/>
      <c r="GW62"/>
      <c r="GX62"/>
      <c r="GY62"/>
      <c r="GZ62"/>
      <c r="HC62"/>
      <c r="HF62"/>
      <c r="HG62"/>
      <c r="HH62"/>
      <c r="HI62"/>
      <c r="HJ62"/>
      <c r="HK62"/>
      <c r="HN62"/>
      <c r="HQ62"/>
      <c r="HR62"/>
      <c r="HS62"/>
      <c r="HT62"/>
      <c r="HU62"/>
      <c r="HV62"/>
      <c r="HY62"/>
      <c r="IB62"/>
      <c r="IC62"/>
      <c r="ID62"/>
      <c r="IE62"/>
      <c r="IF62"/>
      <c r="IG62"/>
      <c r="IJ62"/>
      <c r="IK62"/>
      <c r="IL62" s="77"/>
    </row>
    <row r="63" spans="1:323" s="4" customFormat="1" hidden="1" x14ac:dyDescent="0.2">
      <c r="A63" s="33"/>
      <c r="B63" s="62"/>
      <c r="C63" s="123"/>
      <c r="D63" s="124"/>
      <c r="E63" s="124"/>
      <c r="F63" s="63"/>
      <c r="G63" s="126" t="str">
        <f>IF(AND(OR($G$2="Y",$H$2="Y"),I63&lt;5,J63&lt;5),IF(AND(I63=#REF!,J63=#REF!),#REF!+1,1),"")</f>
        <v/>
      </c>
      <c r="H63" s="127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128" t="str">
        <f>IF(ISNA(VLOOKUP(E63,SortLookup!$A$1:$B$5,2,FALSE))," ",VLOOKUP(E63,SortLookup!$A$1:$B$5,2,FALSE))</f>
        <v xml:space="preserve"> </v>
      </c>
      <c r="J63" s="129" t="str">
        <f>IF(ISNA(VLOOKUP(F63,SortLookup!$A$7:$B$11,2,FALSE))," ",VLOOKUP(F63,SortLookup!$A$7:$B$11,2,FALSE))</f>
        <v xml:space="preserve"> </v>
      </c>
      <c r="K63" s="130">
        <f t="shared" si="73"/>
        <v>0</v>
      </c>
      <c r="L63" s="131">
        <f>AB63+AO63+BA63+BL63+BY63+CJ63+CU57+DF57+DQ57+EB57+EM57+EX57+FI57+FT57+GE57+GP57+HA57+HL57+HW57+IH57</f>
        <v>0</v>
      </c>
      <c r="M63" s="104">
        <f>AD63+AQ63+BC63+BN63+CA63+CL63+CW57+DH57+DS57+ED57+EO57+EZ57+FK57+FV57+GG57+GR57+HC57+HN57+HY57+IJ57</f>
        <v>0</v>
      </c>
      <c r="N63" s="103">
        <f t="shared" si="74"/>
        <v>0</v>
      </c>
      <c r="O63" s="132">
        <f>W63+AJ63+AV63+BG63+BT63+CE63+CP57+DA57+DL57+DW57+EH57+ES57+FD57+FO57+FZ57+GK57+GV57+HG57+HR57+IC57</f>
        <v>0</v>
      </c>
      <c r="P63" s="111"/>
      <c r="Q63" s="112"/>
      <c r="R63" s="112"/>
      <c r="S63" s="112"/>
      <c r="T63" s="112"/>
      <c r="U63" s="112"/>
      <c r="V63" s="112"/>
      <c r="W63" s="100"/>
      <c r="X63" s="100"/>
      <c r="Y63" s="100"/>
      <c r="Z63" s="100"/>
      <c r="AA63" s="101"/>
      <c r="AB63" s="102">
        <f t="shared" si="75"/>
        <v>0</v>
      </c>
      <c r="AC63" s="103">
        <f t="shared" si="76"/>
        <v>0</v>
      </c>
      <c r="AD63" s="104">
        <f t="shared" si="77"/>
        <v>0</v>
      </c>
      <c r="AE63" s="105">
        <f t="shared" si="78"/>
        <v>0</v>
      </c>
      <c r="AF63" s="111"/>
      <c r="AG63" s="112"/>
      <c r="AH63" s="112"/>
      <c r="AI63" s="112"/>
      <c r="AJ63" s="100"/>
      <c r="AK63" s="100"/>
      <c r="AL63" s="100"/>
      <c r="AM63" s="100"/>
      <c r="AN63" s="101"/>
      <c r="AO63" s="102">
        <f t="shared" si="79"/>
        <v>0</v>
      </c>
      <c r="AP63" s="103">
        <f t="shared" si="80"/>
        <v>0</v>
      </c>
      <c r="AQ63" s="104">
        <f t="shared" si="81"/>
        <v>0</v>
      </c>
      <c r="AR63" s="105">
        <f t="shared" si="82"/>
        <v>0</v>
      </c>
      <c r="AS63" s="111"/>
      <c r="AT63" s="112"/>
      <c r="AU63" s="112"/>
      <c r="AV63" s="100"/>
      <c r="AW63" s="100"/>
      <c r="AX63" s="100"/>
      <c r="AY63" s="100"/>
      <c r="AZ63" s="101"/>
      <c r="BA63" s="102">
        <f t="shared" si="83"/>
        <v>0</v>
      </c>
      <c r="BB63" s="103">
        <f t="shared" si="84"/>
        <v>0</v>
      </c>
      <c r="BC63" s="104">
        <f t="shared" si="85"/>
        <v>0</v>
      </c>
      <c r="BD63" s="105">
        <f t="shared" si="86"/>
        <v>0</v>
      </c>
      <c r="BE63" s="102"/>
      <c r="BF63" s="106"/>
      <c r="BG63" s="100"/>
      <c r="BH63" s="100"/>
      <c r="BI63" s="100"/>
      <c r="BJ63" s="100"/>
      <c r="BK63" s="101"/>
      <c r="BL63" s="107">
        <f t="shared" si="87"/>
        <v>0</v>
      </c>
      <c r="BM63" s="108">
        <f t="shared" si="88"/>
        <v>0</v>
      </c>
      <c r="BN63" s="109">
        <f t="shared" si="89"/>
        <v>0</v>
      </c>
      <c r="BO63" s="110">
        <f t="shared" si="90"/>
        <v>0</v>
      </c>
      <c r="BP63" s="111"/>
      <c r="BQ63" s="112"/>
      <c r="BR63" s="112"/>
      <c r="BS63" s="112"/>
      <c r="BT63" s="100"/>
      <c r="BU63" s="100"/>
      <c r="BV63" s="100"/>
      <c r="BW63" s="100"/>
      <c r="BX63" s="101"/>
      <c r="BY63" s="102">
        <f t="shared" si="91"/>
        <v>0</v>
      </c>
      <c r="BZ63" s="103">
        <f t="shared" si="92"/>
        <v>0</v>
      </c>
      <c r="CA63" s="113">
        <f t="shared" si="93"/>
        <v>0</v>
      </c>
      <c r="CB63" s="114">
        <f t="shared" si="94"/>
        <v>0</v>
      </c>
      <c r="CC63" s="111"/>
      <c r="CD63" s="112"/>
      <c r="CE63" s="100"/>
      <c r="CF63" s="100"/>
      <c r="CG63" s="100"/>
      <c r="CH63" s="100"/>
      <c r="CI63" s="101"/>
      <c r="CJ63" s="102">
        <f t="shared" si="95"/>
        <v>0</v>
      </c>
      <c r="CK63" s="103">
        <f t="shared" si="96"/>
        <v>0</v>
      </c>
      <c r="CL63" s="104">
        <f t="shared" si="97"/>
        <v>0</v>
      </c>
      <c r="CM63" s="105">
        <f t="shared" si="98"/>
        <v>0</v>
      </c>
      <c r="IL63" s="77"/>
    </row>
    <row r="64" spans="1:323" s="4" customFormat="1" hidden="1" x14ac:dyDescent="0.2">
      <c r="A64" s="33"/>
      <c r="B64" s="122"/>
      <c r="C64" s="123"/>
      <c r="D64" s="124"/>
      <c r="E64" s="124"/>
      <c r="F64" s="125"/>
      <c r="G64" s="126" t="str">
        <f>IF(AND(OR($G$2="Y",$H$2="Y"),I64&lt;5,J64&lt;5),IF(AND(I64=#REF!,J64=#REF!),#REF!+1,1),"")</f>
        <v/>
      </c>
      <c r="H64" s="127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128" t="str">
        <f>IF(ISNA(VLOOKUP(E64,SortLookup!$A$1:$B$5,2,FALSE))," ",VLOOKUP(E64,SortLookup!$A$1:$B$5,2,FALSE))</f>
        <v xml:space="preserve"> </v>
      </c>
      <c r="J64" s="129" t="str">
        <f>IF(ISNA(VLOOKUP(F64,SortLookup!$A$7:$B$11,2,FALSE))," ",VLOOKUP(F64,SortLookup!$A$7:$B$11,2,FALSE))</f>
        <v xml:space="preserve"> </v>
      </c>
      <c r="K64" s="150">
        <f t="shared" si="73"/>
        <v>0</v>
      </c>
      <c r="L64" s="131">
        <f>AB64+AO64+BA64+BL64+BY64+CJ64+CU57+DF57+DQ57+EB57+EM57+EX57+FI57+FT57+GE57+GP57+HA57+HL57+HW57+IH57</f>
        <v>0</v>
      </c>
      <c r="M64" s="104">
        <f>AD64+AQ64+BC64+BN64+CA64+CL64+CW57+DH57+DS57+ED57+EO57+EZ57+FK57+FV57+GG57+GR57+HC57+HN57+HY57+IJ57</f>
        <v>0</v>
      </c>
      <c r="N64" s="103">
        <f t="shared" si="74"/>
        <v>0</v>
      </c>
      <c r="O64" s="132">
        <f>W64+AJ64+AV64+BG64+BT64+CE64+CP57+DA57+DL57+DW57+EH57+ES57+FD57+FO57+FZ57+GK57+GV57+HG57+HR57+IC57</f>
        <v>0</v>
      </c>
      <c r="P64" s="111"/>
      <c r="Q64" s="112"/>
      <c r="R64" s="112"/>
      <c r="S64" s="112"/>
      <c r="T64" s="112"/>
      <c r="U64" s="112"/>
      <c r="V64" s="112"/>
      <c r="W64" s="100"/>
      <c r="X64" s="100"/>
      <c r="Y64" s="100"/>
      <c r="Z64" s="100"/>
      <c r="AA64" s="101"/>
      <c r="AB64" s="102">
        <f t="shared" si="75"/>
        <v>0</v>
      </c>
      <c r="AC64" s="103">
        <f t="shared" si="76"/>
        <v>0</v>
      </c>
      <c r="AD64" s="104">
        <f t="shared" si="77"/>
        <v>0</v>
      </c>
      <c r="AE64" s="105">
        <f t="shared" si="78"/>
        <v>0</v>
      </c>
      <c r="AF64" s="111"/>
      <c r="AG64" s="112"/>
      <c r="AH64" s="112"/>
      <c r="AI64" s="112"/>
      <c r="AJ64" s="100"/>
      <c r="AK64" s="100"/>
      <c r="AL64" s="100"/>
      <c r="AM64" s="100"/>
      <c r="AN64" s="101"/>
      <c r="AO64" s="102">
        <f t="shared" si="79"/>
        <v>0</v>
      </c>
      <c r="AP64" s="103">
        <f t="shared" si="80"/>
        <v>0</v>
      </c>
      <c r="AQ64" s="104">
        <f t="shared" si="81"/>
        <v>0</v>
      </c>
      <c r="AR64" s="105">
        <f t="shared" si="82"/>
        <v>0</v>
      </c>
      <c r="AS64" s="111"/>
      <c r="AT64" s="112"/>
      <c r="AU64" s="112"/>
      <c r="AV64" s="100"/>
      <c r="AW64" s="100"/>
      <c r="AX64" s="100"/>
      <c r="AY64" s="100"/>
      <c r="AZ64" s="101"/>
      <c r="BA64" s="102">
        <f t="shared" si="83"/>
        <v>0</v>
      </c>
      <c r="BB64" s="103">
        <f t="shared" si="84"/>
        <v>0</v>
      </c>
      <c r="BC64" s="104">
        <f t="shared" si="85"/>
        <v>0</v>
      </c>
      <c r="BD64" s="105">
        <f t="shared" si="86"/>
        <v>0</v>
      </c>
      <c r="BE64" s="102"/>
      <c r="BF64" s="106"/>
      <c r="BG64" s="100"/>
      <c r="BH64" s="100"/>
      <c r="BI64" s="100"/>
      <c r="BJ64" s="100"/>
      <c r="BK64" s="101"/>
      <c r="BL64" s="107">
        <f t="shared" si="87"/>
        <v>0</v>
      </c>
      <c r="BM64" s="108">
        <f t="shared" si="88"/>
        <v>0</v>
      </c>
      <c r="BN64" s="109">
        <f t="shared" si="89"/>
        <v>0</v>
      </c>
      <c r="BO64" s="110">
        <f t="shared" si="90"/>
        <v>0</v>
      </c>
      <c r="BP64" s="111"/>
      <c r="BQ64" s="112"/>
      <c r="BR64" s="112"/>
      <c r="BS64" s="112"/>
      <c r="BT64" s="100"/>
      <c r="BU64" s="100"/>
      <c r="BV64" s="100"/>
      <c r="BW64" s="100"/>
      <c r="BX64" s="101"/>
      <c r="BY64" s="102">
        <f t="shared" si="91"/>
        <v>0</v>
      </c>
      <c r="BZ64" s="103">
        <f t="shared" si="92"/>
        <v>0</v>
      </c>
      <c r="CA64" s="113">
        <f t="shared" si="93"/>
        <v>0</v>
      </c>
      <c r="CB64" s="145">
        <f t="shared" si="94"/>
        <v>0</v>
      </c>
      <c r="CC64" s="147"/>
      <c r="CD64" s="112"/>
      <c r="CE64" s="100"/>
      <c r="CF64" s="100"/>
      <c r="CG64" s="100"/>
      <c r="CH64" s="100"/>
      <c r="CI64" s="101"/>
      <c r="CJ64" s="102">
        <f t="shared" si="95"/>
        <v>0</v>
      </c>
      <c r="CK64" s="103">
        <f t="shared" si="96"/>
        <v>0</v>
      </c>
      <c r="CL64" s="104">
        <f t="shared" si="97"/>
        <v>0</v>
      </c>
      <c r="CM64" s="105">
        <f t="shared" si="98"/>
        <v>0</v>
      </c>
      <c r="CN64"/>
      <c r="CO64"/>
      <c r="CP64"/>
      <c r="CQ64"/>
      <c r="CR64"/>
      <c r="CS64"/>
      <c r="CT64"/>
      <c r="CW64"/>
      <c r="CZ64"/>
      <c r="DA64"/>
      <c r="DB64"/>
      <c r="DC64"/>
      <c r="DD64"/>
      <c r="DE64"/>
      <c r="DH64"/>
      <c r="DK64"/>
      <c r="DL64"/>
      <c r="DM64"/>
      <c r="DN64"/>
      <c r="DO64"/>
      <c r="DP64"/>
      <c r="DS64"/>
      <c r="DV64"/>
      <c r="DW64"/>
      <c r="DX64"/>
      <c r="DY64"/>
      <c r="DZ64"/>
      <c r="EA64"/>
      <c r="ED64"/>
      <c r="EG64"/>
      <c r="EH64"/>
      <c r="EI64"/>
      <c r="EJ64"/>
      <c r="EK64"/>
      <c r="EL64"/>
      <c r="EO64"/>
      <c r="ER64"/>
      <c r="ES64"/>
      <c r="ET64"/>
      <c r="EU64"/>
      <c r="EV64"/>
      <c r="EW64"/>
      <c r="EZ64"/>
      <c r="FC64"/>
      <c r="FD64"/>
      <c r="FE64"/>
      <c r="FF64"/>
      <c r="FG64"/>
      <c r="FH64"/>
      <c r="FK64"/>
      <c r="FN64"/>
      <c r="FO64"/>
      <c r="FP64"/>
      <c r="FQ64"/>
      <c r="FR64"/>
      <c r="FS64"/>
      <c r="FV64"/>
      <c r="FY64"/>
      <c r="FZ64"/>
      <c r="GA64"/>
      <c r="GB64"/>
      <c r="GC64"/>
      <c r="GD64"/>
      <c r="GG64"/>
      <c r="GJ64"/>
      <c r="GK64"/>
      <c r="GL64"/>
      <c r="GM64"/>
      <c r="GN64"/>
      <c r="GO64"/>
      <c r="GR64"/>
      <c r="GU64"/>
      <c r="GV64"/>
      <c r="GW64"/>
      <c r="GX64"/>
      <c r="GY64"/>
      <c r="GZ64"/>
      <c r="HC64"/>
      <c r="HF64"/>
      <c r="HG64"/>
      <c r="HH64"/>
      <c r="HI64"/>
      <c r="HJ64"/>
      <c r="HK64"/>
      <c r="HN64"/>
      <c r="HQ64"/>
      <c r="HR64"/>
      <c r="HS64"/>
      <c r="HT64"/>
      <c r="HU64"/>
      <c r="HV64"/>
      <c r="HY64"/>
      <c r="IB64"/>
      <c r="IC64"/>
      <c r="ID64"/>
      <c r="IE64"/>
      <c r="IF64"/>
      <c r="IG64"/>
      <c r="IJ64"/>
      <c r="IK64"/>
      <c r="IL64" s="77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</row>
    <row r="65" spans="1:323" s="4" customFormat="1" ht="13.5" hidden="1" thickBot="1" x14ac:dyDescent="0.25">
      <c r="A65" s="33"/>
      <c r="B65" s="62"/>
      <c r="C65" s="25"/>
      <c r="D65" s="94"/>
      <c r="E65" s="63"/>
      <c r="F65" s="63"/>
      <c r="G65" s="21" t="str">
        <f>IF(AND(OR($G$2="Y",$H$2="Y"),I65&lt;5,J65&lt;5),IF(AND(I65=#REF!,J65=#REF!),#REF!+1,1),"")</f>
        <v/>
      </c>
      <c r="H65" s="21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4" t="str">
        <f>IF(ISNA(VLOOKUP(E65,SortLookup!$A$1:$B$5,2,FALSE))," ",VLOOKUP(E65,SortLookup!$A$1:$B$5,2,FALSE))</f>
        <v xml:space="preserve"> </v>
      </c>
      <c r="J65" s="22" t="str">
        <f>IF(ISNA(VLOOKUP(F65,SortLookup!$A$7:$B$11,2,FALSE))," ",VLOOKUP(F65,SortLookup!$A$7:$B$11,2,FALSE))</f>
        <v xml:space="preserve"> </v>
      </c>
      <c r="K65" s="151">
        <f t="shared" si="73"/>
        <v>0</v>
      </c>
      <c r="L65" s="119">
        <f>AB65+AO65+BA65+BL65+BY65+CJ65+CU59+DF59+DQ59+EB59+EM59+EX59+FI59+FT59+GE59+GP59+HA59+HL59+HW59+IH59</f>
        <v>0</v>
      </c>
      <c r="M65" s="23">
        <f>AD65+AQ65+BC65+BN65+CA65+CL65+CW59+DH59+DS59+ED59+EO59+EZ59+FK59+FV59+GG59+GR59+HC59+HN59+HY59+IJ59</f>
        <v>0</v>
      </c>
      <c r="N65" s="26">
        <f t="shared" si="74"/>
        <v>0</v>
      </c>
      <c r="O65" s="149">
        <f>W65+AJ65+AV65+BG65+BT65+CE65+CP59+DA59+DL59+DW59+EH59+ES59+FD59+FO59+FZ59+GK59+GV59+HG59+HR59+IC59</f>
        <v>0</v>
      </c>
      <c r="P65" s="31"/>
      <c r="Q65" s="28"/>
      <c r="R65" s="28"/>
      <c r="S65" s="28"/>
      <c r="T65" s="28"/>
      <c r="U65" s="28"/>
      <c r="V65" s="28"/>
      <c r="W65" s="29"/>
      <c r="X65" s="29"/>
      <c r="Y65" s="29"/>
      <c r="Z65" s="29"/>
      <c r="AA65" s="30"/>
      <c r="AB65" s="27">
        <f t="shared" si="75"/>
        <v>0</v>
      </c>
      <c r="AC65" s="26">
        <f t="shared" si="76"/>
        <v>0</v>
      </c>
      <c r="AD65" s="23">
        <f t="shared" si="77"/>
        <v>0</v>
      </c>
      <c r="AE65" s="45">
        <f t="shared" si="78"/>
        <v>0</v>
      </c>
      <c r="AF65" s="31"/>
      <c r="AG65" s="28"/>
      <c r="AH65" s="28"/>
      <c r="AI65" s="28"/>
      <c r="AJ65" s="29"/>
      <c r="AK65" s="29"/>
      <c r="AL65" s="29"/>
      <c r="AM65" s="29"/>
      <c r="AN65" s="30"/>
      <c r="AO65" s="27">
        <f t="shared" si="79"/>
        <v>0</v>
      </c>
      <c r="AP65" s="26">
        <f t="shared" si="80"/>
        <v>0</v>
      </c>
      <c r="AQ65" s="23">
        <f t="shared" si="81"/>
        <v>0</v>
      </c>
      <c r="AR65" s="45">
        <f t="shared" si="82"/>
        <v>0</v>
      </c>
      <c r="AS65" s="31"/>
      <c r="AT65" s="28"/>
      <c r="AU65" s="28"/>
      <c r="AV65" s="29"/>
      <c r="AW65" s="29"/>
      <c r="AX65" s="29"/>
      <c r="AY65" s="29"/>
      <c r="AZ65" s="30"/>
      <c r="BA65" s="27">
        <f t="shared" si="83"/>
        <v>0</v>
      </c>
      <c r="BB65" s="26">
        <f t="shared" si="84"/>
        <v>0</v>
      </c>
      <c r="BC65" s="23">
        <f t="shared" si="85"/>
        <v>0</v>
      </c>
      <c r="BD65" s="45">
        <f t="shared" si="86"/>
        <v>0</v>
      </c>
      <c r="BE65" s="27"/>
      <c r="BF65" s="43"/>
      <c r="BG65" s="29"/>
      <c r="BH65" s="29"/>
      <c r="BI65" s="29"/>
      <c r="BJ65" s="29"/>
      <c r="BK65" s="29"/>
      <c r="BL65" s="119">
        <f t="shared" si="87"/>
        <v>0</v>
      </c>
      <c r="BM65" s="26">
        <f t="shared" si="88"/>
        <v>0</v>
      </c>
      <c r="BN65" s="23">
        <f t="shared" si="89"/>
        <v>0</v>
      </c>
      <c r="BO65" s="144">
        <f t="shared" si="90"/>
        <v>0</v>
      </c>
      <c r="BP65" s="28"/>
      <c r="BQ65" s="28"/>
      <c r="BR65" s="28"/>
      <c r="BS65" s="28"/>
      <c r="BT65" s="29"/>
      <c r="BU65" s="29"/>
      <c r="BV65" s="29"/>
      <c r="BW65" s="29"/>
      <c r="BX65" s="29"/>
      <c r="BY65" s="119">
        <f t="shared" si="91"/>
        <v>0</v>
      </c>
      <c r="BZ65" s="26">
        <f t="shared" si="92"/>
        <v>0</v>
      </c>
      <c r="CA65" s="23">
        <f t="shared" si="93"/>
        <v>0</v>
      </c>
      <c r="CB65" s="146">
        <f t="shared" si="94"/>
        <v>0</v>
      </c>
      <c r="CC65" s="148"/>
      <c r="CD65" s="28"/>
      <c r="CE65" s="29"/>
      <c r="CF65" s="29"/>
      <c r="CG65" s="29"/>
      <c r="CH65" s="29"/>
      <c r="CI65" s="30"/>
      <c r="CJ65" s="27">
        <f t="shared" si="95"/>
        <v>0</v>
      </c>
      <c r="CK65" s="103">
        <f t="shared" si="96"/>
        <v>0</v>
      </c>
      <c r="CL65" s="23">
        <f t="shared" si="97"/>
        <v>0</v>
      </c>
      <c r="CM65" s="144">
        <f t="shared" si="98"/>
        <v>0</v>
      </c>
      <c r="CN65" s="138"/>
      <c r="CO65" s="138"/>
      <c r="CP65" s="139"/>
      <c r="CQ65" s="139"/>
      <c r="CR65" s="139"/>
      <c r="CS65" s="139"/>
      <c r="CT65" s="139"/>
      <c r="CU65" s="135"/>
      <c r="CV65" s="137"/>
      <c r="CW65" s="136"/>
      <c r="CX65" s="134"/>
      <c r="CY65" s="138"/>
      <c r="CZ65" s="138"/>
      <c r="DA65" s="139"/>
      <c r="DB65" s="139"/>
      <c r="DC65" s="139"/>
      <c r="DD65" s="139"/>
      <c r="DE65" s="139"/>
      <c r="DF65" s="135"/>
      <c r="DG65" s="137"/>
      <c r="DH65" s="136"/>
      <c r="DI65" s="134"/>
      <c r="DJ65" s="138"/>
      <c r="DK65" s="138"/>
      <c r="DL65" s="139"/>
      <c r="DM65" s="139"/>
      <c r="DN65" s="139"/>
      <c r="DO65" s="139"/>
      <c r="DP65" s="139"/>
      <c r="DQ65" s="135"/>
      <c r="DR65" s="137"/>
      <c r="DS65" s="136"/>
      <c r="DT65" s="134"/>
      <c r="DU65" s="138"/>
      <c r="DV65" s="138"/>
      <c r="DW65" s="139"/>
      <c r="DX65" s="139"/>
      <c r="DY65" s="139"/>
      <c r="DZ65" s="139"/>
      <c r="EA65" s="139"/>
      <c r="EB65" s="135"/>
      <c r="EC65" s="137"/>
      <c r="ED65" s="136"/>
      <c r="EE65" s="134"/>
      <c r="EF65" s="138"/>
      <c r="EG65" s="138"/>
      <c r="EH65" s="139"/>
      <c r="EI65" s="139"/>
      <c r="EJ65" s="139"/>
      <c r="EK65" s="139"/>
      <c r="EL65" s="139"/>
      <c r="EM65" s="135"/>
      <c r="EN65" s="137"/>
      <c r="EO65" s="136"/>
      <c r="EP65" s="134"/>
      <c r="EQ65" s="138"/>
      <c r="ER65" s="138"/>
      <c r="ES65" s="139"/>
      <c r="ET65" s="139"/>
      <c r="EU65" s="139"/>
      <c r="EV65" s="139"/>
      <c r="EW65" s="139"/>
      <c r="EX65" s="135"/>
      <c r="EY65" s="137"/>
      <c r="EZ65" s="136"/>
      <c r="FA65" s="134"/>
      <c r="FB65" s="138"/>
      <c r="FC65" s="138"/>
      <c r="FD65" s="139"/>
      <c r="FE65" s="139"/>
      <c r="FF65" s="139"/>
      <c r="FG65" s="139"/>
      <c r="FH65" s="139"/>
      <c r="FI65" s="135"/>
      <c r="FJ65" s="137"/>
      <c r="FK65" s="136"/>
      <c r="FL65" s="134"/>
      <c r="FM65" s="138"/>
      <c r="FN65" s="138"/>
      <c r="FO65" s="139"/>
      <c r="FP65" s="139"/>
      <c r="FQ65" s="139"/>
      <c r="FR65" s="139"/>
      <c r="FS65" s="139"/>
      <c r="FT65" s="135"/>
      <c r="FU65" s="137"/>
      <c r="FV65" s="136"/>
      <c r="FW65" s="134"/>
      <c r="FX65" s="138"/>
      <c r="FY65" s="138"/>
      <c r="FZ65" s="139"/>
      <c r="GA65" s="139"/>
      <c r="GB65" s="139"/>
      <c r="GC65" s="139"/>
      <c r="GD65" s="139"/>
      <c r="GE65" s="135"/>
      <c r="GF65" s="137"/>
      <c r="GG65" s="136"/>
      <c r="GH65" s="134"/>
      <c r="GI65" s="138"/>
      <c r="GJ65" s="138"/>
      <c r="GK65" s="139"/>
      <c r="GL65" s="139"/>
      <c r="GM65" s="139"/>
      <c r="GN65" s="139"/>
      <c r="GO65" s="139"/>
      <c r="GP65" s="135"/>
      <c r="GQ65" s="137"/>
      <c r="GR65" s="136"/>
      <c r="GS65" s="134"/>
      <c r="GT65" s="138"/>
      <c r="GU65" s="138"/>
      <c r="GV65" s="139"/>
      <c r="GW65" s="139"/>
      <c r="GX65" s="139"/>
      <c r="GY65" s="139"/>
      <c r="GZ65" s="139"/>
      <c r="HA65" s="135"/>
      <c r="HB65" s="137"/>
      <c r="HC65" s="136"/>
      <c r="HD65" s="134"/>
      <c r="HE65" s="138"/>
      <c r="HF65" s="138"/>
      <c r="HG65" s="139"/>
      <c r="HH65" s="139"/>
      <c r="HI65" s="139"/>
      <c r="HJ65" s="139"/>
      <c r="HK65" s="139"/>
      <c r="HL65" s="135"/>
      <c r="HM65" s="137"/>
      <c r="HN65" s="136"/>
      <c r="HO65" s="134"/>
      <c r="HP65" s="138"/>
      <c r="HQ65" s="138"/>
      <c r="HR65" s="139"/>
      <c r="HS65" s="139"/>
      <c r="HT65" s="139"/>
      <c r="HU65" s="139"/>
      <c r="HV65" s="139"/>
      <c r="HW65" s="135"/>
      <c r="HX65" s="137"/>
      <c r="HY65" s="136"/>
      <c r="HZ65" s="134"/>
      <c r="IA65" s="138"/>
      <c r="IB65" s="138"/>
      <c r="IC65" s="139"/>
      <c r="ID65" s="139"/>
      <c r="IE65" s="139"/>
      <c r="IF65" s="139"/>
      <c r="IG65" s="139"/>
      <c r="IH65" s="135"/>
      <c r="II65" s="137"/>
      <c r="IJ65" s="136"/>
      <c r="IK65" s="134"/>
      <c r="IL65" s="77"/>
      <c r="IM65"/>
      <c r="IN65"/>
      <c r="IO65"/>
      <c r="IP65"/>
      <c r="IQ65"/>
    </row>
    <row r="66" spans="1:323" hidden="1" x14ac:dyDescent="0.2">
      <c r="A66" s="33"/>
      <c r="B66" s="62"/>
      <c r="C66" s="25"/>
      <c r="D66" s="83"/>
      <c r="E66" s="63"/>
      <c r="F66" s="63"/>
      <c r="G66" s="21" t="str">
        <f>IF(AND(OR($G$2="Y",$H$2="Y"),I66&lt;5,J66&lt;5),IF(AND(I66=#REF!,J66=#REF!),#REF!+1,1),"")</f>
        <v/>
      </c>
      <c r="H66" s="21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4" t="str">
        <f>IF(ISNA(VLOOKUP(E66,SortLookup!$A$1:$B$5,2,FALSE))," ",VLOOKUP(E66,SortLookup!$A$1:$B$5,2,FALSE))</f>
        <v xml:space="preserve"> </v>
      </c>
      <c r="J66" s="22" t="str">
        <f>IF(ISNA(VLOOKUP(F66,SortLookup!$A$7:$B$11,2,FALSE))," ",VLOOKUP(F66,SortLookup!$A$7:$B$11,2,FALSE))</f>
        <v xml:space="preserve"> </v>
      </c>
      <c r="K66" s="151">
        <f t="shared" si="73"/>
        <v>0</v>
      </c>
      <c r="L66" s="119">
        <f>AB66+AO66+BA66+BL66+BY66+CJ66+CU66+DF66+DQ66+EB66+EM66+EX66+FI66+FT66+GE66+GP66+HA66+HL66+HW66+IH66</f>
        <v>0</v>
      </c>
      <c r="M66" s="23">
        <f>AD66+AQ66+BC66+BN66+CA66+CL66+CW66+DH66+DS66+ED66+EO66+EZ66+FK66+FV66+GG66+GR66+HC66+HN66+HY66+IJ66</f>
        <v>0</v>
      </c>
      <c r="N66" s="26">
        <f t="shared" si="74"/>
        <v>0</v>
      </c>
      <c r="O66" s="149">
        <f>W66+AJ66+AV66+BG66+BT66+CE66+CP66+DA66+DL66+DW66+EH66+ES66+FD66+FO66+FZ66+GK66+GV66+HG66+HR66+IC66</f>
        <v>0</v>
      </c>
      <c r="P66" s="31"/>
      <c r="Q66" s="28"/>
      <c r="R66" s="28"/>
      <c r="S66" s="28"/>
      <c r="T66" s="28"/>
      <c r="U66" s="28"/>
      <c r="V66" s="28"/>
      <c r="W66" s="29"/>
      <c r="X66" s="29"/>
      <c r="Y66" s="29"/>
      <c r="Z66" s="29"/>
      <c r="AA66" s="30"/>
      <c r="AB66" s="27">
        <f t="shared" si="75"/>
        <v>0</v>
      </c>
      <c r="AC66" s="26">
        <f t="shared" si="76"/>
        <v>0</v>
      </c>
      <c r="AD66" s="23">
        <f t="shared" si="77"/>
        <v>0</v>
      </c>
      <c r="AE66" s="45">
        <f t="shared" si="78"/>
        <v>0</v>
      </c>
      <c r="AF66" s="31"/>
      <c r="AG66" s="28"/>
      <c r="AH66" s="28"/>
      <c r="AI66" s="28"/>
      <c r="AJ66" s="29"/>
      <c r="AK66" s="29"/>
      <c r="AL66" s="29"/>
      <c r="AM66" s="29"/>
      <c r="AN66" s="30"/>
      <c r="AO66" s="27">
        <f t="shared" si="79"/>
        <v>0</v>
      </c>
      <c r="AP66" s="26">
        <f t="shared" si="80"/>
        <v>0</v>
      </c>
      <c r="AQ66" s="23">
        <f t="shared" si="81"/>
        <v>0</v>
      </c>
      <c r="AR66" s="45">
        <f t="shared" si="82"/>
        <v>0</v>
      </c>
      <c r="AS66" s="31"/>
      <c r="AT66" s="28"/>
      <c r="AU66" s="28"/>
      <c r="AV66" s="29"/>
      <c r="AW66" s="29"/>
      <c r="AX66" s="29"/>
      <c r="AY66" s="29"/>
      <c r="AZ66" s="30"/>
      <c r="BA66" s="27">
        <f t="shared" si="83"/>
        <v>0</v>
      </c>
      <c r="BB66" s="26">
        <f t="shared" si="84"/>
        <v>0</v>
      </c>
      <c r="BC66" s="23">
        <f t="shared" si="85"/>
        <v>0</v>
      </c>
      <c r="BD66" s="45">
        <f t="shared" si="86"/>
        <v>0</v>
      </c>
      <c r="BE66" s="27"/>
      <c r="BF66" s="43"/>
      <c r="BG66" s="29"/>
      <c r="BH66" s="29"/>
      <c r="BI66" s="29"/>
      <c r="BJ66" s="29"/>
      <c r="BK66" s="29"/>
      <c r="BL66" s="119">
        <f t="shared" si="87"/>
        <v>0</v>
      </c>
      <c r="BM66" s="26">
        <f t="shared" si="88"/>
        <v>0</v>
      </c>
      <c r="BN66" s="23">
        <f t="shared" si="89"/>
        <v>0</v>
      </c>
      <c r="BO66" s="144">
        <f t="shared" si="90"/>
        <v>0</v>
      </c>
      <c r="BP66" s="28"/>
      <c r="BQ66" s="28"/>
      <c r="BR66" s="28"/>
      <c r="BS66" s="28"/>
      <c r="BT66" s="29"/>
      <c r="BU66" s="29"/>
      <c r="BV66" s="29"/>
      <c r="BW66" s="29"/>
      <c r="BX66" s="29"/>
      <c r="BY66" s="119">
        <f t="shared" si="91"/>
        <v>0</v>
      </c>
      <c r="BZ66" s="26">
        <f t="shared" si="92"/>
        <v>0</v>
      </c>
      <c r="CA66" s="23">
        <f t="shared" si="93"/>
        <v>0</v>
      </c>
      <c r="CB66" s="146">
        <f t="shared" si="94"/>
        <v>0</v>
      </c>
      <c r="CC66" s="148"/>
      <c r="CD66" s="28"/>
      <c r="CE66" s="29"/>
      <c r="CF66" s="29"/>
      <c r="CG66" s="29"/>
      <c r="CH66" s="29"/>
      <c r="CI66" s="30">
        <v>0</v>
      </c>
      <c r="CJ66" s="27">
        <f t="shared" si="95"/>
        <v>0</v>
      </c>
      <c r="CK66" s="26">
        <f t="shared" si="96"/>
        <v>0</v>
      </c>
      <c r="CL66" s="23">
        <f t="shared" si="97"/>
        <v>0</v>
      </c>
      <c r="CM66" s="144">
        <f t="shared" si="98"/>
        <v>0</v>
      </c>
      <c r="CN66" s="4"/>
      <c r="CO66" s="4"/>
      <c r="CP66" s="4"/>
      <c r="CQ66" s="4"/>
      <c r="CR66" s="4"/>
      <c r="CS66" s="4"/>
      <c r="CT66" s="4"/>
      <c r="CW66" s="4"/>
      <c r="CX66" s="4"/>
      <c r="CY66" s="4"/>
      <c r="CZ66" s="4"/>
      <c r="DA66" s="4"/>
      <c r="DB66" s="4"/>
      <c r="DC66" s="4"/>
      <c r="DD66" s="4"/>
      <c r="DE66" s="4"/>
      <c r="DH66" s="4"/>
      <c r="DI66" s="4"/>
      <c r="DJ66" s="4"/>
      <c r="DK66" s="4"/>
      <c r="DL66" s="4"/>
      <c r="DM66" s="4"/>
      <c r="DN66" s="4"/>
      <c r="DO66" s="4"/>
      <c r="DP66" s="4"/>
      <c r="DS66" s="4"/>
      <c r="DT66" s="4"/>
      <c r="DU66" s="4"/>
      <c r="DV66" s="4"/>
      <c r="DW66" s="4"/>
      <c r="DX66" s="4"/>
      <c r="DY66" s="4"/>
      <c r="DZ66" s="4"/>
      <c r="EA66" s="4"/>
      <c r="ED66" s="4"/>
      <c r="EE66" s="4"/>
      <c r="EF66" s="4"/>
      <c r="EG66" s="4"/>
      <c r="EH66" s="4"/>
      <c r="EI66" s="4"/>
      <c r="EJ66" s="4"/>
      <c r="EK66" s="4"/>
      <c r="EL66" s="4"/>
      <c r="EO66" s="4"/>
      <c r="EP66" s="4"/>
      <c r="EQ66" s="4"/>
      <c r="ER66" s="4"/>
      <c r="ES66" s="4"/>
      <c r="ET66" s="4"/>
      <c r="EU66" s="4"/>
      <c r="EV66" s="4"/>
      <c r="EW66" s="4"/>
      <c r="EZ66" s="4"/>
      <c r="FA66" s="4"/>
      <c r="FB66" s="4"/>
      <c r="FC66" s="4"/>
      <c r="FD66" s="4"/>
      <c r="FE66" s="4"/>
      <c r="FF66" s="4"/>
      <c r="FG66" s="4"/>
      <c r="FH66" s="4"/>
      <c r="FK66" s="4"/>
      <c r="FL66" s="4"/>
      <c r="FM66" s="4"/>
      <c r="FN66" s="4"/>
      <c r="FO66" s="4"/>
      <c r="FP66" s="4"/>
      <c r="FQ66" s="4"/>
      <c r="FR66" s="4"/>
      <c r="FS66" s="4"/>
      <c r="FV66" s="4"/>
      <c r="FW66" s="4"/>
      <c r="FX66" s="4"/>
      <c r="FY66" s="4"/>
      <c r="FZ66" s="4"/>
      <c r="GA66" s="4"/>
      <c r="GB66" s="4"/>
      <c r="GC66" s="4"/>
      <c r="GD66" s="4"/>
      <c r="GG66" s="4"/>
      <c r="GH66" s="4"/>
      <c r="GI66" s="4"/>
      <c r="GJ66" s="4"/>
      <c r="GK66" s="4"/>
      <c r="GL66" s="4"/>
      <c r="GM66" s="4"/>
      <c r="GN66" s="4"/>
      <c r="GO66" s="4"/>
      <c r="GR66" s="4"/>
      <c r="GS66" s="4"/>
      <c r="GT66" s="4"/>
      <c r="GU66" s="4"/>
      <c r="GV66" s="4"/>
      <c r="GW66" s="4"/>
      <c r="GX66" s="4"/>
      <c r="GY66" s="4"/>
      <c r="GZ66" s="4"/>
      <c r="HC66" s="4"/>
      <c r="HD66" s="4"/>
      <c r="HE66" s="4"/>
      <c r="HF66" s="4"/>
      <c r="HG66" s="4"/>
      <c r="HH66" s="4"/>
      <c r="HI66" s="4"/>
      <c r="HJ66" s="4"/>
      <c r="HK66" s="4"/>
      <c r="HN66" s="4"/>
      <c r="HO66" s="4"/>
      <c r="HP66" s="4"/>
      <c r="HQ66" s="4"/>
      <c r="HR66" s="4"/>
      <c r="HS66" s="4"/>
      <c r="HT66" s="4"/>
      <c r="HU66" s="4"/>
      <c r="HV66" s="4"/>
      <c r="HY66" s="4"/>
      <c r="HZ66" s="4"/>
      <c r="IA66" s="4"/>
      <c r="IB66" s="4"/>
      <c r="IC66" s="4"/>
      <c r="ID66" s="4"/>
      <c r="IE66" s="4"/>
      <c r="IF66" s="4"/>
      <c r="IG66" s="4"/>
      <c r="IJ66" s="4"/>
      <c r="IK66" s="4"/>
      <c r="IL66" s="77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</row>
    <row r="67" spans="1:323" hidden="1" x14ac:dyDescent="0.2">
      <c r="A67" s="33"/>
      <c r="B67" s="62"/>
      <c r="C67" s="25"/>
      <c r="D67" s="63"/>
      <c r="E67" s="63"/>
      <c r="F67" s="63"/>
      <c r="G67" s="21" t="str">
        <f>IF(AND(OR($G$2="Y",$H$2="Y"),I67&lt;5,J67&lt;5),IF(AND(I67=#REF!,J67=#REF!),#REF!+1,1),"")</f>
        <v/>
      </c>
      <c r="H67" s="21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4" t="str">
        <f>IF(ISNA(VLOOKUP(E67,SortLookup!$A$1:$B$5,2,FALSE))," ",VLOOKUP(E67,SortLookup!$A$1:$B$5,2,FALSE))</f>
        <v xml:space="preserve"> </v>
      </c>
      <c r="J67" s="22" t="str">
        <f>IF(ISNA(VLOOKUP(F67,SortLookup!$A$7:$B$11,2,FALSE))," ",VLOOKUP(F67,SortLookup!$A$7:$B$11,2,FALSE))</f>
        <v xml:space="preserve"> </v>
      </c>
      <c r="K67" s="151">
        <f t="shared" si="73"/>
        <v>0</v>
      </c>
      <c r="L67" s="119">
        <f>AB67+AO67+BA67+BL67+BY67+CJ67+CU65+DF65+DQ65+EB65+EM65+EX65+FI65+FT65+GE65+GP65+HA65+HL65+HW65+IH65</f>
        <v>0</v>
      </c>
      <c r="M67" s="23">
        <f>AD67+AQ67+BC67+BN67+CA67+CL67+CW65+DH65+DS65+ED65+EO65+EZ65+FK65+FV65+GG65+GR65+HC65+HN65+HY65+IJ65</f>
        <v>0</v>
      </c>
      <c r="N67" s="26">
        <f t="shared" si="74"/>
        <v>0</v>
      </c>
      <c r="O67" s="149">
        <f>W67+AJ67+AV67+BG67+BT67+CE67+CP65+DA65+DL65+DW65+EH65+ES65+FD65+FO65+FZ65+GK65+GV65+HG65+HR65+IC65</f>
        <v>0</v>
      </c>
      <c r="P67" s="31"/>
      <c r="Q67" s="28"/>
      <c r="R67" s="28"/>
      <c r="S67" s="28"/>
      <c r="T67" s="28"/>
      <c r="U67" s="28"/>
      <c r="V67" s="28"/>
      <c r="W67" s="29"/>
      <c r="X67" s="29"/>
      <c r="Y67" s="29"/>
      <c r="Z67" s="29"/>
      <c r="AA67" s="30"/>
      <c r="AB67" s="27">
        <f t="shared" si="75"/>
        <v>0</v>
      </c>
      <c r="AC67" s="26">
        <f t="shared" si="76"/>
        <v>0</v>
      </c>
      <c r="AD67" s="23">
        <f t="shared" si="77"/>
        <v>0</v>
      </c>
      <c r="AE67" s="45">
        <f t="shared" si="78"/>
        <v>0</v>
      </c>
      <c r="AF67" s="31"/>
      <c r="AG67" s="28"/>
      <c r="AH67" s="28"/>
      <c r="AI67" s="28"/>
      <c r="AJ67" s="29"/>
      <c r="AK67" s="29"/>
      <c r="AL67" s="29"/>
      <c r="AM67" s="29"/>
      <c r="AN67" s="30"/>
      <c r="AO67" s="27">
        <f t="shared" si="79"/>
        <v>0</v>
      </c>
      <c r="AP67" s="26">
        <f t="shared" si="80"/>
        <v>0</v>
      </c>
      <c r="AQ67" s="23">
        <f t="shared" si="81"/>
        <v>0</v>
      </c>
      <c r="AR67" s="45">
        <f t="shared" si="82"/>
        <v>0</v>
      </c>
      <c r="AS67" s="31"/>
      <c r="AT67" s="28"/>
      <c r="AU67" s="28"/>
      <c r="AV67" s="29"/>
      <c r="AW67" s="29"/>
      <c r="AX67" s="29"/>
      <c r="AY67" s="29"/>
      <c r="AZ67" s="30"/>
      <c r="BA67" s="27">
        <f t="shared" si="83"/>
        <v>0</v>
      </c>
      <c r="BB67" s="26">
        <f t="shared" si="84"/>
        <v>0</v>
      </c>
      <c r="BC67" s="23">
        <f t="shared" si="85"/>
        <v>0</v>
      </c>
      <c r="BD67" s="45">
        <f t="shared" si="86"/>
        <v>0</v>
      </c>
      <c r="BE67" s="27"/>
      <c r="BF67" s="43"/>
      <c r="BG67" s="29"/>
      <c r="BH67" s="29"/>
      <c r="BI67" s="29"/>
      <c r="BJ67" s="29"/>
      <c r="BK67" s="29"/>
      <c r="BL67" s="119">
        <f t="shared" si="87"/>
        <v>0</v>
      </c>
      <c r="BM67" s="26">
        <f t="shared" si="88"/>
        <v>0</v>
      </c>
      <c r="BN67" s="23">
        <f t="shared" si="89"/>
        <v>0</v>
      </c>
      <c r="BO67" s="144">
        <f t="shared" si="90"/>
        <v>0</v>
      </c>
      <c r="BP67" s="28"/>
      <c r="BQ67" s="28"/>
      <c r="BR67" s="28"/>
      <c r="BS67" s="28"/>
      <c r="BT67" s="29"/>
      <c r="BU67" s="29"/>
      <c r="BV67" s="29"/>
      <c r="BW67" s="29"/>
      <c r="BX67" s="29"/>
      <c r="BY67" s="119">
        <f t="shared" si="91"/>
        <v>0</v>
      </c>
      <c r="BZ67" s="26">
        <f t="shared" si="92"/>
        <v>0</v>
      </c>
      <c r="CA67" s="23">
        <f t="shared" si="93"/>
        <v>0</v>
      </c>
      <c r="CB67" s="146">
        <f t="shared" si="94"/>
        <v>0</v>
      </c>
      <c r="CC67" s="148"/>
      <c r="CD67" s="28"/>
      <c r="CE67" s="29"/>
      <c r="CF67" s="29"/>
      <c r="CG67" s="29"/>
      <c r="CH67" s="29"/>
      <c r="CI67" s="30">
        <v>0</v>
      </c>
      <c r="CJ67" s="27">
        <f t="shared" si="95"/>
        <v>0</v>
      </c>
      <c r="CK67" s="26">
        <f t="shared" si="96"/>
        <v>0</v>
      </c>
      <c r="CL67" s="23">
        <f t="shared" si="97"/>
        <v>0</v>
      </c>
      <c r="CM67" s="144">
        <f t="shared" si="98"/>
        <v>0</v>
      </c>
      <c r="CX67" s="4"/>
      <c r="CY67" s="4"/>
      <c r="DI67" s="4"/>
      <c r="DJ67" s="4"/>
      <c r="DT67" s="4"/>
      <c r="DU67" s="4"/>
      <c r="EE67" s="4"/>
      <c r="EF67" s="4"/>
      <c r="EP67" s="4"/>
      <c r="EQ67" s="4"/>
      <c r="FA67" s="4"/>
      <c r="FB67" s="4"/>
      <c r="FL67" s="4"/>
      <c r="FM67" s="4"/>
      <c r="FW67" s="4"/>
      <c r="FX67" s="4"/>
      <c r="GH67" s="4"/>
      <c r="GI67" s="4"/>
      <c r="GS67" s="4"/>
      <c r="GT67" s="4"/>
      <c r="HD67" s="4"/>
      <c r="HE67" s="4"/>
      <c r="HO67" s="4"/>
      <c r="HP67" s="4"/>
      <c r="HZ67" s="4"/>
      <c r="IA67" s="4"/>
      <c r="IL67" s="77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</row>
    <row r="68" spans="1:323" hidden="1" x14ac:dyDescent="0.2">
      <c r="A68" s="33"/>
      <c r="B68" s="62"/>
      <c r="C68" s="25"/>
      <c r="D68" s="63"/>
      <c r="E68" s="63"/>
      <c r="F68" s="63"/>
      <c r="G68" s="21" t="str">
        <f>IF(AND(OR($G$2="Y",$H$2="Y"),I68&lt;5,J68&lt;5),IF(AND(I68=#REF!,J68=#REF!),#REF!+1,1),"")</f>
        <v/>
      </c>
      <c r="H68" s="21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34" t="str">
        <f>IF(ISNA(VLOOKUP(E68,SortLookup!$A$1:$B$5,2,FALSE))," ",VLOOKUP(E68,SortLookup!$A$1:$B$5,2,FALSE))</f>
        <v xml:space="preserve"> </v>
      </c>
      <c r="J68" s="22" t="str">
        <f>IF(ISNA(VLOOKUP(F68,SortLookup!$A$7:$B$11,2,FALSE))," ",VLOOKUP(F68,SortLookup!$A$7:$B$11,2,FALSE))</f>
        <v xml:space="preserve"> </v>
      </c>
      <c r="K68" s="151">
        <f t="shared" si="73"/>
        <v>0</v>
      </c>
      <c r="L68" s="119">
        <f>AB68+AO68+BA68+BL68+BY68+CJ68+CU61+DF61+DQ61+EB61+EM61+EX61+FI61+FT61+GE61+GP61+HA61+HL61+HW61+IH61</f>
        <v>0</v>
      </c>
      <c r="M68" s="23">
        <f>AD68+AQ68+BC68+BN68+CA68+CL68+CW61+DH61+DS61+ED61+EO61+EZ61+FK61+FV61+GG61+GR61+HC61+HN61+HY61+IJ61</f>
        <v>0</v>
      </c>
      <c r="N68" s="26">
        <f t="shared" si="74"/>
        <v>0</v>
      </c>
      <c r="O68" s="149">
        <f>W68+AJ68+AV68+BG68+BT68+CE68+CP61+DA61+DL61+DW61+EH61+ES61+FD61+FO61+FZ61+GK61+GV61+HG61+HR61+IC61</f>
        <v>0</v>
      </c>
      <c r="P68" s="31"/>
      <c r="Q68" s="28"/>
      <c r="R68" s="28"/>
      <c r="S68" s="28"/>
      <c r="T68" s="28"/>
      <c r="U68" s="28"/>
      <c r="V68" s="28"/>
      <c r="W68" s="29"/>
      <c r="X68" s="29"/>
      <c r="Y68" s="29"/>
      <c r="Z68" s="29"/>
      <c r="AA68" s="30"/>
      <c r="AB68" s="27">
        <f t="shared" si="75"/>
        <v>0</v>
      </c>
      <c r="AC68" s="26">
        <f t="shared" si="76"/>
        <v>0</v>
      </c>
      <c r="AD68" s="23">
        <f t="shared" si="77"/>
        <v>0</v>
      </c>
      <c r="AE68" s="45">
        <f t="shared" si="78"/>
        <v>0</v>
      </c>
      <c r="AF68" s="31"/>
      <c r="AG68" s="28"/>
      <c r="AH68" s="28"/>
      <c r="AI68" s="28"/>
      <c r="AJ68" s="29"/>
      <c r="AK68" s="29"/>
      <c r="AL68" s="29"/>
      <c r="AM68" s="29"/>
      <c r="AN68" s="30"/>
      <c r="AO68" s="27">
        <f t="shared" si="79"/>
        <v>0</v>
      </c>
      <c r="AP68" s="26">
        <f t="shared" si="80"/>
        <v>0</v>
      </c>
      <c r="AQ68" s="23">
        <f t="shared" si="81"/>
        <v>0</v>
      </c>
      <c r="AR68" s="45">
        <f t="shared" si="82"/>
        <v>0</v>
      </c>
      <c r="AS68" s="31"/>
      <c r="AT68" s="28"/>
      <c r="AU68" s="28"/>
      <c r="AV68" s="29"/>
      <c r="AW68" s="29"/>
      <c r="AX68" s="29"/>
      <c r="AY68" s="29"/>
      <c r="AZ68" s="30"/>
      <c r="BA68" s="27">
        <f t="shared" si="83"/>
        <v>0</v>
      </c>
      <c r="BB68" s="26">
        <f t="shared" si="84"/>
        <v>0</v>
      </c>
      <c r="BC68" s="23">
        <f t="shared" si="85"/>
        <v>0</v>
      </c>
      <c r="BD68" s="45">
        <f t="shared" si="86"/>
        <v>0</v>
      </c>
      <c r="BE68" s="27"/>
      <c r="BF68" s="43"/>
      <c r="BG68" s="29"/>
      <c r="BH68" s="29"/>
      <c r="BI68" s="29"/>
      <c r="BJ68" s="29"/>
      <c r="BK68" s="29"/>
      <c r="BL68" s="119">
        <f t="shared" si="87"/>
        <v>0</v>
      </c>
      <c r="BM68" s="26">
        <f t="shared" si="88"/>
        <v>0</v>
      </c>
      <c r="BN68" s="23">
        <f t="shared" si="89"/>
        <v>0</v>
      </c>
      <c r="BO68" s="144">
        <f t="shared" si="90"/>
        <v>0</v>
      </c>
      <c r="BP68" s="28"/>
      <c r="BQ68" s="28"/>
      <c r="BR68" s="28"/>
      <c r="BS68" s="28"/>
      <c r="BT68" s="29"/>
      <c r="BU68" s="29"/>
      <c r="BV68" s="29"/>
      <c r="BW68" s="29"/>
      <c r="BX68" s="29"/>
      <c r="BY68" s="119">
        <f t="shared" si="91"/>
        <v>0</v>
      </c>
      <c r="BZ68" s="26">
        <f t="shared" si="92"/>
        <v>0</v>
      </c>
      <c r="CA68" s="23">
        <f t="shared" si="93"/>
        <v>0</v>
      </c>
      <c r="CB68" s="146">
        <f t="shared" si="94"/>
        <v>0</v>
      </c>
      <c r="CC68" s="148"/>
      <c r="CD68" s="28"/>
      <c r="CE68" s="29"/>
      <c r="CF68" s="29"/>
      <c r="CG68" s="29"/>
      <c r="CH68" s="29"/>
      <c r="CI68" s="30">
        <v>0</v>
      </c>
      <c r="CJ68" s="27">
        <f t="shared" si="95"/>
        <v>0</v>
      </c>
      <c r="CK68" s="26">
        <f t="shared" si="96"/>
        <v>0</v>
      </c>
      <c r="CL68" s="23">
        <f t="shared" si="97"/>
        <v>0</v>
      </c>
      <c r="CM68" s="144">
        <f t="shared" si="98"/>
        <v>0</v>
      </c>
      <c r="IL68" s="77"/>
    </row>
    <row r="69" spans="1:323" hidden="1" x14ac:dyDescent="0.2">
      <c r="A69" s="33"/>
      <c r="B69" s="62"/>
      <c r="C69" s="25"/>
      <c r="D69" s="63"/>
      <c r="E69" s="63"/>
      <c r="F69" s="63"/>
      <c r="G69" s="21" t="str">
        <f>IF(AND(OR($G$2="Y",$H$2="Y"),I69&lt;5,J69&lt;5),IF(AND(I69=#REF!,J69=#REF!),#REF!+1,1),"")</f>
        <v/>
      </c>
      <c r="H69" s="21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4" t="str">
        <f>IF(ISNA(VLOOKUP(E69,SortLookup!$A$1:$B$5,2,FALSE))," ",VLOOKUP(E69,SortLookup!$A$1:$B$5,2,FALSE))</f>
        <v xml:space="preserve"> </v>
      </c>
      <c r="J69" s="22" t="str">
        <f>IF(ISNA(VLOOKUP(F69,SortLookup!$A$7:$B$11,2,FALSE))," ",VLOOKUP(F69,SortLookup!$A$7:$B$11,2,FALSE))</f>
        <v xml:space="preserve"> </v>
      </c>
      <c r="K69" s="151">
        <f t="shared" si="73"/>
        <v>0</v>
      </c>
      <c r="L69" s="119">
        <f>AB69+AO69+BA69+BL69+BY69+CJ69+CU62+DF62+DQ62+EB62+EM62+EX62+FI62+FT62+GE62+GP62+HA62+HL62+HW62+IH62</f>
        <v>0</v>
      </c>
      <c r="M69" s="23">
        <f>AD69+AQ69+BC69+BN69+CA69+CL69+CW62+DH62+DS62+ED62+EO62+EZ62+FK62+FV62+GG62+GR62+HC62+HN62+HY62+IJ62</f>
        <v>0</v>
      </c>
      <c r="N69" s="26">
        <f t="shared" si="74"/>
        <v>0</v>
      </c>
      <c r="O69" s="149">
        <f>W69+AJ69+AV69+BG69+BT69+CE69+CP62+DA62+DL62+DW62+EH62+ES62+FD62+FO62+FZ62+GK62+GV62+HG62+HR62+IC62</f>
        <v>0</v>
      </c>
      <c r="P69" s="31"/>
      <c r="Q69" s="28"/>
      <c r="R69" s="28"/>
      <c r="S69" s="28"/>
      <c r="T69" s="28"/>
      <c r="U69" s="28"/>
      <c r="V69" s="28"/>
      <c r="W69" s="29"/>
      <c r="X69" s="29"/>
      <c r="Y69" s="29"/>
      <c r="Z69" s="29"/>
      <c r="AA69" s="30"/>
      <c r="AB69" s="27">
        <f t="shared" si="75"/>
        <v>0</v>
      </c>
      <c r="AC69" s="26">
        <f t="shared" si="76"/>
        <v>0</v>
      </c>
      <c r="AD69" s="23">
        <f t="shared" si="77"/>
        <v>0</v>
      </c>
      <c r="AE69" s="45">
        <f t="shared" si="78"/>
        <v>0</v>
      </c>
      <c r="AF69" s="31"/>
      <c r="AG69" s="28"/>
      <c r="AH69" s="28"/>
      <c r="AI69" s="28"/>
      <c r="AJ69" s="29"/>
      <c r="AK69" s="29"/>
      <c r="AL69" s="29"/>
      <c r="AM69" s="29"/>
      <c r="AN69" s="30"/>
      <c r="AO69" s="27">
        <f t="shared" si="79"/>
        <v>0</v>
      </c>
      <c r="AP69" s="26">
        <f t="shared" si="80"/>
        <v>0</v>
      </c>
      <c r="AQ69" s="23">
        <f t="shared" si="81"/>
        <v>0</v>
      </c>
      <c r="AR69" s="45">
        <f t="shared" si="82"/>
        <v>0</v>
      </c>
      <c r="AS69" s="31"/>
      <c r="AT69" s="28"/>
      <c r="AU69" s="28"/>
      <c r="AV69" s="29"/>
      <c r="AW69" s="29"/>
      <c r="AX69" s="29"/>
      <c r="AY69" s="29"/>
      <c r="AZ69" s="30"/>
      <c r="BA69" s="27">
        <f t="shared" si="83"/>
        <v>0</v>
      </c>
      <c r="BB69" s="26">
        <f t="shared" si="84"/>
        <v>0</v>
      </c>
      <c r="BC69" s="23">
        <f t="shared" si="85"/>
        <v>0</v>
      </c>
      <c r="BD69" s="45">
        <f t="shared" si="86"/>
        <v>0</v>
      </c>
      <c r="BE69" s="27"/>
      <c r="BF69" s="43"/>
      <c r="BG69" s="29"/>
      <c r="BH69" s="29"/>
      <c r="BI69" s="29"/>
      <c r="BJ69" s="29"/>
      <c r="BK69" s="29"/>
      <c r="BL69" s="119">
        <f t="shared" si="87"/>
        <v>0</v>
      </c>
      <c r="BM69" s="26">
        <f t="shared" si="88"/>
        <v>0</v>
      </c>
      <c r="BN69" s="23">
        <f t="shared" si="89"/>
        <v>0</v>
      </c>
      <c r="BO69" s="144">
        <f t="shared" si="90"/>
        <v>0</v>
      </c>
      <c r="BP69" s="28"/>
      <c r="BQ69" s="28"/>
      <c r="BR69" s="28"/>
      <c r="BS69" s="28"/>
      <c r="BT69" s="29"/>
      <c r="BU69" s="29"/>
      <c r="BV69" s="29"/>
      <c r="BW69" s="29"/>
      <c r="BX69" s="29"/>
      <c r="BY69" s="119">
        <f t="shared" si="91"/>
        <v>0</v>
      </c>
      <c r="BZ69" s="26">
        <f t="shared" si="92"/>
        <v>0</v>
      </c>
      <c r="CA69" s="23">
        <f t="shared" si="93"/>
        <v>0</v>
      </c>
      <c r="CB69" s="146">
        <f t="shared" si="94"/>
        <v>0</v>
      </c>
      <c r="CC69" s="148"/>
      <c r="CD69" s="28"/>
      <c r="CE69" s="29"/>
      <c r="CF69" s="29"/>
      <c r="CG69" s="29"/>
      <c r="CH69" s="29"/>
      <c r="CI69" s="30">
        <v>0</v>
      </c>
      <c r="CJ69" s="27">
        <f t="shared" si="95"/>
        <v>0</v>
      </c>
      <c r="CK69" s="26">
        <f t="shared" si="96"/>
        <v>0</v>
      </c>
      <c r="CL69" s="23">
        <f t="shared" si="97"/>
        <v>0</v>
      </c>
      <c r="CM69" s="144">
        <f t="shared" si="98"/>
        <v>0</v>
      </c>
      <c r="IL69" s="77"/>
    </row>
    <row r="70" spans="1:323" hidden="1" x14ac:dyDescent="0.2">
      <c r="A70" s="33"/>
      <c r="B70" s="62"/>
      <c r="C70" s="25"/>
      <c r="D70" s="63"/>
      <c r="E70" s="63"/>
      <c r="F70" s="63"/>
      <c r="G70" s="21" t="str">
        <f>IF(AND(OR($G$2="Y",$H$2="Y"),I70&lt;5,J70&lt;5),IF(AND(I70=#REF!,J70=#REF!),#REF!+1,1),"")</f>
        <v/>
      </c>
      <c r="H70" s="21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4" t="str">
        <f>IF(ISNA(VLOOKUP(E70,SortLookup!$A$1:$B$5,2,FALSE))," ",VLOOKUP(E70,SortLookup!$A$1:$B$5,2,FALSE))</f>
        <v xml:space="preserve"> </v>
      </c>
      <c r="J70" s="22" t="str">
        <f>IF(ISNA(VLOOKUP(F70,SortLookup!$A$7:$B$11,2,FALSE))," ",VLOOKUP(F70,SortLookup!$A$7:$B$11,2,FALSE))</f>
        <v xml:space="preserve"> </v>
      </c>
      <c r="K70" s="151">
        <f t="shared" si="73"/>
        <v>0</v>
      </c>
      <c r="L70" s="119">
        <f>AB70+AO70+BA70+BL70+BY70+CJ70+CU68+DF68+DQ68+EB68+EM68+EX68+FI68+FT68+GE68+GP68+HA68+HL68+HW68+IH68</f>
        <v>0</v>
      </c>
      <c r="M70" s="23">
        <f>AD70+AQ70+BC70+BN70+CA70+CL70+CW68+DH68+DS68+ED68+EO68+EZ68+FK68+FV68+GG68+GR68+HC68+HN68+HY68+IJ68</f>
        <v>0</v>
      </c>
      <c r="N70" s="26">
        <f t="shared" si="74"/>
        <v>0</v>
      </c>
      <c r="O70" s="149">
        <f>W70+AJ70+AV70+BG70+BT70+CE70+CP68+DA68+DL68+DW68+EH68+ES68+FD68+FO68+FZ68+GK68+GV68+HG68+HR68+IC68</f>
        <v>0</v>
      </c>
      <c r="P70" s="31"/>
      <c r="Q70" s="28"/>
      <c r="R70" s="28"/>
      <c r="S70" s="28"/>
      <c r="T70" s="28"/>
      <c r="U70" s="28"/>
      <c r="V70" s="28"/>
      <c r="W70" s="29"/>
      <c r="X70" s="29"/>
      <c r="Y70" s="29"/>
      <c r="Z70" s="29"/>
      <c r="AA70" s="30"/>
      <c r="AB70" s="27">
        <f t="shared" si="75"/>
        <v>0</v>
      </c>
      <c r="AC70" s="26">
        <f t="shared" si="76"/>
        <v>0</v>
      </c>
      <c r="AD70" s="23">
        <f t="shared" si="77"/>
        <v>0</v>
      </c>
      <c r="AE70" s="45">
        <f t="shared" si="78"/>
        <v>0</v>
      </c>
      <c r="AF70" s="31"/>
      <c r="AG70" s="28"/>
      <c r="AH70" s="28"/>
      <c r="AI70" s="28"/>
      <c r="AJ70" s="29"/>
      <c r="AK70" s="29"/>
      <c r="AL70" s="29"/>
      <c r="AM70" s="29"/>
      <c r="AN70" s="30"/>
      <c r="AO70" s="27">
        <f t="shared" si="79"/>
        <v>0</v>
      </c>
      <c r="AP70" s="26">
        <f t="shared" si="80"/>
        <v>0</v>
      </c>
      <c r="AQ70" s="23">
        <f t="shared" si="81"/>
        <v>0</v>
      </c>
      <c r="AR70" s="45">
        <f t="shared" si="82"/>
        <v>0</v>
      </c>
      <c r="AS70" s="31"/>
      <c r="AT70" s="28"/>
      <c r="AU70" s="28"/>
      <c r="AV70" s="29"/>
      <c r="AW70" s="29"/>
      <c r="AX70" s="29"/>
      <c r="AY70" s="29"/>
      <c r="AZ70" s="30"/>
      <c r="BA70" s="27">
        <f t="shared" si="83"/>
        <v>0</v>
      </c>
      <c r="BB70" s="26">
        <f t="shared" si="84"/>
        <v>0</v>
      </c>
      <c r="BC70" s="23">
        <f t="shared" si="85"/>
        <v>0</v>
      </c>
      <c r="BD70" s="45">
        <f t="shared" si="86"/>
        <v>0</v>
      </c>
      <c r="BE70" s="27"/>
      <c r="BF70" s="43"/>
      <c r="BG70" s="29"/>
      <c r="BH70" s="29"/>
      <c r="BI70" s="29"/>
      <c r="BJ70" s="29"/>
      <c r="BK70" s="29"/>
      <c r="BL70" s="119">
        <f t="shared" si="87"/>
        <v>0</v>
      </c>
      <c r="BM70" s="26">
        <f t="shared" si="88"/>
        <v>0</v>
      </c>
      <c r="BN70" s="23">
        <f t="shared" si="89"/>
        <v>0</v>
      </c>
      <c r="BO70" s="144">
        <f t="shared" si="90"/>
        <v>0</v>
      </c>
      <c r="BP70" s="28"/>
      <c r="BQ70" s="28"/>
      <c r="BR70" s="28"/>
      <c r="BS70" s="28"/>
      <c r="BT70" s="29"/>
      <c r="BU70" s="29"/>
      <c r="BV70" s="29"/>
      <c r="BW70" s="29"/>
      <c r="BX70" s="29"/>
      <c r="BY70" s="119">
        <f t="shared" si="91"/>
        <v>0</v>
      </c>
      <c r="BZ70" s="26">
        <f t="shared" si="92"/>
        <v>0</v>
      </c>
      <c r="CA70" s="23">
        <f t="shared" si="93"/>
        <v>0</v>
      </c>
      <c r="CB70" s="146">
        <f t="shared" si="94"/>
        <v>0</v>
      </c>
      <c r="CC70" s="148"/>
      <c r="CD70" s="28"/>
      <c r="CE70" s="29"/>
      <c r="CF70" s="29"/>
      <c r="CG70" s="29"/>
      <c r="CH70" s="29"/>
      <c r="CI70" s="30">
        <v>0</v>
      </c>
      <c r="CJ70" s="27">
        <f t="shared" si="95"/>
        <v>0</v>
      </c>
      <c r="CK70" s="26">
        <f t="shared" si="96"/>
        <v>0</v>
      </c>
      <c r="CL70" s="23">
        <f t="shared" si="97"/>
        <v>0</v>
      </c>
      <c r="CM70" s="144">
        <f t="shared" si="98"/>
        <v>0</v>
      </c>
      <c r="CN70" s="4"/>
      <c r="CO70" s="4"/>
      <c r="CP70" s="4"/>
      <c r="CQ70" s="4"/>
      <c r="CR70" s="4"/>
      <c r="CS70" s="4"/>
      <c r="CT70" s="4"/>
      <c r="CW70" s="4"/>
      <c r="CX70" s="4"/>
      <c r="CY70" s="4"/>
      <c r="CZ70" s="4"/>
      <c r="DA70" s="4"/>
      <c r="DB70" s="4"/>
      <c r="DC70" s="4"/>
      <c r="DD70" s="4"/>
      <c r="DE70" s="4"/>
      <c r="DH70" s="4"/>
      <c r="DI70" s="4"/>
      <c r="DJ70" s="4"/>
      <c r="DK70" s="4"/>
      <c r="DL70" s="4"/>
      <c r="DM70" s="4"/>
      <c r="DN70" s="4"/>
      <c r="DO70" s="4"/>
      <c r="DP70" s="4"/>
      <c r="DS70" s="4"/>
      <c r="DT70" s="4"/>
      <c r="DU70" s="4"/>
      <c r="DV70" s="4"/>
      <c r="DW70" s="4"/>
      <c r="DX70" s="4"/>
      <c r="DY70" s="4"/>
      <c r="DZ70" s="4"/>
      <c r="EA70" s="4"/>
      <c r="ED70" s="4"/>
      <c r="EE70" s="4"/>
      <c r="EF70" s="4"/>
      <c r="EG70" s="4"/>
      <c r="EH70" s="4"/>
      <c r="EI70" s="4"/>
      <c r="EJ70" s="4"/>
      <c r="EK70" s="4"/>
      <c r="EL70" s="4"/>
      <c r="EO70" s="4"/>
      <c r="EP70" s="4"/>
      <c r="EQ70" s="4"/>
      <c r="ER70" s="4"/>
      <c r="ES70" s="4"/>
      <c r="ET70" s="4"/>
      <c r="EU70" s="4"/>
      <c r="EV70" s="4"/>
      <c r="EW70" s="4"/>
      <c r="EZ70" s="4"/>
      <c r="FA70" s="4"/>
      <c r="FB70" s="4"/>
      <c r="FC70" s="4"/>
      <c r="FD70" s="4"/>
      <c r="FE70" s="4"/>
      <c r="FF70" s="4"/>
      <c r="FG70" s="4"/>
      <c r="FH70" s="4"/>
      <c r="FK70" s="4"/>
      <c r="FL70" s="4"/>
      <c r="FM70" s="4"/>
      <c r="FN70" s="4"/>
      <c r="FO70" s="4"/>
      <c r="FP70" s="4"/>
      <c r="FQ70" s="4"/>
      <c r="FR70" s="4"/>
      <c r="FS70" s="4"/>
      <c r="FV70" s="4"/>
      <c r="FW70" s="4"/>
      <c r="FX70" s="4"/>
      <c r="FY70" s="4"/>
      <c r="FZ70" s="4"/>
      <c r="GA70" s="4"/>
      <c r="GB70" s="4"/>
      <c r="GC70" s="4"/>
      <c r="GD70" s="4"/>
      <c r="GG70" s="4"/>
      <c r="GH70" s="4"/>
      <c r="GI70" s="4"/>
      <c r="GJ70" s="4"/>
      <c r="GK70" s="4"/>
      <c r="GL70" s="4"/>
      <c r="GM70" s="4"/>
      <c r="GN70" s="4"/>
      <c r="GO70" s="4"/>
      <c r="GR70" s="4"/>
      <c r="GS70" s="4"/>
      <c r="GT70" s="4"/>
      <c r="GU70" s="4"/>
      <c r="GV70" s="4"/>
      <c r="GW70" s="4"/>
      <c r="GX70" s="4"/>
      <c r="GY70" s="4"/>
      <c r="GZ70" s="4"/>
      <c r="HC70" s="4"/>
      <c r="HD70" s="4"/>
      <c r="HE70" s="4"/>
      <c r="HF70" s="4"/>
      <c r="HG70" s="4"/>
      <c r="HH70" s="4"/>
      <c r="HI70" s="4"/>
      <c r="HJ70" s="4"/>
      <c r="HK70" s="4"/>
      <c r="HN70" s="4"/>
      <c r="HO70" s="4"/>
      <c r="HP70" s="4"/>
      <c r="HQ70" s="4"/>
      <c r="HR70" s="4"/>
      <c r="HS70" s="4"/>
      <c r="HT70" s="4"/>
      <c r="HU70" s="4"/>
      <c r="HV70" s="4"/>
      <c r="HY70" s="4"/>
      <c r="HZ70" s="4"/>
      <c r="IA70" s="4"/>
      <c r="IB70" s="4"/>
      <c r="IC70" s="4"/>
      <c r="ID70" s="4"/>
      <c r="IE70" s="4"/>
      <c r="IF70" s="4"/>
      <c r="IG70" s="4"/>
      <c r="IJ70" s="4"/>
      <c r="IK70" s="4"/>
      <c r="IL70" s="77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</row>
    <row r="71" spans="1:323" hidden="1" x14ac:dyDescent="0.2">
      <c r="A71" s="33"/>
      <c r="B71" s="62"/>
      <c r="C71" s="25"/>
      <c r="D71" s="63"/>
      <c r="E71" s="63"/>
      <c r="F71" s="63"/>
      <c r="G71" s="21" t="str">
        <f>IF(AND(OR($G$2="Y",$H$2="Y"),I71&lt;5,J71&lt;5),IF(AND(I71=#REF!,J71=#REF!),#REF!+1,1),"")</f>
        <v/>
      </c>
      <c r="H71" s="21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4" t="str">
        <f>IF(ISNA(VLOOKUP(E71,SortLookup!$A$1:$B$5,2,FALSE))," ",VLOOKUP(E71,SortLookup!$A$1:$B$5,2,FALSE))</f>
        <v xml:space="preserve"> </v>
      </c>
      <c r="J71" s="22" t="str">
        <f>IF(ISNA(VLOOKUP(F71,SortLookup!$A$7:$B$11,2,FALSE))," ",VLOOKUP(F71,SortLookup!$A$7:$B$11,2,FALSE))</f>
        <v xml:space="preserve"> </v>
      </c>
      <c r="K71" s="151">
        <f t="shared" si="73"/>
        <v>0</v>
      </c>
      <c r="L71" s="119">
        <f>AB71+AO71+BA71+BL71+BY71+CJ71+CU59+DF59+DQ59+EB59+EM59+EX59+FI59+FT59+GE59+GP59+HA59+HL59+HW59+IH59</f>
        <v>0</v>
      </c>
      <c r="M71" s="23">
        <f>AD71+AQ71+BC71+BN71+CA71+CL71+CW59+DH59+DS59+ED59+EO59+EZ59+FK59+FV59+GG59+GR59+HC59+HN59+HY59+IJ59</f>
        <v>0</v>
      </c>
      <c r="N71" s="26">
        <f t="shared" si="74"/>
        <v>0</v>
      </c>
      <c r="O71" s="149">
        <f>W71+AJ71+AV71+BG71+BT71+CE71+CP59+DA59+DL59+DW59+EH59+ES59+FD59+FO59+FZ59+GK59+GV59+HG59+HR59+IC59</f>
        <v>0</v>
      </c>
      <c r="P71" s="31"/>
      <c r="Q71" s="28"/>
      <c r="R71" s="28"/>
      <c r="S71" s="28"/>
      <c r="T71" s="28"/>
      <c r="U71" s="28"/>
      <c r="V71" s="28"/>
      <c r="W71" s="29"/>
      <c r="X71" s="29"/>
      <c r="Y71" s="29"/>
      <c r="Z71" s="29"/>
      <c r="AA71" s="30"/>
      <c r="AB71" s="27">
        <f t="shared" si="75"/>
        <v>0</v>
      </c>
      <c r="AC71" s="26">
        <f t="shared" si="76"/>
        <v>0</v>
      </c>
      <c r="AD71" s="23">
        <f t="shared" si="77"/>
        <v>0</v>
      </c>
      <c r="AE71" s="45">
        <f t="shared" si="78"/>
        <v>0</v>
      </c>
      <c r="AF71" s="31"/>
      <c r="AG71" s="28"/>
      <c r="AH71" s="28"/>
      <c r="AI71" s="28"/>
      <c r="AJ71" s="29"/>
      <c r="AK71" s="29"/>
      <c r="AL71" s="29"/>
      <c r="AM71" s="29"/>
      <c r="AN71" s="30"/>
      <c r="AO71" s="27">
        <f t="shared" si="79"/>
        <v>0</v>
      </c>
      <c r="AP71" s="26">
        <f t="shared" si="80"/>
        <v>0</v>
      </c>
      <c r="AQ71" s="23">
        <f t="shared" si="81"/>
        <v>0</v>
      </c>
      <c r="AR71" s="45">
        <f t="shared" si="82"/>
        <v>0</v>
      </c>
      <c r="AS71" s="31"/>
      <c r="AT71" s="28"/>
      <c r="AU71" s="28"/>
      <c r="AV71" s="29"/>
      <c r="AW71" s="29"/>
      <c r="AX71" s="29"/>
      <c r="AY71" s="29"/>
      <c r="AZ71" s="30"/>
      <c r="BA71" s="27">
        <f t="shared" si="83"/>
        <v>0</v>
      </c>
      <c r="BB71" s="26">
        <f t="shared" si="84"/>
        <v>0</v>
      </c>
      <c r="BC71" s="23">
        <f t="shared" si="85"/>
        <v>0</v>
      </c>
      <c r="BD71" s="45">
        <f t="shared" si="86"/>
        <v>0</v>
      </c>
      <c r="BE71" s="27"/>
      <c r="BF71" s="43"/>
      <c r="BG71" s="29"/>
      <c r="BH71" s="29"/>
      <c r="BI71" s="29"/>
      <c r="BJ71" s="29"/>
      <c r="BK71" s="29"/>
      <c r="BL71" s="119">
        <f t="shared" si="87"/>
        <v>0</v>
      </c>
      <c r="BM71" s="26">
        <f t="shared" si="88"/>
        <v>0</v>
      </c>
      <c r="BN71" s="23">
        <f t="shared" si="89"/>
        <v>0</v>
      </c>
      <c r="BO71" s="144">
        <f t="shared" si="90"/>
        <v>0</v>
      </c>
      <c r="BP71" s="28"/>
      <c r="BQ71" s="28"/>
      <c r="BR71" s="28"/>
      <c r="BS71" s="28"/>
      <c r="BT71" s="29"/>
      <c r="BU71" s="29"/>
      <c r="BV71" s="29"/>
      <c r="BW71" s="29"/>
      <c r="BX71" s="29"/>
      <c r="BY71" s="119">
        <f t="shared" si="91"/>
        <v>0</v>
      </c>
      <c r="BZ71" s="26">
        <f t="shared" si="92"/>
        <v>0</v>
      </c>
      <c r="CA71" s="23">
        <f t="shared" si="93"/>
        <v>0</v>
      </c>
      <c r="CB71" s="146">
        <f t="shared" si="94"/>
        <v>0</v>
      </c>
      <c r="CC71" s="148"/>
      <c r="CD71" s="28"/>
      <c r="CE71" s="29"/>
      <c r="CF71" s="29"/>
      <c r="CG71" s="29"/>
      <c r="CH71" s="29"/>
      <c r="CI71" s="30">
        <v>0</v>
      </c>
      <c r="CJ71" s="27">
        <f t="shared" si="95"/>
        <v>0</v>
      </c>
      <c r="CK71" s="26">
        <f t="shared" si="96"/>
        <v>0</v>
      </c>
      <c r="CL71" s="23">
        <f t="shared" si="97"/>
        <v>0</v>
      </c>
      <c r="CM71" s="144">
        <f t="shared" si="98"/>
        <v>0</v>
      </c>
      <c r="CN71" s="4"/>
      <c r="CO71" s="4"/>
      <c r="CP71" s="4"/>
      <c r="CQ71" s="4"/>
      <c r="CR71" s="4"/>
      <c r="CS71" s="4"/>
      <c r="CT71" s="4"/>
      <c r="CW71" s="4"/>
      <c r="CX71" s="4"/>
      <c r="CY71" s="4"/>
      <c r="CZ71" s="4"/>
      <c r="DA71" s="4"/>
      <c r="DB71" s="4"/>
      <c r="DC71" s="4"/>
      <c r="DD71" s="4"/>
      <c r="DE71" s="4"/>
      <c r="DH71" s="4"/>
      <c r="DI71" s="4"/>
      <c r="DJ71" s="4"/>
      <c r="DK71" s="4"/>
      <c r="DL71" s="4"/>
      <c r="DM71" s="4"/>
      <c r="DN71" s="4"/>
      <c r="DO71" s="4"/>
      <c r="DP71" s="4"/>
      <c r="DS71" s="4"/>
      <c r="DT71" s="4"/>
      <c r="DU71" s="4"/>
      <c r="DV71" s="4"/>
      <c r="DW71" s="4"/>
      <c r="DX71" s="4"/>
      <c r="DY71" s="4"/>
      <c r="DZ71" s="4"/>
      <c r="EA71" s="4"/>
      <c r="ED71" s="4"/>
      <c r="EE71" s="4"/>
      <c r="EF71" s="4"/>
      <c r="EG71" s="4"/>
      <c r="EH71" s="4"/>
      <c r="EI71" s="4"/>
      <c r="EJ71" s="4"/>
      <c r="EK71" s="4"/>
      <c r="EL71" s="4"/>
      <c r="EO71" s="4"/>
      <c r="EP71" s="4"/>
      <c r="EQ71" s="4"/>
      <c r="ER71" s="4"/>
      <c r="ES71" s="4"/>
      <c r="ET71" s="4"/>
      <c r="EU71" s="4"/>
      <c r="EV71" s="4"/>
      <c r="EW71" s="4"/>
      <c r="EZ71" s="4"/>
      <c r="FA71" s="4"/>
      <c r="FB71" s="4"/>
      <c r="FC71" s="4"/>
      <c r="FD71" s="4"/>
      <c r="FE71" s="4"/>
      <c r="FF71" s="4"/>
      <c r="FG71" s="4"/>
      <c r="FH71" s="4"/>
      <c r="FK71" s="4"/>
      <c r="FL71" s="4"/>
      <c r="FM71" s="4"/>
      <c r="FN71" s="4"/>
      <c r="FO71" s="4"/>
      <c r="FP71" s="4"/>
      <c r="FQ71" s="4"/>
      <c r="FR71" s="4"/>
      <c r="FS71" s="4"/>
      <c r="FV71" s="4"/>
      <c r="FW71" s="4"/>
      <c r="FX71" s="4"/>
      <c r="FY71" s="4"/>
      <c r="FZ71" s="4"/>
      <c r="GA71" s="4"/>
      <c r="GB71" s="4"/>
      <c r="GC71" s="4"/>
      <c r="GD71" s="4"/>
      <c r="GG71" s="4"/>
      <c r="GH71" s="4"/>
      <c r="GI71" s="4"/>
      <c r="GJ71" s="4"/>
      <c r="GK71" s="4"/>
      <c r="GL71" s="4"/>
      <c r="GM71" s="4"/>
      <c r="GN71" s="4"/>
      <c r="GO71" s="4"/>
      <c r="GR71" s="4"/>
      <c r="GS71" s="4"/>
      <c r="GT71" s="4"/>
      <c r="GU71" s="4"/>
      <c r="GV71" s="4"/>
      <c r="GW71" s="4"/>
      <c r="GX71" s="4"/>
      <c r="GY71" s="4"/>
      <c r="GZ71" s="4"/>
      <c r="HC71" s="4"/>
      <c r="HD71" s="4"/>
      <c r="HE71" s="4"/>
      <c r="HF71" s="4"/>
      <c r="HG71" s="4"/>
      <c r="HH71" s="4"/>
      <c r="HI71" s="4"/>
      <c r="HJ71" s="4"/>
      <c r="HK71" s="4"/>
      <c r="HN71" s="4"/>
      <c r="HO71" s="4"/>
      <c r="HP71" s="4"/>
      <c r="HQ71" s="4"/>
      <c r="HR71" s="4"/>
      <c r="HS71" s="4"/>
      <c r="HT71" s="4"/>
      <c r="HU71" s="4"/>
      <c r="HV71" s="4"/>
      <c r="HY71" s="4"/>
      <c r="HZ71" s="4"/>
      <c r="IA71" s="4"/>
      <c r="IB71" s="4"/>
      <c r="IC71" s="4"/>
      <c r="ID71" s="4"/>
      <c r="IE71" s="4"/>
      <c r="IF71" s="4"/>
      <c r="IG71" s="4"/>
      <c r="IJ71" s="4"/>
      <c r="IK71" s="4"/>
      <c r="IL71" s="77"/>
      <c r="IM71" s="4"/>
      <c r="IN71" s="4"/>
      <c r="IO71" s="4"/>
      <c r="IP71" s="4"/>
      <c r="IQ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</row>
    <row r="72" spans="1:323" ht="13.5" hidden="1" thickBot="1" x14ac:dyDescent="0.25">
      <c r="A72" s="33"/>
      <c r="B72" s="62"/>
      <c r="C72" s="25"/>
      <c r="D72" s="124"/>
      <c r="E72" s="63"/>
      <c r="F72" s="63"/>
      <c r="G72" s="21" t="str">
        <f>IF(AND(OR($G$2="Y",$H$2="Y"),I72&lt;5,J72&lt;5),IF(AND(I72=#REF!,J72=#REF!),#REF!+1,1),"")</f>
        <v/>
      </c>
      <c r="H72" s="21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4" t="str">
        <f>IF(ISNA(VLOOKUP(E72,SortLookup!$A$1:$B$5,2,FALSE))," ",VLOOKUP(E72,SortLookup!$A$1:$B$5,2,FALSE))</f>
        <v xml:space="preserve"> </v>
      </c>
      <c r="J72" s="22" t="str">
        <f>IF(ISNA(VLOOKUP(F72,SortLookup!$A$7:$B$11,2,FALSE))," ",VLOOKUP(F72,SortLookup!$A$7:$B$11,2,FALSE))</f>
        <v xml:space="preserve"> </v>
      </c>
      <c r="K72" s="151">
        <f t="shared" si="73"/>
        <v>0</v>
      </c>
      <c r="L72" s="119">
        <f>AB72+AO72+BA72+BL72+BY72+CJ72+CU65+DF65+DQ65+EB65+EM65+EX65+FI65+FT65+GE65+GP65+HA65+HL65+HW65+IH65</f>
        <v>0</v>
      </c>
      <c r="M72" s="23">
        <f>AD72+AQ72+BC72+BN72+CA72+CL72+CW65+DH65+DS65+ED65+EO65+EZ65+FK65+FV65+GG65+GR65+HC65+HN65+HY65+IJ65</f>
        <v>0</v>
      </c>
      <c r="N72" s="26">
        <f t="shared" si="74"/>
        <v>0</v>
      </c>
      <c r="O72" s="149">
        <f>W72+AJ72+AV72+BG72+BT72+CE72+CP65+DA65+DL65+DW65+EH65+ES65+FD65+FO65+FZ65+GK65+GV65+HG65+HR65+IC65</f>
        <v>0</v>
      </c>
      <c r="P72" s="31"/>
      <c r="Q72" s="28"/>
      <c r="R72" s="28"/>
      <c r="S72" s="28"/>
      <c r="T72" s="28"/>
      <c r="U72" s="28"/>
      <c r="V72" s="28"/>
      <c r="W72" s="29"/>
      <c r="X72" s="29"/>
      <c r="Y72" s="29"/>
      <c r="Z72" s="29"/>
      <c r="AA72" s="30"/>
      <c r="AB72" s="27">
        <f t="shared" si="75"/>
        <v>0</v>
      </c>
      <c r="AC72" s="26">
        <f t="shared" si="76"/>
        <v>0</v>
      </c>
      <c r="AD72" s="23">
        <f t="shared" si="77"/>
        <v>0</v>
      </c>
      <c r="AE72" s="45">
        <f t="shared" si="78"/>
        <v>0</v>
      </c>
      <c r="AF72" s="31"/>
      <c r="AG72" s="28"/>
      <c r="AH72" s="28"/>
      <c r="AI72" s="28"/>
      <c r="AJ72" s="29"/>
      <c r="AK72" s="29"/>
      <c r="AL72" s="29"/>
      <c r="AM72" s="29"/>
      <c r="AN72" s="30"/>
      <c r="AO72" s="27">
        <f t="shared" si="79"/>
        <v>0</v>
      </c>
      <c r="AP72" s="26">
        <f t="shared" si="80"/>
        <v>0</v>
      </c>
      <c r="AQ72" s="23">
        <f t="shared" si="81"/>
        <v>0</v>
      </c>
      <c r="AR72" s="45">
        <f t="shared" si="82"/>
        <v>0</v>
      </c>
      <c r="AS72" s="31"/>
      <c r="AT72" s="28"/>
      <c r="AU72" s="28"/>
      <c r="AV72" s="29"/>
      <c r="AW72" s="29"/>
      <c r="AX72" s="29"/>
      <c r="AY72" s="29"/>
      <c r="AZ72" s="30"/>
      <c r="BA72" s="27">
        <f t="shared" si="83"/>
        <v>0</v>
      </c>
      <c r="BB72" s="26">
        <f t="shared" si="84"/>
        <v>0</v>
      </c>
      <c r="BC72" s="23">
        <f t="shared" si="85"/>
        <v>0</v>
      </c>
      <c r="BD72" s="45">
        <f t="shared" si="86"/>
        <v>0</v>
      </c>
      <c r="BE72" s="27"/>
      <c r="BF72" s="43"/>
      <c r="BG72" s="29"/>
      <c r="BH72" s="29"/>
      <c r="BI72" s="29"/>
      <c r="BJ72" s="29"/>
      <c r="BK72" s="29"/>
      <c r="BL72" s="119">
        <f t="shared" si="87"/>
        <v>0</v>
      </c>
      <c r="BM72" s="26">
        <f t="shared" si="88"/>
        <v>0</v>
      </c>
      <c r="BN72" s="23">
        <f t="shared" si="89"/>
        <v>0</v>
      </c>
      <c r="BO72" s="144">
        <f t="shared" si="90"/>
        <v>0</v>
      </c>
      <c r="BP72" s="28"/>
      <c r="BQ72" s="28"/>
      <c r="BR72" s="28"/>
      <c r="BS72" s="28"/>
      <c r="BT72" s="29"/>
      <c r="BU72" s="29"/>
      <c r="BV72" s="29"/>
      <c r="BW72" s="29"/>
      <c r="BX72" s="29"/>
      <c r="BY72" s="119">
        <f t="shared" si="91"/>
        <v>0</v>
      </c>
      <c r="BZ72" s="26">
        <f t="shared" si="92"/>
        <v>0</v>
      </c>
      <c r="CA72" s="23">
        <f t="shared" si="93"/>
        <v>0</v>
      </c>
      <c r="CB72" s="146">
        <f t="shared" si="94"/>
        <v>0</v>
      </c>
      <c r="CC72" s="148"/>
      <c r="CD72" s="28"/>
      <c r="CE72" s="29"/>
      <c r="CF72" s="29"/>
      <c r="CG72" s="29"/>
      <c r="CH72" s="29"/>
      <c r="CI72" s="30">
        <v>0</v>
      </c>
      <c r="CJ72" s="27">
        <f t="shared" si="95"/>
        <v>0</v>
      </c>
      <c r="CK72" s="26">
        <f t="shared" si="96"/>
        <v>0</v>
      </c>
      <c r="CL72" s="23">
        <f t="shared" si="97"/>
        <v>0</v>
      </c>
      <c r="CM72" s="144">
        <f t="shared" si="98"/>
        <v>0</v>
      </c>
      <c r="IL72" s="77"/>
    </row>
    <row r="73" spans="1:323" ht="13.5" thickTop="1" x14ac:dyDescent="0.2">
      <c r="A73" s="152"/>
      <c r="B73" s="156"/>
      <c r="D73" s="158"/>
      <c r="E73" s="156"/>
      <c r="F73" s="156"/>
      <c r="G73" s="157"/>
      <c r="H73" s="157"/>
      <c r="I73" s="157"/>
      <c r="J73" s="157"/>
      <c r="K73" s="157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6"/>
      <c r="CI73" s="156"/>
      <c r="CJ73" s="156"/>
      <c r="CK73" s="156"/>
      <c r="CL73" s="156"/>
      <c r="CM73" s="156"/>
    </row>
    <row r="74" spans="1:323" x14ac:dyDescent="0.2">
      <c r="B74" s="65" t="s">
        <v>89</v>
      </c>
      <c r="D74" s="74"/>
      <c r="AE74" s="4"/>
    </row>
    <row r="75" spans="1:323" x14ac:dyDescent="0.2">
      <c r="B75" s="4" t="s">
        <v>85</v>
      </c>
      <c r="AE75" s="4"/>
    </row>
    <row r="76" spans="1:323" ht="25.5" x14ac:dyDescent="0.2">
      <c r="B76" s="133" t="s">
        <v>108</v>
      </c>
      <c r="AE76" s="4"/>
      <c r="AV76" s="159"/>
    </row>
    <row r="77" spans="1:323" x14ac:dyDescent="0.2">
      <c r="B77" s="4" t="s">
        <v>84</v>
      </c>
      <c r="AE77" s="4"/>
    </row>
    <row r="78" spans="1:323" x14ac:dyDescent="0.2">
      <c r="B78" s="80" t="s">
        <v>99</v>
      </c>
      <c r="AE78" s="4"/>
      <c r="AX78" s="4"/>
    </row>
    <row r="79" spans="1:323" x14ac:dyDescent="0.2">
      <c r="B79" s="80" t="s">
        <v>100</v>
      </c>
      <c r="AE79" s="4"/>
    </row>
    <row r="80" spans="1:323" x14ac:dyDescent="0.2">
      <c r="AE80" s="4"/>
    </row>
    <row r="81" spans="1:49" x14ac:dyDescent="0.2">
      <c r="B81" s="76" t="s">
        <v>93</v>
      </c>
      <c r="AE81" s="4"/>
    </row>
    <row r="82" spans="1:49" x14ac:dyDescent="0.2">
      <c r="B82" s="76" t="s">
        <v>91</v>
      </c>
      <c r="AE82" s="4"/>
    </row>
    <row r="83" spans="1:49" x14ac:dyDescent="0.2">
      <c r="B83" s="76" t="s">
        <v>92</v>
      </c>
      <c r="AE83" s="4"/>
    </row>
    <row r="84" spans="1:49" ht="102" x14ac:dyDescent="0.2">
      <c r="B84" s="121" t="s">
        <v>109</v>
      </c>
      <c r="AE84" s="4"/>
      <c r="AW84" s="4"/>
    </row>
    <row r="85" spans="1:49" x14ac:dyDescent="0.2">
      <c r="B85" s="76" t="s">
        <v>95</v>
      </c>
      <c r="AE85" s="4"/>
    </row>
    <row r="86" spans="1:49" x14ac:dyDescent="0.2">
      <c r="AE86" s="4"/>
    </row>
    <row r="87" spans="1:49" x14ac:dyDescent="0.2">
      <c r="A87" s="143"/>
      <c r="AE87" s="4"/>
    </row>
    <row r="88" spans="1:49" x14ac:dyDescent="0.2">
      <c r="AE88" s="4"/>
    </row>
  </sheetData>
  <sheetProtection sheet="1" selectLockedCells="1"/>
  <sortState ref="A3:LK51">
    <sortCondition ref="E3:E51"/>
    <sortCondition ref="K3:K51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79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80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55</v>
      </c>
    </row>
    <row r="5" spans="1:1" s="14" customFormat="1" x14ac:dyDescent="0.2">
      <c r="A5" s="15" t="s">
        <v>56</v>
      </c>
    </row>
    <row r="6" spans="1:1" s="14" customFormat="1" ht="12.75" customHeight="1" x14ac:dyDescent="0.2">
      <c r="A6" s="15"/>
    </row>
    <row r="7" spans="1:1" x14ac:dyDescent="0.2">
      <c r="A7" s="15" t="s">
        <v>57</v>
      </c>
    </row>
    <row r="8" spans="1:1" x14ac:dyDescent="0.2">
      <c r="A8" s="15" t="s">
        <v>58</v>
      </c>
    </row>
    <row r="9" spans="1:1" x14ac:dyDescent="0.2">
      <c r="A9" s="15" t="s">
        <v>59</v>
      </c>
    </row>
    <row r="10" spans="1:1" x14ac:dyDescent="0.2">
      <c r="A10" s="15" t="s">
        <v>60</v>
      </c>
    </row>
    <row r="11" spans="1:1" x14ac:dyDescent="0.2">
      <c r="A11" s="15" t="s">
        <v>61</v>
      </c>
    </row>
    <row r="12" spans="1:1" x14ac:dyDescent="0.2">
      <c r="A12" s="15" t="s">
        <v>62</v>
      </c>
    </row>
    <row r="13" spans="1:1" x14ac:dyDescent="0.2">
      <c r="A13" s="15" t="s">
        <v>63</v>
      </c>
    </row>
    <row r="14" spans="1:1" x14ac:dyDescent="0.2">
      <c r="A14" s="15" t="s">
        <v>64</v>
      </c>
    </row>
    <row r="15" spans="1:1" x14ac:dyDescent="0.2">
      <c r="A15" s="15"/>
    </row>
    <row r="16" spans="1:1" ht="27" customHeight="1" x14ac:dyDescent="0.2">
      <c r="A16" s="15" t="s">
        <v>68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77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69</v>
      </c>
    </row>
    <row r="23" spans="1:1" x14ac:dyDescent="0.2">
      <c r="A23" s="15" t="s">
        <v>57</v>
      </c>
    </row>
    <row r="24" spans="1:1" x14ac:dyDescent="0.2">
      <c r="A24" s="14" t="s">
        <v>70</v>
      </c>
    </row>
    <row r="25" spans="1:1" x14ac:dyDescent="0.2">
      <c r="A25" s="14" t="s">
        <v>76</v>
      </c>
    </row>
    <row r="26" spans="1:1" x14ac:dyDescent="0.2">
      <c r="A26" s="14" t="s">
        <v>71</v>
      </c>
    </row>
    <row r="27" spans="1:1" x14ac:dyDescent="0.2">
      <c r="A27" s="14" t="s">
        <v>72</v>
      </c>
    </row>
    <row r="28" spans="1:1" x14ac:dyDescent="0.2">
      <c r="A28" s="14" t="s">
        <v>73</v>
      </c>
    </row>
    <row r="29" spans="1:1" x14ac:dyDescent="0.2">
      <c r="A29" s="14" t="s">
        <v>78</v>
      </c>
    </row>
    <row r="30" spans="1:1" x14ac:dyDescent="0.2">
      <c r="A30" s="14" t="s">
        <v>74</v>
      </c>
    </row>
    <row r="31" spans="1:1" x14ac:dyDescent="0.2">
      <c r="A31" s="14" t="s">
        <v>75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2018-10-22T16:18:53Z</dcterms:modified>
</cp:coreProperties>
</file>