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xr:revisionPtr revIDLastSave="0" documentId="13_ncr:1_{2FBB19A8-DE7B-45AE-9BD2-1F361C579B4E}" xr6:coauthVersionLast="38" xr6:coauthVersionMax="38" xr10:uidLastSave="{00000000-0000-0000-0000-000000000000}"/>
  <bookViews>
    <workbookView xWindow="0" yWindow="0" windowWidth="23040" windowHeight="9105" tabRatio="245" xr2:uid="{00000000-000D-0000-FFFF-FFFF00000000}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Print_Area" localSheetId="0">Scoresheet!$A$1:$IL$53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62913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  <customWorkbookView name="Mick Marchi - Personal View" guid="{1229FF16-6ED5-4DBA-B9FE-D3EE84024C57}" mergeInterval="0" personalView="1" maximized="1" windowWidth="1063" windowHeight="646" tabRatio="245" activeSheetId="1" showComments="commIndAndComment"/>
  </customWorkbookViews>
  <webPublishing targetScreenSize="1024x768" codePage="20127"/>
</workbook>
</file>

<file path=xl/calcChain.xml><?xml version="1.0" encoding="utf-8"?>
<calcChain xmlns="http://schemas.openxmlformats.org/spreadsheetml/2006/main">
  <c r="I27" i="1" l="1"/>
  <c r="J27" i="1"/>
  <c r="H27" i="1" s="1"/>
  <c r="O27" i="1"/>
  <c r="N27" i="1" s="1"/>
  <c r="AB27" i="1"/>
  <c r="AC27" i="1"/>
  <c r="AD27" i="1"/>
  <c r="AO27" i="1"/>
  <c r="AP27" i="1"/>
  <c r="AQ27" i="1"/>
  <c r="BA27" i="1"/>
  <c r="BB27" i="1"/>
  <c r="BC27" i="1"/>
  <c r="BL27" i="1"/>
  <c r="BM27" i="1"/>
  <c r="BN27" i="1"/>
  <c r="BO27" i="1"/>
  <c r="BY27" i="1"/>
  <c r="BZ27" i="1"/>
  <c r="CA27" i="1"/>
  <c r="I22" i="1"/>
  <c r="J22" i="1"/>
  <c r="H22" i="1" s="1"/>
  <c r="O22" i="1"/>
  <c r="N22" i="1" s="1"/>
  <c r="AB22" i="1"/>
  <c r="AC22" i="1"/>
  <c r="AD22" i="1"/>
  <c r="AO22" i="1"/>
  <c r="AP22" i="1"/>
  <c r="AQ22" i="1"/>
  <c r="BA22" i="1"/>
  <c r="BB22" i="1"/>
  <c r="BC22" i="1"/>
  <c r="BL22" i="1"/>
  <c r="BM22" i="1"/>
  <c r="BN22" i="1"/>
  <c r="BY22" i="1"/>
  <c r="BZ22" i="1"/>
  <c r="CA22" i="1"/>
  <c r="I12" i="1"/>
  <c r="J12" i="1"/>
  <c r="H12" i="1" s="1"/>
  <c r="O12" i="1"/>
  <c r="N12" i="1" s="1"/>
  <c r="AB12" i="1"/>
  <c r="AC12" i="1"/>
  <c r="AD12" i="1"/>
  <c r="AO12" i="1"/>
  <c r="AP12" i="1"/>
  <c r="AQ12" i="1"/>
  <c r="BA12" i="1"/>
  <c r="BB12" i="1"/>
  <c r="BC12" i="1"/>
  <c r="BL12" i="1"/>
  <c r="BM12" i="1"/>
  <c r="BN12" i="1"/>
  <c r="BY12" i="1"/>
  <c r="BZ12" i="1"/>
  <c r="CA12" i="1"/>
  <c r="I15" i="1"/>
  <c r="J15" i="1"/>
  <c r="H15" i="1" s="1"/>
  <c r="O15" i="1"/>
  <c r="N15" i="1" s="1"/>
  <c r="AB15" i="1"/>
  <c r="AC15" i="1"/>
  <c r="AD15" i="1"/>
  <c r="AO15" i="1"/>
  <c r="AP15" i="1"/>
  <c r="AQ15" i="1"/>
  <c r="BA15" i="1"/>
  <c r="BB15" i="1"/>
  <c r="BC15" i="1"/>
  <c r="BL15" i="1"/>
  <c r="BM15" i="1"/>
  <c r="BN15" i="1"/>
  <c r="BY15" i="1"/>
  <c r="BZ15" i="1"/>
  <c r="CA15" i="1"/>
  <c r="I8" i="1"/>
  <c r="J8" i="1"/>
  <c r="H8" i="1" s="1"/>
  <c r="O8" i="1"/>
  <c r="N8" i="1" s="1"/>
  <c r="AB8" i="1"/>
  <c r="AC8" i="1"/>
  <c r="AD8" i="1"/>
  <c r="AO8" i="1"/>
  <c r="AP8" i="1"/>
  <c r="AQ8" i="1"/>
  <c r="BA8" i="1"/>
  <c r="BB8" i="1"/>
  <c r="BC8" i="1"/>
  <c r="BL8" i="1"/>
  <c r="BM8" i="1"/>
  <c r="BN8" i="1"/>
  <c r="BY8" i="1"/>
  <c r="BZ8" i="1"/>
  <c r="CA8" i="1"/>
  <c r="I17" i="1"/>
  <c r="J17" i="1"/>
  <c r="H17" i="1" s="1"/>
  <c r="O17" i="1"/>
  <c r="N17" i="1" s="1"/>
  <c r="AB17" i="1"/>
  <c r="AC17" i="1"/>
  <c r="AD17" i="1"/>
  <c r="AO17" i="1"/>
  <c r="AP17" i="1"/>
  <c r="AQ17" i="1"/>
  <c r="BA17" i="1"/>
  <c r="BB17" i="1"/>
  <c r="BC17" i="1"/>
  <c r="BL17" i="1"/>
  <c r="BM17" i="1"/>
  <c r="BN17" i="1"/>
  <c r="BY17" i="1"/>
  <c r="BZ17" i="1"/>
  <c r="CA17" i="1"/>
  <c r="I14" i="1"/>
  <c r="J14" i="1"/>
  <c r="H14" i="1" s="1"/>
  <c r="O14" i="1"/>
  <c r="N14" i="1" s="1"/>
  <c r="AB14" i="1"/>
  <c r="AC14" i="1"/>
  <c r="AD14" i="1"/>
  <c r="AO14" i="1"/>
  <c r="AP14" i="1"/>
  <c r="AQ14" i="1"/>
  <c r="BA14" i="1"/>
  <c r="BB14" i="1"/>
  <c r="BC14" i="1"/>
  <c r="BL14" i="1"/>
  <c r="BM14" i="1"/>
  <c r="BN14" i="1"/>
  <c r="BY14" i="1"/>
  <c r="BZ14" i="1"/>
  <c r="CA14" i="1"/>
  <c r="CJ14" i="1"/>
  <c r="CK14" i="1"/>
  <c r="CL14" i="1"/>
  <c r="BO12" i="1" l="1"/>
  <c r="BO15" i="1"/>
  <c r="BO22" i="1"/>
  <c r="BO8" i="1"/>
  <c r="CB8" i="1"/>
  <c r="BD8" i="1"/>
  <c r="AR8" i="1"/>
  <c r="AE8" i="1"/>
  <c r="CB15" i="1"/>
  <c r="BD15" i="1"/>
  <c r="AR15" i="1"/>
  <c r="AE15" i="1"/>
  <c r="CB12" i="1"/>
  <c r="BD12" i="1"/>
  <c r="AR12" i="1"/>
  <c r="AE12" i="1"/>
  <c r="CB22" i="1"/>
  <c r="BD22" i="1"/>
  <c r="AR22" i="1"/>
  <c r="AE22" i="1"/>
  <c r="CB27" i="1"/>
  <c r="BD27" i="1"/>
  <c r="AR27" i="1"/>
  <c r="AE27" i="1"/>
  <c r="L15" i="1"/>
  <c r="L27" i="1"/>
  <c r="L8" i="1"/>
  <c r="M12" i="1"/>
  <c r="M22" i="1"/>
  <c r="M15" i="1"/>
  <c r="L22" i="1"/>
  <c r="M27" i="1"/>
  <c r="M8" i="1"/>
  <c r="L12" i="1"/>
  <c r="CB17" i="1"/>
  <c r="BD17" i="1"/>
  <c r="AR17" i="1"/>
  <c r="BO17" i="1"/>
  <c r="M17" i="1"/>
  <c r="L17" i="1"/>
  <c r="AE17" i="1"/>
  <c r="BD14" i="1"/>
  <c r="BO14" i="1"/>
  <c r="CB14" i="1"/>
  <c r="CM14" i="1"/>
  <c r="AR14" i="1"/>
  <c r="L14" i="1"/>
  <c r="AE14" i="1"/>
  <c r="M14" i="1"/>
  <c r="O40" i="1"/>
  <c r="N40" i="1" s="1"/>
  <c r="CL6" i="1"/>
  <c r="CK6" i="1"/>
  <c r="CJ6" i="1"/>
  <c r="CA6" i="1"/>
  <c r="BZ6" i="1"/>
  <c r="BY6" i="1"/>
  <c r="BN6" i="1"/>
  <c r="BM6" i="1"/>
  <c r="BL6" i="1"/>
  <c r="BC6" i="1"/>
  <c r="BB6" i="1"/>
  <c r="BA6" i="1"/>
  <c r="AQ6" i="1"/>
  <c r="AP6" i="1"/>
  <c r="AO6" i="1"/>
  <c r="AD6" i="1"/>
  <c r="AC6" i="1"/>
  <c r="AB6" i="1"/>
  <c r="O6" i="1"/>
  <c r="N6" i="1" s="1"/>
  <c r="J6" i="1"/>
  <c r="I6" i="1"/>
  <c r="CL26" i="1"/>
  <c r="CK26" i="1"/>
  <c r="CJ26" i="1"/>
  <c r="CA26" i="1"/>
  <c r="BZ26" i="1"/>
  <c r="BY26" i="1"/>
  <c r="BN26" i="1"/>
  <c r="BM26" i="1"/>
  <c r="BL26" i="1"/>
  <c r="BC26" i="1"/>
  <c r="BB26" i="1"/>
  <c r="BA26" i="1"/>
  <c r="AQ26" i="1"/>
  <c r="AP26" i="1"/>
  <c r="AO26" i="1"/>
  <c r="AD26" i="1"/>
  <c r="AC26" i="1"/>
  <c r="AB26" i="1"/>
  <c r="O26" i="1"/>
  <c r="N26" i="1" s="1"/>
  <c r="J26" i="1"/>
  <c r="I26" i="1"/>
  <c r="CL18" i="1"/>
  <c r="CK18" i="1"/>
  <c r="CJ18" i="1"/>
  <c r="CA18" i="1"/>
  <c r="BZ18" i="1"/>
  <c r="BY18" i="1"/>
  <c r="BN18" i="1"/>
  <c r="BM18" i="1"/>
  <c r="BL18" i="1"/>
  <c r="BC18" i="1"/>
  <c r="BB18" i="1"/>
  <c r="BA18" i="1"/>
  <c r="AQ18" i="1"/>
  <c r="AP18" i="1"/>
  <c r="AO18" i="1"/>
  <c r="AD18" i="1"/>
  <c r="AC18" i="1"/>
  <c r="AB18" i="1"/>
  <c r="O18" i="1"/>
  <c r="N18" i="1" s="1"/>
  <c r="J18" i="1"/>
  <c r="I18" i="1"/>
  <c r="CL10" i="1"/>
  <c r="CK10" i="1"/>
  <c r="CJ10" i="1"/>
  <c r="CA10" i="1"/>
  <c r="BZ10" i="1"/>
  <c r="BY10" i="1"/>
  <c r="BN10" i="1"/>
  <c r="BM10" i="1"/>
  <c r="BL10" i="1"/>
  <c r="BC10" i="1"/>
  <c r="BB10" i="1"/>
  <c r="BA10" i="1"/>
  <c r="AQ10" i="1"/>
  <c r="AP10" i="1"/>
  <c r="AO10" i="1"/>
  <c r="AD10" i="1"/>
  <c r="AC10" i="1"/>
  <c r="AB10" i="1"/>
  <c r="O10" i="1"/>
  <c r="N10" i="1" s="1"/>
  <c r="J10" i="1"/>
  <c r="I10" i="1"/>
  <c r="CL28" i="1"/>
  <c r="CK28" i="1"/>
  <c r="CJ28" i="1"/>
  <c r="CA28" i="1"/>
  <c r="BZ28" i="1"/>
  <c r="BY28" i="1"/>
  <c r="BN28" i="1"/>
  <c r="BM28" i="1"/>
  <c r="BL28" i="1"/>
  <c r="BC28" i="1"/>
  <c r="BB28" i="1"/>
  <c r="BA28" i="1"/>
  <c r="AQ28" i="1"/>
  <c r="AP28" i="1"/>
  <c r="AO28" i="1"/>
  <c r="AD28" i="1"/>
  <c r="AC28" i="1"/>
  <c r="AB28" i="1"/>
  <c r="O28" i="1"/>
  <c r="N28" i="1" s="1"/>
  <c r="J28" i="1"/>
  <c r="I28" i="1"/>
  <c r="CL20" i="1"/>
  <c r="CK20" i="1"/>
  <c r="CJ20" i="1"/>
  <c r="CA20" i="1"/>
  <c r="BZ20" i="1"/>
  <c r="BY20" i="1"/>
  <c r="BN20" i="1"/>
  <c r="BM20" i="1"/>
  <c r="BL20" i="1"/>
  <c r="BC20" i="1"/>
  <c r="BB20" i="1"/>
  <c r="BA20" i="1"/>
  <c r="AQ20" i="1"/>
  <c r="AP20" i="1"/>
  <c r="AO20" i="1"/>
  <c r="AD20" i="1"/>
  <c r="AC20" i="1"/>
  <c r="AB20" i="1"/>
  <c r="O20" i="1"/>
  <c r="N20" i="1" s="1"/>
  <c r="J20" i="1"/>
  <c r="I20" i="1"/>
  <c r="K8" i="1" l="1"/>
  <c r="K22" i="1"/>
  <c r="K27" i="1"/>
  <c r="K12" i="1"/>
  <c r="K15" i="1"/>
  <c r="K17" i="1"/>
  <c r="K14" i="1"/>
  <c r="CM10" i="1"/>
  <c r="AR10" i="1"/>
  <c r="M20" i="1"/>
  <c r="H20" i="1"/>
  <c r="M6" i="1"/>
  <c r="BO6" i="1"/>
  <c r="H26" i="1"/>
  <c r="L26" i="1"/>
  <c r="AR26" i="1"/>
  <c r="CM26" i="1"/>
  <c r="M10" i="1"/>
  <c r="BD20" i="1"/>
  <c r="CM20" i="1"/>
  <c r="L18" i="1"/>
  <c r="AR18" i="1"/>
  <c r="CM18" i="1"/>
  <c r="M26" i="1"/>
  <c r="BO26" i="1"/>
  <c r="H6" i="1"/>
  <c r="AR20" i="1"/>
  <c r="AE10" i="1"/>
  <c r="CB10" i="1"/>
  <c r="AE26" i="1"/>
  <c r="CB26" i="1"/>
  <c r="BD6" i="1"/>
  <c r="L20" i="1"/>
  <c r="BO28" i="1"/>
  <c r="L10" i="1"/>
  <c r="BO10" i="1"/>
  <c r="M18" i="1"/>
  <c r="AR6" i="1"/>
  <c r="CM6" i="1"/>
  <c r="CB20" i="1"/>
  <c r="BO20" i="1"/>
  <c r="L28" i="1"/>
  <c r="BD10" i="1"/>
  <c r="BD26" i="1"/>
  <c r="AE6" i="1"/>
  <c r="CB6" i="1"/>
  <c r="L6" i="1"/>
  <c r="AR28" i="1"/>
  <c r="CM28" i="1"/>
  <c r="AE18" i="1"/>
  <c r="CB18" i="1"/>
  <c r="BD28" i="1"/>
  <c r="AE20" i="1"/>
  <c r="M28" i="1"/>
  <c r="CB28" i="1"/>
  <c r="H10" i="1"/>
  <c r="BO18" i="1"/>
  <c r="BD18" i="1"/>
  <c r="H18" i="1"/>
  <c r="H28" i="1"/>
  <c r="AE28" i="1"/>
  <c r="I29" i="1"/>
  <c r="J29" i="1"/>
  <c r="O29" i="1"/>
  <c r="N29" i="1" s="1"/>
  <c r="AB29" i="1"/>
  <c r="AC29" i="1"/>
  <c r="AD29" i="1"/>
  <c r="AO29" i="1"/>
  <c r="AP29" i="1"/>
  <c r="AQ29" i="1"/>
  <c r="BA29" i="1"/>
  <c r="BB29" i="1"/>
  <c r="BC29" i="1"/>
  <c r="BL29" i="1"/>
  <c r="BM29" i="1"/>
  <c r="BN29" i="1"/>
  <c r="BY29" i="1"/>
  <c r="BZ29" i="1"/>
  <c r="CA29" i="1"/>
  <c r="I23" i="1"/>
  <c r="J23" i="1"/>
  <c r="O23" i="1"/>
  <c r="N23" i="1" s="1"/>
  <c r="AB23" i="1"/>
  <c r="AC23" i="1"/>
  <c r="AD23" i="1"/>
  <c r="AO23" i="1"/>
  <c r="AP23" i="1"/>
  <c r="AQ23" i="1"/>
  <c r="BA23" i="1"/>
  <c r="BB23" i="1"/>
  <c r="BC23" i="1"/>
  <c r="BL23" i="1"/>
  <c r="BM23" i="1"/>
  <c r="BN23" i="1"/>
  <c r="BY23" i="1"/>
  <c r="BZ23" i="1"/>
  <c r="CA23" i="1"/>
  <c r="I31" i="1"/>
  <c r="J31" i="1"/>
  <c r="O31" i="1"/>
  <c r="N31" i="1" s="1"/>
  <c r="AB31" i="1"/>
  <c r="AC31" i="1"/>
  <c r="AD31" i="1"/>
  <c r="AO31" i="1"/>
  <c r="AP31" i="1"/>
  <c r="AQ31" i="1"/>
  <c r="BA31" i="1"/>
  <c r="BB31" i="1"/>
  <c r="BC31" i="1"/>
  <c r="BL31" i="1"/>
  <c r="BM31" i="1"/>
  <c r="BN31" i="1"/>
  <c r="BY31" i="1"/>
  <c r="BZ31" i="1"/>
  <c r="CA31" i="1"/>
  <c r="I32" i="1"/>
  <c r="J32" i="1"/>
  <c r="O32" i="1"/>
  <c r="N32" i="1" s="1"/>
  <c r="AB32" i="1"/>
  <c r="AC32" i="1"/>
  <c r="AD32" i="1"/>
  <c r="AO32" i="1"/>
  <c r="AP32" i="1"/>
  <c r="AQ32" i="1"/>
  <c r="BA32" i="1"/>
  <c r="BB32" i="1"/>
  <c r="BC32" i="1"/>
  <c r="BL32" i="1"/>
  <c r="BM32" i="1"/>
  <c r="BN32" i="1"/>
  <c r="BY32" i="1"/>
  <c r="BZ32" i="1"/>
  <c r="CA32" i="1"/>
  <c r="I33" i="1"/>
  <c r="J33" i="1"/>
  <c r="O33" i="1"/>
  <c r="N33" i="1" s="1"/>
  <c r="AB33" i="1"/>
  <c r="AC33" i="1"/>
  <c r="AD33" i="1"/>
  <c r="AO33" i="1"/>
  <c r="AP33" i="1"/>
  <c r="AQ33" i="1"/>
  <c r="BA33" i="1"/>
  <c r="BB33" i="1"/>
  <c r="BC33" i="1"/>
  <c r="BL33" i="1"/>
  <c r="BM33" i="1"/>
  <c r="BN33" i="1"/>
  <c r="BY33" i="1"/>
  <c r="BZ33" i="1"/>
  <c r="CA33" i="1"/>
  <c r="I34" i="1"/>
  <c r="J34" i="1"/>
  <c r="O34" i="1"/>
  <c r="N34" i="1" s="1"/>
  <c r="AB34" i="1"/>
  <c r="AC34" i="1"/>
  <c r="AD34" i="1"/>
  <c r="AO34" i="1"/>
  <c r="AP34" i="1"/>
  <c r="AQ34" i="1"/>
  <c r="BA34" i="1"/>
  <c r="BB34" i="1"/>
  <c r="BC34" i="1"/>
  <c r="BL34" i="1"/>
  <c r="BM34" i="1"/>
  <c r="BN34" i="1"/>
  <c r="BY34" i="1"/>
  <c r="BZ34" i="1"/>
  <c r="CA34" i="1"/>
  <c r="I35" i="1"/>
  <c r="J35" i="1"/>
  <c r="O35" i="1"/>
  <c r="N35" i="1" s="1"/>
  <c r="AB35" i="1"/>
  <c r="AC35" i="1"/>
  <c r="AD35" i="1"/>
  <c r="AO35" i="1"/>
  <c r="AP35" i="1"/>
  <c r="AQ35" i="1"/>
  <c r="BA35" i="1"/>
  <c r="BB35" i="1"/>
  <c r="BC35" i="1"/>
  <c r="BL35" i="1"/>
  <c r="BM35" i="1"/>
  <c r="BN35" i="1"/>
  <c r="BY35" i="1"/>
  <c r="BZ35" i="1"/>
  <c r="CA35" i="1"/>
  <c r="I36" i="1"/>
  <c r="J36" i="1"/>
  <c r="O36" i="1"/>
  <c r="N36" i="1" s="1"/>
  <c r="AB36" i="1"/>
  <c r="AC36" i="1"/>
  <c r="AD36" i="1"/>
  <c r="AO36" i="1"/>
  <c r="AP36" i="1"/>
  <c r="AQ36" i="1"/>
  <c r="BA36" i="1"/>
  <c r="BB36" i="1"/>
  <c r="BC36" i="1"/>
  <c r="BL36" i="1"/>
  <c r="BM36" i="1"/>
  <c r="BN36" i="1"/>
  <c r="BY36" i="1"/>
  <c r="BZ36" i="1"/>
  <c r="CA36" i="1"/>
  <c r="K6" i="1" l="1"/>
  <c r="K10" i="1"/>
  <c r="K20" i="1"/>
  <c r="K26" i="1"/>
  <c r="K18" i="1"/>
  <c r="K28" i="1"/>
  <c r="H33" i="1"/>
  <c r="BO33" i="1"/>
  <c r="AR32" i="1"/>
  <c r="BD36" i="1"/>
  <c r="CB33" i="1"/>
  <c r="BD23" i="1"/>
  <c r="BO29" i="1"/>
  <c r="CB34" i="1"/>
  <c r="AE34" i="1"/>
  <c r="AR33" i="1"/>
  <c r="AR31" i="1"/>
  <c r="BD35" i="1"/>
  <c r="M35" i="1"/>
  <c r="BD33" i="1"/>
  <c r="CB32" i="1"/>
  <c r="M31" i="1"/>
  <c r="AR29" i="1"/>
  <c r="H34" i="1"/>
  <c r="H32" i="1"/>
  <c r="H36" i="1"/>
  <c r="AE32" i="1"/>
  <c r="CB31" i="1"/>
  <c r="AE31" i="1"/>
  <c r="H31" i="1"/>
  <c r="AR23" i="1"/>
  <c r="M36" i="1"/>
  <c r="M23" i="1"/>
  <c r="BO36" i="1"/>
  <c r="L34" i="1"/>
  <c r="L33" i="1"/>
  <c r="AE36" i="1"/>
  <c r="CB35" i="1"/>
  <c r="AE35" i="1"/>
  <c r="H35" i="1"/>
  <c r="BD34" i="1"/>
  <c r="AE33" i="1"/>
  <c r="BD32" i="1"/>
  <c r="M32" i="1"/>
  <c r="BD31" i="1"/>
  <c r="BO23" i="1"/>
  <c r="BO35" i="1"/>
  <c r="AR34" i="1"/>
  <c r="CB36" i="1"/>
  <c r="AR36" i="1"/>
  <c r="AR35" i="1"/>
  <c r="BO34" i="1"/>
  <c r="M34" i="1"/>
  <c r="M33" i="1"/>
  <c r="BO32" i="1"/>
  <c r="BO31" i="1"/>
  <c r="CB23" i="1"/>
  <c r="AE23" i="1"/>
  <c r="H23" i="1"/>
  <c r="CB29" i="1"/>
  <c r="BD29" i="1"/>
  <c r="M29" i="1"/>
  <c r="L29" i="1"/>
  <c r="AE29" i="1"/>
  <c r="H29" i="1"/>
  <c r="L36" i="1"/>
  <c r="L32" i="1"/>
  <c r="L35" i="1"/>
  <c r="L31" i="1"/>
  <c r="L23" i="1"/>
  <c r="BY11" i="1"/>
  <c r="BZ11" i="1"/>
  <c r="CA11" i="1"/>
  <c r="BY19" i="1"/>
  <c r="BZ19" i="1"/>
  <c r="CA19" i="1"/>
  <c r="BY9" i="1"/>
  <c r="BZ9" i="1"/>
  <c r="CA9" i="1"/>
  <c r="BY16" i="1"/>
  <c r="BZ16" i="1"/>
  <c r="CA16" i="1"/>
  <c r="BY24" i="1"/>
  <c r="BZ24" i="1"/>
  <c r="CA24" i="1"/>
  <c r="BY30" i="1"/>
  <c r="BZ30" i="1"/>
  <c r="CA30" i="1"/>
  <c r="BY21" i="1"/>
  <c r="BZ21" i="1"/>
  <c r="CA21" i="1"/>
  <c r="BY13" i="1"/>
  <c r="BZ13" i="1"/>
  <c r="CA13" i="1"/>
  <c r="BY4" i="1"/>
  <c r="BZ4" i="1"/>
  <c r="CA4" i="1"/>
  <c r="BY7" i="1"/>
  <c r="BZ7" i="1"/>
  <c r="CA7" i="1"/>
  <c r="BY25" i="1"/>
  <c r="BZ25" i="1"/>
  <c r="CA25" i="1"/>
  <c r="BY37" i="1"/>
  <c r="BZ37" i="1"/>
  <c r="CA37" i="1"/>
  <c r="BY38" i="1"/>
  <c r="BZ38" i="1"/>
  <c r="CA38" i="1"/>
  <c r="BY39" i="1"/>
  <c r="BZ39" i="1"/>
  <c r="CA39" i="1"/>
  <c r="BY40" i="1"/>
  <c r="BZ40" i="1"/>
  <c r="CA40" i="1"/>
  <c r="BA11" i="1"/>
  <c r="BB11" i="1"/>
  <c r="BC11" i="1"/>
  <c r="BA19" i="1"/>
  <c r="BB19" i="1"/>
  <c r="BC19" i="1"/>
  <c r="BA9" i="1"/>
  <c r="BB9" i="1"/>
  <c r="BC9" i="1"/>
  <c r="BA16" i="1"/>
  <c r="BB16" i="1"/>
  <c r="BC16" i="1"/>
  <c r="BA24" i="1"/>
  <c r="BB24" i="1"/>
  <c r="BC24" i="1"/>
  <c r="BA30" i="1"/>
  <c r="BB30" i="1"/>
  <c r="BC30" i="1"/>
  <c r="BA21" i="1"/>
  <c r="BB21" i="1"/>
  <c r="BC21" i="1"/>
  <c r="BA13" i="1"/>
  <c r="BB13" i="1"/>
  <c r="BC13" i="1"/>
  <c r="BA4" i="1"/>
  <c r="BB4" i="1"/>
  <c r="BC4" i="1"/>
  <c r="BA7" i="1"/>
  <c r="BB7" i="1"/>
  <c r="BC7" i="1"/>
  <c r="BA25" i="1"/>
  <c r="BB25" i="1"/>
  <c r="BC25" i="1"/>
  <c r="AO3" i="1"/>
  <c r="AP3" i="1"/>
  <c r="AQ3" i="1"/>
  <c r="AO11" i="1"/>
  <c r="AP11" i="1"/>
  <c r="AQ11" i="1"/>
  <c r="AO19" i="1"/>
  <c r="AP19" i="1"/>
  <c r="AQ19" i="1"/>
  <c r="AO9" i="1"/>
  <c r="AP9" i="1"/>
  <c r="AQ9" i="1"/>
  <c r="AO16" i="1"/>
  <c r="AP16" i="1"/>
  <c r="AQ16" i="1"/>
  <c r="AO24" i="1"/>
  <c r="AP24" i="1"/>
  <c r="AQ24" i="1"/>
  <c r="AO30" i="1"/>
  <c r="AP30" i="1"/>
  <c r="AQ30" i="1"/>
  <c r="AO21" i="1"/>
  <c r="AP21" i="1"/>
  <c r="AQ21" i="1"/>
  <c r="AO13" i="1"/>
  <c r="AP13" i="1"/>
  <c r="AQ13" i="1"/>
  <c r="AO4" i="1"/>
  <c r="AP4" i="1"/>
  <c r="AQ4" i="1"/>
  <c r="AO7" i="1"/>
  <c r="AP7" i="1"/>
  <c r="AQ7" i="1"/>
  <c r="AO25" i="1"/>
  <c r="AP25" i="1"/>
  <c r="AQ25" i="1"/>
  <c r="O11" i="1"/>
  <c r="N11" i="1" s="1"/>
  <c r="O19" i="1"/>
  <c r="N19" i="1" s="1"/>
  <c r="O9" i="1"/>
  <c r="N9" i="1" s="1"/>
  <c r="O16" i="1"/>
  <c r="O24" i="1"/>
  <c r="N24" i="1" s="1"/>
  <c r="O30" i="1"/>
  <c r="N30" i="1" s="1"/>
  <c r="O21" i="1"/>
  <c r="N21" i="1" s="1"/>
  <c r="O13" i="1"/>
  <c r="N13" i="1" s="1"/>
  <c r="O4" i="1"/>
  <c r="N4" i="1" s="1"/>
  <c r="O7" i="1"/>
  <c r="N7" i="1" s="1"/>
  <c r="O25" i="1"/>
  <c r="N25" i="1" s="1"/>
  <c r="AB3" i="1"/>
  <c r="AC3" i="1"/>
  <c r="AD3" i="1"/>
  <c r="AB11" i="1"/>
  <c r="AC11" i="1"/>
  <c r="AD11" i="1"/>
  <c r="AB19" i="1"/>
  <c r="AC19" i="1"/>
  <c r="AD19" i="1"/>
  <c r="AB9" i="1"/>
  <c r="AC9" i="1"/>
  <c r="AD9" i="1"/>
  <c r="AB16" i="1"/>
  <c r="AC16" i="1"/>
  <c r="AD16" i="1"/>
  <c r="AB24" i="1"/>
  <c r="AC24" i="1"/>
  <c r="AD24" i="1"/>
  <c r="AB30" i="1"/>
  <c r="AC30" i="1"/>
  <c r="AD30" i="1"/>
  <c r="AB21" i="1"/>
  <c r="AC21" i="1"/>
  <c r="AD21" i="1"/>
  <c r="AB13" i="1"/>
  <c r="AC13" i="1"/>
  <c r="AD13" i="1"/>
  <c r="AB4" i="1"/>
  <c r="AC4" i="1"/>
  <c r="AD4" i="1"/>
  <c r="AB7" i="1"/>
  <c r="AC7" i="1"/>
  <c r="AD7" i="1"/>
  <c r="AB25" i="1"/>
  <c r="AC25" i="1"/>
  <c r="AD25" i="1"/>
  <c r="BL4" i="1"/>
  <c r="BM4" i="1"/>
  <c r="BN4" i="1"/>
  <c r="BL7" i="1"/>
  <c r="BM7" i="1"/>
  <c r="BN7" i="1"/>
  <c r="BL25" i="1"/>
  <c r="BM25" i="1"/>
  <c r="BN25" i="1"/>
  <c r="BZ3" i="1"/>
  <c r="BB37" i="1"/>
  <c r="BB38" i="1"/>
  <c r="BB39" i="1"/>
  <c r="BB40" i="1"/>
  <c r="K36" i="1" l="1"/>
  <c r="K35" i="1"/>
  <c r="K33" i="1"/>
  <c r="K31" i="1"/>
  <c r="K32" i="1"/>
  <c r="K23" i="1"/>
  <c r="K34" i="1"/>
  <c r="K29" i="1"/>
  <c r="BO7" i="1"/>
  <c r="AE7" i="1"/>
  <c r="AE3" i="1"/>
  <c r="BO4" i="1"/>
  <c r="BO25" i="1"/>
  <c r="BD25" i="1"/>
  <c r="BD4" i="1"/>
  <c r="CB25" i="1"/>
  <c r="CB4" i="1"/>
  <c r="AR7" i="1"/>
  <c r="AR3" i="1"/>
  <c r="AR25" i="1"/>
  <c r="AR4" i="1"/>
  <c r="AR19" i="1"/>
  <c r="AE25" i="1"/>
  <c r="AE4" i="1"/>
  <c r="AE19" i="1"/>
  <c r="AE24" i="1"/>
  <c r="AE9" i="1"/>
  <c r="AE16" i="1"/>
  <c r="AE21" i="1"/>
  <c r="AR21" i="1"/>
  <c r="AE13" i="1"/>
  <c r="AE30" i="1"/>
  <c r="AR13" i="1"/>
  <c r="AR30" i="1"/>
  <c r="BD13" i="1"/>
  <c r="BD30" i="1"/>
  <c r="CB7" i="1"/>
  <c r="BD7" i="1"/>
  <c r="BD21" i="1"/>
  <c r="AR24" i="1"/>
  <c r="AR9" i="1"/>
  <c r="AR16" i="1"/>
  <c r="AR11" i="1"/>
  <c r="AE11" i="1"/>
  <c r="BD11" i="1"/>
  <c r="BD19" i="1"/>
  <c r="BD24" i="1"/>
  <c r="BD9" i="1"/>
  <c r="BD16" i="1"/>
  <c r="N16" i="1"/>
  <c r="BB3" i="1"/>
  <c r="CL16" i="1" l="1"/>
  <c r="CL3" i="1"/>
  <c r="CL11" i="1"/>
  <c r="CL19" i="1"/>
  <c r="CL13" i="1"/>
  <c r="CL25" i="1"/>
  <c r="M25" i="1" s="1"/>
  <c r="CL4" i="1"/>
  <c r="M4" i="1" s="1"/>
  <c r="CL24" i="1"/>
  <c r="CL21" i="1"/>
  <c r="CL7" i="1"/>
  <c r="M7" i="1" s="1"/>
  <c r="CL30" i="1"/>
  <c r="CA3" i="1"/>
  <c r="BC3" i="1"/>
  <c r="I16" i="1"/>
  <c r="J16" i="1"/>
  <c r="BL16" i="1"/>
  <c r="BM16" i="1"/>
  <c r="BN16" i="1"/>
  <c r="I3" i="1"/>
  <c r="J3" i="1"/>
  <c r="O3" i="1"/>
  <c r="N3" i="1" s="1"/>
  <c r="BA3" i="1"/>
  <c r="BL3" i="1"/>
  <c r="BM3" i="1"/>
  <c r="BN3" i="1"/>
  <c r="BY3" i="1"/>
  <c r="I11" i="1"/>
  <c r="J11" i="1"/>
  <c r="BL11" i="1"/>
  <c r="BM11" i="1"/>
  <c r="BN11" i="1"/>
  <c r="I19" i="1"/>
  <c r="J19" i="1"/>
  <c r="BL19" i="1"/>
  <c r="BM19" i="1"/>
  <c r="BN19" i="1"/>
  <c r="I13" i="1"/>
  <c r="J13" i="1"/>
  <c r="BL13" i="1"/>
  <c r="BM13" i="1"/>
  <c r="BN13" i="1"/>
  <c r="I25" i="1"/>
  <c r="J25" i="1"/>
  <c r="I4" i="1"/>
  <c r="J4" i="1"/>
  <c r="I24" i="1"/>
  <c r="J24" i="1"/>
  <c r="BL24" i="1"/>
  <c r="BM24" i="1"/>
  <c r="BN24" i="1"/>
  <c r="I21" i="1"/>
  <c r="J21" i="1"/>
  <c r="BL21" i="1"/>
  <c r="BM21" i="1"/>
  <c r="BN21" i="1"/>
  <c r="I7" i="1"/>
  <c r="J7" i="1"/>
  <c r="I30" i="1"/>
  <c r="J30" i="1"/>
  <c r="BL30" i="1"/>
  <c r="BM30" i="1"/>
  <c r="BN30" i="1"/>
  <c r="M21" i="1" l="1"/>
  <c r="M30" i="1"/>
  <c r="M13" i="1"/>
  <c r="M19" i="1"/>
  <c r="M16" i="1"/>
  <c r="M11" i="1"/>
  <c r="M24" i="1"/>
  <c r="BO24" i="1"/>
  <c r="BO19" i="1"/>
  <c r="BO11" i="1"/>
  <c r="BO16" i="1"/>
  <c r="H7" i="1"/>
  <c r="CB21" i="1"/>
  <c r="H25" i="1"/>
  <c r="M3" i="1"/>
  <c r="H16" i="1"/>
  <c r="H24" i="1"/>
  <c r="BO13" i="1"/>
  <c r="CB11" i="1"/>
  <c r="BO3" i="1"/>
  <c r="CB24" i="1"/>
  <c r="H4" i="1"/>
  <c r="H13" i="1"/>
  <c r="H11" i="1"/>
  <c r="CB30" i="1"/>
  <c r="CB19" i="1"/>
  <c r="CB3" i="1"/>
  <c r="CB13" i="1"/>
  <c r="CB16" i="1"/>
  <c r="H3" i="1"/>
  <c r="H21" i="1"/>
  <c r="H19" i="1"/>
  <c r="BO30" i="1"/>
  <c r="H30" i="1"/>
  <c r="BO21" i="1"/>
  <c r="BD3" i="1"/>
  <c r="CJ7" i="1" l="1"/>
  <c r="L7" i="1" s="1"/>
  <c r="K7" i="1" s="1"/>
  <c r="CK7" i="1"/>
  <c r="I9" i="1"/>
  <c r="J9" i="1"/>
  <c r="BL9" i="1"/>
  <c r="BM9" i="1"/>
  <c r="BN9" i="1"/>
  <c r="CJ9" i="1"/>
  <c r="CK9" i="1"/>
  <c r="CL9" i="1"/>
  <c r="M9" i="1" l="1"/>
  <c r="L9" i="1"/>
  <c r="BO9" i="1"/>
  <c r="CM9" i="1"/>
  <c r="CB9" i="1"/>
  <c r="H9" i="1"/>
  <c r="CM7" i="1"/>
  <c r="K9" i="1" l="1"/>
  <c r="CJ25" i="1" l="1"/>
  <c r="L25" i="1" s="1"/>
  <c r="K25" i="1" s="1"/>
  <c r="CK25" i="1"/>
  <c r="CM25" i="1" l="1"/>
  <c r="I38" i="1" l="1"/>
  <c r="J38" i="1"/>
  <c r="O38" i="1"/>
  <c r="N38" i="1" s="1"/>
  <c r="AB38" i="1"/>
  <c r="AC38" i="1"/>
  <c r="AD38" i="1"/>
  <c r="AO38" i="1"/>
  <c r="AP38" i="1"/>
  <c r="AQ38" i="1"/>
  <c r="BA38" i="1"/>
  <c r="BC38" i="1"/>
  <c r="BL38" i="1"/>
  <c r="BM38" i="1"/>
  <c r="BN38" i="1"/>
  <c r="CJ38" i="1"/>
  <c r="CK38" i="1"/>
  <c r="CL38" i="1"/>
  <c r="CM38" i="1" l="1"/>
  <c r="AR38" i="1"/>
  <c r="BD38" i="1"/>
  <c r="M38" i="1"/>
  <c r="BO38" i="1"/>
  <c r="CB38" i="1"/>
  <c r="AE38" i="1"/>
  <c r="H38" i="1"/>
  <c r="L38" i="1"/>
  <c r="K38" i="1" l="1"/>
  <c r="O37" i="1" l="1"/>
  <c r="N37" i="1" s="1"/>
  <c r="AO40" i="1" l="1"/>
  <c r="CJ21" i="1"/>
  <c r="L21" i="1" s="1"/>
  <c r="K21" i="1" s="1"/>
  <c r="CK21" i="1"/>
  <c r="CJ24" i="1"/>
  <c r="L24" i="1" s="1"/>
  <c r="K24" i="1" s="1"/>
  <c r="CK24" i="1"/>
  <c r="I40" i="1"/>
  <c r="J40" i="1"/>
  <c r="AB40" i="1"/>
  <c r="AC40" i="1"/>
  <c r="AD40" i="1"/>
  <c r="AP40" i="1"/>
  <c r="AQ40" i="1"/>
  <c r="BA40" i="1"/>
  <c r="BC40" i="1"/>
  <c r="BL40" i="1"/>
  <c r="BM40" i="1"/>
  <c r="BN40" i="1"/>
  <c r="CJ40" i="1"/>
  <c r="CK40" i="1"/>
  <c r="CL40" i="1"/>
  <c r="BA37" i="1"/>
  <c r="AO37" i="1"/>
  <c r="BC37" i="1"/>
  <c r="L40" i="1" l="1"/>
  <c r="M40" i="1"/>
  <c r="K40" i="1" s="1"/>
  <c r="BO40" i="1"/>
  <c r="CM24" i="1"/>
  <c r="CB40" i="1"/>
  <c r="AE40" i="1"/>
  <c r="CM40" i="1"/>
  <c r="AR40" i="1"/>
  <c r="H40" i="1"/>
  <c r="CM21" i="1"/>
  <c r="BD40" i="1"/>
  <c r="BD37" i="1"/>
  <c r="CJ19" i="1"/>
  <c r="L19" i="1" s="1"/>
  <c r="K19" i="1" s="1"/>
  <c r="CK19" i="1"/>
  <c r="CJ11" i="1"/>
  <c r="L11" i="1" s="1"/>
  <c r="K11" i="1" s="1"/>
  <c r="CK11" i="1"/>
  <c r="CJ16" i="1"/>
  <c r="L16" i="1" s="1"/>
  <c r="K16" i="1" s="1"/>
  <c r="CK16" i="1"/>
  <c r="CJ3" i="1"/>
  <c r="L3" i="1" s="1"/>
  <c r="CK3" i="1"/>
  <c r="K3" i="1" l="1"/>
  <c r="CM11" i="1"/>
  <c r="CM19" i="1"/>
  <c r="CM3" i="1"/>
  <c r="CM16" i="1"/>
  <c r="BL39" i="1"/>
  <c r="BM39" i="1"/>
  <c r="BN39" i="1"/>
  <c r="BL37" i="1"/>
  <c r="BM37" i="1"/>
  <c r="BN37" i="1"/>
  <c r="BO37" i="1" l="1"/>
  <c r="BO39" i="1"/>
  <c r="CJ30" i="1" l="1"/>
  <c r="L30" i="1" s="1"/>
  <c r="K30" i="1" s="1"/>
  <c r="CK30" i="1"/>
  <c r="CJ4" i="1"/>
  <c r="L4" i="1" s="1"/>
  <c r="K4" i="1" s="1"/>
  <c r="CK4" i="1"/>
  <c r="I37" i="1"/>
  <c r="J37" i="1"/>
  <c r="AB37" i="1"/>
  <c r="AC37" i="1"/>
  <c r="AD37" i="1"/>
  <c r="AP37" i="1"/>
  <c r="AQ37" i="1"/>
  <c r="CJ37" i="1"/>
  <c r="CK37" i="1"/>
  <c r="CL37" i="1"/>
  <c r="L37" i="1" l="1"/>
  <c r="M37" i="1"/>
  <c r="CM4" i="1"/>
  <c r="CB37" i="1"/>
  <c r="AE37" i="1"/>
  <c r="CM37" i="1"/>
  <c r="AR37" i="1"/>
  <c r="CM30" i="1"/>
  <c r="K37" i="1" l="1"/>
  <c r="I39" i="1" l="1"/>
  <c r="J39" i="1"/>
  <c r="O39" i="1"/>
  <c r="N39" i="1" s="1"/>
  <c r="AB39" i="1"/>
  <c r="AC39" i="1"/>
  <c r="AD39" i="1"/>
  <c r="AO39" i="1"/>
  <c r="AP39" i="1"/>
  <c r="AQ39" i="1"/>
  <c r="BA39" i="1"/>
  <c r="BC39" i="1"/>
  <c r="CJ39" i="1"/>
  <c r="CK39" i="1"/>
  <c r="CL39" i="1"/>
  <c r="CJ13" i="1"/>
  <c r="L13" i="1" s="1"/>
  <c r="K13" i="1" s="1"/>
  <c r="CK13" i="1"/>
  <c r="BD39" i="1" l="1"/>
  <c r="CM39" i="1"/>
  <c r="CB39" i="1"/>
  <c r="AR39" i="1"/>
  <c r="M39" i="1"/>
  <c r="AE39" i="1"/>
  <c r="L39" i="1"/>
  <c r="CM13" i="1"/>
  <c r="K39" i="1" l="1"/>
  <c r="H39" i="1" l="1"/>
  <c r="H37" i="1"/>
</calcChain>
</file>

<file path=xl/sharedStrings.xml><?xml version="1.0" encoding="utf-8"?>
<sst xmlns="http://schemas.openxmlformats.org/spreadsheetml/2006/main" count="334" uniqueCount="114">
  <si>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</si>
  <si>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</si>
  <si>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</si>
  <si>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</si>
  <si>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</si>
  <si>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</si>
  <si>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</si>
  <si>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</si>
  <si>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</si>
  <si>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</si>
  <si>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</si>
  <si>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</si>
  <si>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</si>
  <si>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</si>
  <si>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</si>
  <si>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</si>
  <si>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</si>
  <si>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</si>
  <si>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</si>
  <si>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</si>
  <si>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</si>
  <si>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</si>
  <si>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</si>
  <si>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</si>
  <si>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</si>
  <si>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</si>
  <si>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</si>
  <si>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</si>
  <si>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</si>
  <si>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</si>
  <si>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</si>
  <si>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</si>
  <si>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</si>
  <si>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</si>
  <si>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</si>
  <si>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</si>
  <si>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</si>
  <si>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</si>
  <si>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</si>
  <si>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</si>
  <si>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</si>
  <si>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</si>
  <si>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</si>
  <si>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</si>
  <si>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</si>
  <si>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</si>
  <si>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Pen Time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</si>
  <si>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</si>
  <si>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</si>
  <si>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</si>
  <si>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</si>
  <si>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</si>
  <si>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</si>
  <si>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</si>
  <si>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</si>
  <si>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</si>
  <si>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</si>
  <si>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</si>
  <si>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</si>
  <si>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</si>
  <si>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</si>
  <si>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</si>
  <si>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</si>
  <si>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</si>
  <si>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</si>
  <si>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</si>
  <si>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</si>
  <si>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</si>
  <si>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</si>
  <si>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</si>
  <si>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</si>
  <si>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</si>
  <si>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</si>
  <si>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</si>
  <si>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</si>
  <si>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</si>
  <si>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</si>
  <si>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</si>
  <si>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</si>
  <si>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</si>
  <si>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</si>
  <si>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</si>
  <si>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</si>
  <si>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</si>
  <si>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</si>
  <si>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</si>
  <si>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</si>
  <si>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</si>
  <si>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</si>
  <si>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</si>
  <si>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&amp; - Contact Info@FRIDPA.com concerning status of Range Membership</t>
  </si>
  <si>
    <t>Bay 7
Attack of the Heartless Bastards</t>
  </si>
  <si>
    <t>DNFW - Did Not Finish Weather</t>
  </si>
  <si>
    <t xml:space="preserve">Match Totals
</t>
  </si>
  <si>
    <t>Stage p</t>
  </si>
  <si>
    <t>F
P</t>
  </si>
  <si>
    <t>Pts DN</t>
  </si>
  <si>
    <t>DQ - Disqualified 
         M-Muzzle
         S- Steel
         F-Finger
         C-Cold Range
         W-Sweep</t>
  </si>
  <si>
    <t>F
I
N
G
E
R</t>
  </si>
  <si>
    <t>Tot
Pts
Dn</t>
  </si>
  <si>
    <t>&amp;&amp; - Contact Info@FRIDPA.com concerning score sheet question</t>
  </si>
  <si>
    <t>Bay 3
They Want To Eat Your Brains.</t>
  </si>
  <si>
    <t>Bay 1
Goblins On The Loose.</t>
  </si>
  <si>
    <t>Bay 4
Count Your Blessings.</t>
  </si>
  <si>
    <t>Action</t>
  </si>
  <si>
    <t>Sights</t>
  </si>
  <si>
    <t>Auto</t>
  </si>
  <si>
    <t>Optic</t>
  </si>
  <si>
    <t>FRIDPA
Clear Creak
Rifle Side Match
November 11, 2018</t>
  </si>
  <si>
    <t>Bay 1
Breakfast</t>
  </si>
  <si>
    <t>Mark S</t>
  </si>
  <si>
    <t>Henry L</t>
  </si>
  <si>
    <t>Mike P **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</si>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</sst>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2" xfId="0" applyNumberFormat="1" applyFont="1" applyFill="1" applyBorder="1" applyAlignment="1" applyProtection="1">
      <alignment horizontal="center" vertical="center" textRotation="180"/>
    </xf>
    <xf numFmtId="49" fontId="4" fillId="2" borderId="19" xfId="0" applyNumberFormat="1" applyFont="1" applyFill="1" applyBorder="1" applyAlignment="1" applyProtection="1">
      <alignment horizontal="center" vertical="center" textRotation="180"/>
    </xf>
    <xf numFmtId="49" fontId="2" fillId="2" borderId="23" xfId="0" applyNumberFormat="1" applyFont="1" applyFill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4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18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19" xfId="0" applyNumberFormat="1" applyFont="1" applyFill="1" applyBorder="1" applyAlignment="1" applyProtection="1">
      <alignment horizontal="center" wrapText="1"/>
    </xf>
    <xf numFmtId="2" fontId="2" fillId="0" borderId="7" xfId="0" applyNumberFormat="1" applyFont="1" applyBorder="1" applyAlignment="1" applyProtection="1">
      <alignment horizontal="right" vertical="center"/>
    </xf>
    <xf numFmtId="49" fontId="2" fillId="3" borderId="17" xfId="0" applyNumberFormat="1" applyFont="1" applyFill="1" applyBorder="1" applyAlignment="1" applyProtection="1">
      <alignment horizontal="center" wrapText="1"/>
    </xf>
    <xf numFmtId="49" fontId="2" fillId="3" borderId="23" xfId="0" applyNumberFormat="1" applyFont="1" applyFill="1" applyBorder="1" applyAlignment="1" applyProtection="1">
      <alignment horizontal="center" wrapText="1"/>
    </xf>
    <xf numFmtId="49" fontId="2" fillId="3" borderId="25" xfId="0" applyNumberFormat="1" applyFont="1" applyFill="1" applyBorder="1" applyAlignment="1" applyProtection="1">
      <alignment horizontal="center" wrapText="1"/>
    </xf>
    <xf numFmtId="2" fontId="2" fillId="0" borderId="26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1" fontId="0" fillId="0" borderId="16" xfId="0" applyNumberFormat="1" applyBorder="1" applyAlignment="1" applyProtection="1">
      <alignment horizontal="right" vertical="center"/>
    </xf>
    <xf numFmtId="2" fontId="2" fillId="0" borderId="32" xfId="0" applyNumberFormat="1" applyFont="1" applyBorder="1" applyAlignment="1" applyProtection="1">
      <alignment horizontal="right" vertical="center"/>
    </xf>
    <xf numFmtId="49" fontId="0" fillId="0" borderId="33" xfId="0" applyNumberFormat="1" applyBorder="1"/>
    <xf numFmtId="0" fontId="0" fillId="0" borderId="0" xfId="0" applyFill="1" applyBorder="1"/>
    <xf numFmtId="0" fontId="0" fillId="0" borderId="34" xfId="0" applyBorder="1"/>
    <xf numFmtId="0" fontId="0" fillId="0" borderId="34" xfId="0" applyBorder="1" applyAlignment="1" applyProtection="1">
      <alignment horizontal="center"/>
      <protection locked="0"/>
    </xf>
    <xf numFmtId="49" fontId="0" fillId="0" borderId="34" xfId="0" applyNumberFormat="1" applyBorder="1"/>
    <xf numFmtId="0" fontId="0" fillId="0" borderId="34" xfId="0" applyBorder="1" applyProtection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16" xfId="0" applyNumberFormat="1" applyBorder="1" applyAlignment="1" applyProtection="1">
      <alignment horizontal="center" vertical="center"/>
      <protection locked="0"/>
    </xf>
    <xf numFmtId="1" fontId="0" fillId="0" borderId="35" xfId="0" applyNumberFormat="1" applyBorder="1" applyAlignment="1" applyProtection="1">
      <alignment horizontal="right" vertical="center"/>
    </xf>
    <xf numFmtId="1" fontId="0" fillId="0" borderId="34" xfId="0" applyNumberFormat="1" applyBorder="1" applyAlignment="1" applyProtection="1">
      <alignment horizontal="right" vertical="center"/>
    </xf>
    <xf numFmtId="1" fontId="2" fillId="2" borderId="18" xfId="0" applyNumberFormat="1" applyFont="1" applyFill="1" applyBorder="1" applyAlignment="1" applyProtection="1">
      <alignment horizontal="center" wrapText="1"/>
    </xf>
    <xf numFmtId="1" fontId="0" fillId="0" borderId="34" xfId="0" applyNumberFormat="1" applyBorder="1"/>
    <xf numFmtId="1" fontId="0" fillId="0" borderId="0" xfId="0" applyNumberFormat="1" applyBorder="1"/>
    <xf numFmtId="1" fontId="5" fillId="2" borderId="18" xfId="0" applyNumberFormat="1" applyFont="1" applyFill="1" applyBorder="1" applyAlignment="1" applyProtection="1">
      <alignment horizontal="center" wrapText="1"/>
    </xf>
    <xf numFmtId="0" fontId="0" fillId="3" borderId="11" xfId="0" applyFill="1" applyBorder="1" applyAlignment="1" applyProtection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2" fillId="3" borderId="11" xfId="0" applyNumberFormat="1" applyFont="1" applyFill="1" applyBorder="1" applyAlignment="1" applyProtection="1">
      <alignment horizontal="right" vertical="center"/>
    </xf>
    <xf numFmtId="2" fontId="0" fillId="3" borderId="12" xfId="0" applyNumberForma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164" fontId="0" fillId="3" borderId="12" xfId="0" applyNumberFormat="1" applyFill="1" applyBorder="1" applyAlignment="1" applyProtection="1">
      <alignment horizontal="right" vertical="center"/>
    </xf>
    <xf numFmtId="1" fontId="0" fillId="3" borderId="24" xfId="0" applyNumberFormat="1" applyFill="1" applyBorder="1" applyAlignment="1" applyProtection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6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wrapText="1"/>
    </xf>
    <xf numFmtId="49" fontId="9" fillId="2" borderId="20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9" xfId="0" applyNumberFormat="1" applyFont="1" applyBorder="1" applyAlignment="1" applyProtection="1">
      <alignment horizontal="center" vertical="center"/>
    </xf>
    <xf numFmtId="1" fontId="8" fillId="3" borderId="9" xfId="0" applyNumberFormat="1" applyFont="1" applyFill="1" applyBorder="1" applyAlignment="1" applyProtection="1">
      <alignment horizontal="center" vertical="center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49" fontId="0" fillId="0" borderId="37" xfId="0" applyNumberFormat="1" applyBorder="1" applyAlignment="1" applyProtection="1">
      <alignment horizontal="center" vertical="center"/>
      <protection locked="0"/>
    </xf>
    <xf numFmtId="49" fontId="0" fillId="0" borderId="36" xfId="0" applyNumberForma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2" fillId="0" borderId="27" xfId="0" applyNumberFormat="1" applyFont="1" applyBorder="1" applyAlignment="1" applyProtection="1">
      <alignment horizontal="center"/>
    </xf>
    <xf numFmtId="49" fontId="2" fillId="2" borderId="28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2" borderId="30" xfId="0" applyNumberFormat="1" applyFont="1" applyFill="1" applyBorder="1" applyAlignment="1" applyProtection="1">
      <alignment horizontal="center" wrapText="1"/>
    </xf>
    <xf numFmtId="49" fontId="2" fillId="2" borderId="31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/>
    </xf>
    <xf numFmtId="49" fontId="6" fillId="2" borderId="27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>
      <alignment horizontal="center"/>
    </xf>
    <xf numFmtId="49" fontId="4" fillId="2" borderId="29" xfId="0" applyNumberFormat="1" applyFont="1" applyFill="1" applyBorder="1" applyAlignment="1" applyProtection="1">
      <alignment horizontal="center" wrapText="1"/>
    </xf>
    <xf numFmtId="49" fontId="4" fillId="2" borderId="30" xfId="0" applyNumberFormat="1" applyFont="1" applyFill="1" applyBorder="1" applyAlignment="1" applyProtection="1">
      <alignment horizontal="center" wrapText="1"/>
    </xf>
    <xf numFmtId="0" fontId="0" fillId="2" borderId="3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2" fontId="2" fillId="0" borderId="8" xfId="0" applyNumberFormat="1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108"/>
  <sheetViews>
    <sheetView tabSelected="1" zoomScaleNormal="100" zoomScaleSheetLayoutView="100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B3" sqref="B3"/>
    </sheetView>
  </sheetViews>
  <sheetFormatPr defaultColWidth="6.5703125" defaultRowHeight="12.75" x14ac:dyDescent="0.2"/>
  <cols>
    <col min="1" max="1" width="6.140625" style="5" bestFit="1" customWidth="1"/>
    <col min="2" max="2" width="20.42578125" style="4" customWidth="1"/>
    <col min="3" max="3" width="3.28515625" style="4" hidden="1" customWidth="1"/>
    <col min="4" max="4" width="3.42578125" style="42" hidden="1" customWidth="1"/>
    <col min="5" max="5" width="6.85546875" style="4" customWidth="1"/>
    <col min="6" max="6" width="7" style="4" customWidth="1"/>
    <col min="7" max="7" width="5.7109375" style="12" customWidth="1"/>
    <col min="8" max="8" width="3.85546875" style="12" hidden="1" customWidth="1"/>
    <col min="9" max="9" width="1.7109375" style="12" hidden="1" customWidth="1"/>
    <col min="10" max="10" width="1.5703125" style="12" hidden="1" customWidth="1"/>
    <col min="11" max="11" width="6.5703125" style="12" bestFit="1" customWidth="1"/>
    <col min="12" max="12" width="7.5703125" style="4" bestFit="1" customWidth="1"/>
    <col min="13" max="13" width="6.85546875" style="4" customWidth="1"/>
    <col min="14" max="14" width="7.28515625" style="4" customWidth="1"/>
    <col min="15" max="15" width="9.7109375" style="4" customWidth="1"/>
    <col min="16" max="16" width="6.7109375" style="4" hidden="1" customWidth="1"/>
    <col min="17" max="22" width="5.5703125" style="4" hidden="1" customWidth="1"/>
    <col min="23" max="23" width="3.85546875" style="4" hidden="1" customWidth="1"/>
    <col min="24" max="25" width="2.85546875" style="4" hidden="1" customWidth="1"/>
    <col min="26" max="26" width="2.28515625" style="4" hidden="1" customWidth="1"/>
    <col min="27" max="27" width="3.5703125" style="4" hidden="1" customWidth="1"/>
    <col min="28" max="28" width="9" style="4" hidden="1" customWidth="1"/>
    <col min="29" max="29" width="4.5703125" style="93" hidden="1" customWidth="1"/>
    <col min="30" max="30" width="4.28515625" style="4" hidden="1" customWidth="1"/>
    <col min="31" max="31" width="7" style="3" hidden="1" customWidth="1"/>
    <col min="32" max="32" width="7.5703125" customWidth="1"/>
    <col min="33" max="34" width="5.5703125" hidden="1" customWidth="1"/>
    <col min="35" max="35" width="5.5703125" style="4" hidden="1" customWidth="1"/>
    <col min="36" max="36" width="3.85546875" customWidth="1"/>
    <col min="37" max="38" width="2.28515625" customWidth="1"/>
    <col min="39" max="39" width="2.7109375" customWidth="1"/>
    <col min="40" max="40" width="3.5703125" customWidth="1"/>
    <col min="41" max="41" width="6.5703125" style="4"/>
    <col min="42" max="42" width="4.5703125" style="93" bestFit="1" customWidth="1"/>
    <col min="43" max="43" width="4.28515625" bestFit="1" customWidth="1"/>
    <col min="45" max="45" width="8" hidden="1" customWidth="1"/>
    <col min="46" max="47" width="5.5703125" hidden="1" customWidth="1"/>
    <col min="48" max="48" width="4.85546875" hidden="1" customWidth="1"/>
    <col min="49" max="49" width="3" hidden="1" customWidth="1"/>
    <col min="50" max="50" width="2.28515625" hidden="1" customWidth="1"/>
    <col min="51" max="51" width="3.140625" hidden="1" customWidth="1"/>
    <col min="52" max="52" width="3.5703125" hidden="1" customWidth="1"/>
    <col min="53" max="53" width="7.42578125" style="4" hidden="1" customWidth="1"/>
    <col min="54" max="54" width="4.5703125" style="93" hidden="1" customWidth="1"/>
    <col min="55" max="55" width="4.28515625" hidden="1" customWidth="1"/>
    <col min="56" max="56" width="0" hidden="1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style="4" hidden="1" customWidth="1"/>
    <col min="65" max="65" width="4.5703125" style="4" hidden="1" customWidth="1"/>
    <col min="66" max="66" width="4.28515625" hidden="1" customWidth="1"/>
    <col min="67" max="67" width="8.7109375" hidden="1" customWidth="1"/>
    <col min="68" max="68" width="6.5703125" hidden="1" customWidth="1"/>
    <col min="69" max="71" width="5.5703125" hidden="1" customWidth="1"/>
    <col min="72" max="72" width="3.85546875" hidden="1" customWidth="1"/>
    <col min="73" max="75" width="2.28515625" hidden="1" customWidth="1"/>
    <col min="76" max="76" width="3.5703125" hidden="1" customWidth="1"/>
    <col min="77" max="77" width="6.5703125" style="4" hidden="1" customWidth="1"/>
    <col min="78" max="78" width="4.5703125" style="93" hidden="1" customWidth="1"/>
    <col min="79" max="79" width="4.28515625" hidden="1" customWidth="1"/>
    <col min="80" max="80" width="6.7109375" hidden="1" customWidth="1"/>
    <col min="81" max="81" width="8" hidden="1" customWidth="1"/>
    <col min="82" max="82" width="6.140625" hidden="1" customWidth="1"/>
    <col min="83" max="83" width="4.140625" hidden="1" customWidth="1"/>
    <col min="84" max="85" width="2.85546875" hidden="1" customWidth="1"/>
    <col min="86" max="86" width="2.28515625" hidden="1" customWidth="1"/>
    <col min="87" max="87" width="3.7109375" hidden="1" customWidth="1"/>
    <col min="88" max="88" width="6.7109375" style="4" hidden="1" customWidth="1"/>
    <col min="89" max="89" width="4.28515625" style="4" hidden="1" customWidth="1"/>
    <col min="90" max="90" width="4.5703125" hidden="1" customWidth="1"/>
    <col min="91" max="98" width="6.7109375" hidden="1" customWidth="1"/>
    <col min="99" max="100" width="6.7109375" style="4" hidden="1" customWidth="1"/>
    <col min="101" max="109" width="6.7109375" hidden="1" customWidth="1"/>
    <col min="110" max="111" width="6.7109375" style="4" hidden="1" customWidth="1"/>
    <col min="112" max="120" width="6.7109375" hidden="1" customWidth="1"/>
    <col min="121" max="122" width="6.7109375" style="4" hidden="1" customWidth="1"/>
    <col min="123" max="131" width="6.7109375" hidden="1" customWidth="1"/>
    <col min="132" max="133" width="6.7109375" style="4" hidden="1" customWidth="1"/>
    <col min="134" max="142" width="6.7109375" hidden="1" customWidth="1"/>
    <col min="143" max="144" width="6.7109375" style="4" hidden="1" customWidth="1"/>
    <col min="145" max="153" width="6.7109375" hidden="1" customWidth="1"/>
    <col min="154" max="155" width="6.7109375" style="4" hidden="1" customWidth="1"/>
    <col min="156" max="164" width="6.7109375" hidden="1" customWidth="1"/>
    <col min="165" max="166" width="6.7109375" style="4" hidden="1" customWidth="1"/>
    <col min="167" max="175" width="6.7109375" hidden="1" customWidth="1"/>
    <col min="176" max="177" width="6.7109375" style="4" hidden="1" customWidth="1"/>
    <col min="178" max="186" width="6.7109375" hidden="1" customWidth="1"/>
    <col min="187" max="188" width="6.7109375" style="4" hidden="1" customWidth="1"/>
    <col min="189" max="197" width="6.7109375" hidden="1" customWidth="1"/>
    <col min="198" max="199" width="6.7109375" style="4" hidden="1" customWidth="1"/>
    <col min="200" max="208" width="6.7109375" hidden="1" customWidth="1"/>
    <col min="209" max="210" width="6.7109375" style="4" hidden="1" customWidth="1"/>
    <col min="211" max="219" width="6.7109375" hidden="1" customWidth="1"/>
    <col min="220" max="221" width="6.7109375" style="4" hidden="1" customWidth="1"/>
    <col min="222" max="230" width="6.7109375" hidden="1" customWidth="1"/>
    <col min="231" max="232" width="6.7109375" style="4" hidden="1" customWidth="1"/>
    <col min="233" max="241" width="6.7109375" hidden="1" customWidth="1"/>
    <col min="242" max="243" width="6.7109375" style="4" hidden="1" customWidth="1"/>
    <col min="244" max="245" width="6.7109375" hidden="1" customWidth="1"/>
    <col min="246" max="246" width="13.7109375" style="87" bestFit="1" customWidth="1"/>
  </cols>
  <sheetData>
    <row r="1" spans="1:251" ht="71.45" customHeight="1" thickTop="1" x14ac:dyDescent="0.25">
      <c r="A1" s="132" t="s">
        <v>108</v>
      </c>
      <c r="B1" s="133"/>
      <c r="C1" s="133"/>
      <c r="D1" s="133"/>
      <c r="E1" s="133"/>
      <c r="F1" s="133"/>
      <c r="G1" s="19"/>
      <c r="H1" s="20" t="s">
        <v>62</v>
      </c>
      <c r="I1" s="134" t="s">
        <v>28</v>
      </c>
      <c r="J1" s="135"/>
      <c r="K1" s="127" t="s">
        <v>93</v>
      </c>
      <c r="L1" s="136"/>
      <c r="M1" s="136"/>
      <c r="N1" s="136"/>
      <c r="O1" s="137"/>
      <c r="P1" s="129" t="s">
        <v>102</v>
      </c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4" t="s">
        <v>109</v>
      </c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4" t="s">
        <v>101</v>
      </c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7" t="s">
        <v>78</v>
      </c>
      <c r="BF1" s="128"/>
      <c r="BG1" s="128"/>
      <c r="BH1" s="128"/>
      <c r="BI1" s="128"/>
      <c r="BJ1" s="128"/>
      <c r="BK1" s="128"/>
      <c r="BL1" s="128"/>
      <c r="BM1" s="128"/>
      <c r="BN1" s="128"/>
      <c r="BO1" s="124"/>
      <c r="BP1" s="129" t="s">
        <v>103</v>
      </c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30" t="s">
        <v>91</v>
      </c>
      <c r="CD1" s="131"/>
      <c r="CE1" s="131"/>
      <c r="CF1" s="131"/>
      <c r="CG1" s="131"/>
      <c r="CH1" s="131"/>
      <c r="CI1" s="131"/>
      <c r="CJ1" s="131"/>
      <c r="CK1" s="131"/>
      <c r="CL1" s="131"/>
      <c r="CM1" s="131"/>
      <c r="CN1" s="123" t="s">
        <v>94</v>
      </c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 t="s">
        <v>0</v>
      </c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 t="s">
        <v>1</v>
      </c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 t="s">
        <v>2</v>
      </c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 t="s">
        <v>3</v>
      </c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 t="s">
        <v>4</v>
      </c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 t="s">
        <v>5</v>
      </c>
      <c r="FC1" s="123"/>
      <c r="FD1" s="123"/>
      <c r="FE1" s="123"/>
      <c r="FF1" s="123"/>
      <c r="FG1" s="123"/>
      <c r="FH1" s="123"/>
      <c r="FI1" s="123"/>
      <c r="FJ1" s="123"/>
      <c r="FK1" s="123"/>
      <c r="FL1" s="123"/>
      <c r="FM1" s="123" t="s">
        <v>6</v>
      </c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 t="s">
        <v>7</v>
      </c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 t="s">
        <v>8</v>
      </c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 t="s">
        <v>9</v>
      </c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 t="s">
        <v>10</v>
      </c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 t="s">
        <v>11</v>
      </c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 t="s">
        <v>12</v>
      </c>
      <c r="IB1" s="123"/>
      <c r="IC1" s="123"/>
      <c r="ID1" s="123"/>
      <c r="IE1" s="123"/>
      <c r="IF1" s="123"/>
      <c r="IG1" s="123"/>
      <c r="IH1" s="123"/>
      <c r="II1" s="123"/>
      <c r="IJ1" s="123"/>
      <c r="IK1" s="126"/>
      <c r="IL1" s="85"/>
    </row>
    <row r="2" spans="1:251" ht="74.25" customHeight="1" thickBot="1" x14ac:dyDescent="0.25">
      <c r="A2" s="47" t="s">
        <v>77</v>
      </c>
      <c r="B2" s="48" t="s">
        <v>76</v>
      </c>
      <c r="C2" s="48" t="s">
        <v>82</v>
      </c>
      <c r="D2" s="63" t="s">
        <v>83</v>
      </c>
      <c r="E2" s="48" t="s">
        <v>104</v>
      </c>
      <c r="F2" s="49" t="s">
        <v>105</v>
      </c>
      <c r="G2" s="116" t="s">
        <v>98</v>
      </c>
      <c r="H2" s="50" t="s">
        <v>49</v>
      </c>
      <c r="I2" s="51" t="s">
        <v>60</v>
      </c>
      <c r="J2" s="52" t="s">
        <v>61</v>
      </c>
      <c r="K2" s="47" t="s">
        <v>93</v>
      </c>
      <c r="L2" s="48" t="s">
        <v>85</v>
      </c>
      <c r="M2" s="48" t="s">
        <v>46</v>
      </c>
      <c r="N2" s="48" t="s">
        <v>99</v>
      </c>
      <c r="O2" s="49" t="s">
        <v>99</v>
      </c>
      <c r="P2" s="47" t="s">
        <v>30</v>
      </c>
      <c r="Q2" s="48" t="s">
        <v>31</v>
      </c>
      <c r="R2" s="48" t="s">
        <v>32</v>
      </c>
      <c r="S2" s="48" t="s">
        <v>33</v>
      </c>
      <c r="T2" s="48" t="s">
        <v>34</v>
      </c>
      <c r="U2" s="48" t="s">
        <v>35</v>
      </c>
      <c r="V2" s="48" t="s">
        <v>36</v>
      </c>
      <c r="W2" s="48" t="s">
        <v>29</v>
      </c>
      <c r="X2" s="48" t="s">
        <v>37</v>
      </c>
      <c r="Y2" s="48" t="s">
        <v>95</v>
      </c>
      <c r="Z2" s="48" t="s">
        <v>39</v>
      </c>
      <c r="AA2" s="53" t="s">
        <v>40</v>
      </c>
      <c r="AB2" s="48" t="s">
        <v>41</v>
      </c>
      <c r="AC2" s="91" t="s">
        <v>29</v>
      </c>
      <c r="AD2" s="48" t="s">
        <v>42</v>
      </c>
      <c r="AE2" s="49" t="s">
        <v>43</v>
      </c>
      <c r="AF2" s="48" t="s">
        <v>30</v>
      </c>
      <c r="AG2" s="48" t="s">
        <v>31</v>
      </c>
      <c r="AH2" s="48" t="s">
        <v>32</v>
      </c>
      <c r="AI2" s="48" t="s">
        <v>33</v>
      </c>
      <c r="AJ2" s="48" t="s">
        <v>29</v>
      </c>
      <c r="AK2" s="48" t="s">
        <v>37</v>
      </c>
      <c r="AL2" s="48" t="s">
        <v>95</v>
      </c>
      <c r="AM2" s="48" t="s">
        <v>89</v>
      </c>
      <c r="AN2" s="53" t="s">
        <v>40</v>
      </c>
      <c r="AO2" s="48" t="s">
        <v>41</v>
      </c>
      <c r="AP2" s="91" t="s">
        <v>29</v>
      </c>
      <c r="AQ2" s="48" t="s">
        <v>42</v>
      </c>
      <c r="AR2" s="49" t="s">
        <v>43</v>
      </c>
      <c r="AS2" s="48" t="s">
        <v>81</v>
      </c>
      <c r="AT2" s="48" t="s">
        <v>31</v>
      </c>
      <c r="AU2" s="48" t="s">
        <v>32</v>
      </c>
      <c r="AV2" s="48" t="s">
        <v>29</v>
      </c>
      <c r="AW2" s="48" t="s">
        <v>37</v>
      </c>
      <c r="AX2" s="48" t="s">
        <v>95</v>
      </c>
      <c r="AY2" s="48" t="s">
        <v>89</v>
      </c>
      <c r="AZ2" s="53" t="s">
        <v>40</v>
      </c>
      <c r="BA2" s="48" t="s">
        <v>41</v>
      </c>
      <c r="BB2" s="91" t="s">
        <v>29</v>
      </c>
      <c r="BC2" s="48" t="s">
        <v>42</v>
      </c>
      <c r="BD2" s="49" t="s">
        <v>43</v>
      </c>
      <c r="BE2" s="43" t="s">
        <v>78</v>
      </c>
      <c r="BF2" s="43" t="s">
        <v>30</v>
      </c>
      <c r="BG2" s="43" t="s">
        <v>29</v>
      </c>
      <c r="BH2" s="43" t="s">
        <v>37</v>
      </c>
      <c r="BI2" s="43" t="s">
        <v>38</v>
      </c>
      <c r="BJ2" s="43" t="s">
        <v>39</v>
      </c>
      <c r="BK2" s="45" t="s">
        <v>40</v>
      </c>
      <c r="BL2" s="48" t="s">
        <v>41</v>
      </c>
      <c r="BM2" s="48" t="s">
        <v>45</v>
      </c>
      <c r="BN2" s="48" t="s">
        <v>42</v>
      </c>
      <c r="BO2" s="49" t="s">
        <v>43</v>
      </c>
      <c r="BP2" s="47" t="s">
        <v>81</v>
      </c>
      <c r="BQ2" s="48" t="s">
        <v>31</v>
      </c>
      <c r="BR2" s="48" t="s">
        <v>32</v>
      </c>
      <c r="BS2" s="48" t="s">
        <v>33</v>
      </c>
      <c r="BT2" s="48" t="s">
        <v>29</v>
      </c>
      <c r="BU2" s="48" t="s">
        <v>37</v>
      </c>
      <c r="BV2" s="48" t="s">
        <v>95</v>
      </c>
      <c r="BW2" s="48" t="s">
        <v>89</v>
      </c>
      <c r="BX2" s="53" t="s">
        <v>40</v>
      </c>
      <c r="BY2" s="48" t="s">
        <v>41</v>
      </c>
      <c r="BZ2" s="94" t="s">
        <v>96</v>
      </c>
      <c r="CA2" s="48" t="s">
        <v>42</v>
      </c>
      <c r="CB2" s="49" t="s">
        <v>43</v>
      </c>
      <c r="CC2" s="71" t="s">
        <v>30</v>
      </c>
      <c r="CD2" s="68" t="s">
        <v>31</v>
      </c>
      <c r="CE2" s="68" t="s">
        <v>29</v>
      </c>
      <c r="CF2" s="68" t="s">
        <v>37</v>
      </c>
      <c r="CG2" s="68" t="s">
        <v>95</v>
      </c>
      <c r="CH2" s="68" t="s">
        <v>89</v>
      </c>
      <c r="CI2" s="72" t="s">
        <v>40</v>
      </c>
      <c r="CJ2" s="73" t="s">
        <v>41</v>
      </c>
      <c r="CK2" s="68" t="s">
        <v>29</v>
      </c>
      <c r="CL2" s="68" t="s">
        <v>42</v>
      </c>
      <c r="CM2" s="69" t="s">
        <v>43</v>
      </c>
      <c r="CN2" s="57" t="s">
        <v>30</v>
      </c>
      <c r="CO2" s="54" t="s">
        <v>31</v>
      </c>
      <c r="CP2" s="54" t="s">
        <v>29</v>
      </c>
      <c r="CQ2" s="54" t="s">
        <v>37</v>
      </c>
      <c r="CR2" s="54" t="s">
        <v>38</v>
      </c>
      <c r="CS2" s="54" t="s">
        <v>39</v>
      </c>
      <c r="CT2" s="54" t="s">
        <v>40</v>
      </c>
      <c r="CU2" s="55" t="s">
        <v>41</v>
      </c>
      <c r="CV2" s="54" t="s">
        <v>45</v>
      </c>
      <c r="CW2" s="54" t="s">
        <v>42</v>
      </c>
      <c r="CX2" s="56" t="s">
        <v>43</v>
      </c>
      <c r="CY2" s="57" t="s">
        <v>30</v>
      </c>
      <c r="CZ2" s="54" t="s">
        <v>31</v>
      </c>
      <c r="DA2" s="54" t="s">
        <v>29</v>
      </c>
      <c r="DB2" s="54" t="s">
        <v>37</v>
      </c>
      <c r="DC2" s="54" t="s">
        <v>38</v>
      </c>
      <c r="DD2" s="54" t="s">
        <v>39</v>
      </c>
      <c r="DE2" s="54" t="s">
        <v>40</v>
      </c>
      <c r="DF2" s="55" t="s">
        <v>41</v>
      </c>
      <c r="DG2" s="54" t="s">
        <v>45</v>
      </c>
      <c r="DH2" s="54" t="s">
        <v>42</v>
      </c>
      <c r="DI2" s="56" t="s">
        <v>43</v>
      </c>
      <c r="DJ2" s="57" t="s">
        <v>30</v>
      </c>
      <c r="DK2" s="54" t="s">
        <v>31</v>
      </c>
      <c r="DL2" s="54" t="s">
        <v>29</v>
      </c>
      <c r="DM2" s="54" t="s">
        <v>37</v>
      </c>
      <c r="DN2" s="54" t="s">
        <v>38</v>
      </c>
      <c r="DO2" s="54" t="s">
        <v>39</v>
      </c>
      <c r="DP2" s="54" t="s">
        <v>40</v>
      </c>
      <c r="DQ2" s="55" t="s">
        <v>41</v>
      </c>
      <c r="DR2" s="54" t="s">
        <v>45</v>
      </c>
      <c r="DS2" s="54" t="s">
        <v>42</v>
      </c>
      <c r="DT2" s="56" t="s">
        <v>43</v>
      </c>
      <c r="DU2" s="57" t="s">
        <v>30</v>
      </c>
      <c r="DV2" s="54" t="s">
        <v>31</v>
      </c>
      <c r="DW2" s="54" t="s">
        <v>29</v>
      </c>
      <c r="DX2" s="54" t="s">
        <v>37</v>
      </c>
      <c r="DY2" s="54" t="s">
        <v>38</v>
      </c>
      <c r="DZ2" s="54" t="s">
        <v>39</v>
      </c>
      <c r="EA2" s="54" t="s">
        <v>40</v>
      </c>
      <c r="EB2" s="55" t="s">
        <v>41</v>
      </c>
      <c r="EC2" s="54" t="s">
        <v>45</v>
      </c>
      <c r="ED2" s="54" t="s">
        <v>42</v>
      </c>
      <c r="EE2" s="56" t="s">
        <v>43</v>
      </c>
      <c r="EF2" s="57" t="s">
        <v>30</v>
      </c>
      <c r="EG2" s="54" t="s">
        <v>31</v>
      </c>
      <c r="EH2" s="54" t="s">
        <v>29</v>
      </c>
      <c r="EI2" s="54" t="s">
        <v>37</v>
      </c>
      <c r="EJ2" s="54" t="s">
        <v>38</v>
      </c>
      <c r="EK2" s="54" t="s">
        <v>39</v>
      </c>
      <c r="EL2" s="54" t="s">
        <v>40</v>
      </c>
      <c r="EM2" s="55" t="s">
        <v>41</v>
      </c>
      <c r="EN2" s="54" t="s">
        <v>45</v>
      </c>
      <c r="EO2" s="54" t="s">
        <v>42</v>
      </c>
      <c r="EP2" s="56" t="s">
        <v>43</v>
      </c>
      <c r="EQ2" s="57" t="s">
        <v>30</v>
      </c>
      <c r="ER2" s="54" t="s">
        <v>31</v>
      </c>
      <c r="ES2" s="54" t="s">
        <v>29</v>
      </c>
      <c r="ET2" s="54" t="s">
        <v>37</v>
      </c>
      <c r="EU2" s="54" t="s">
        <v>38</v>
      </c>
      <c r="EV2" s="54" t="s">
        <v>39</v>
      </c>
      <c r="EW2" s="54" t="s">
        <v>40</v>
      </c>
      <c r="EX2" s="55" t="s">
        <v>41</v>
      </c>
      <c r="EY2" s="54" t="s">
        <v>45</v>
      </c>
      <c r="EZ2" s="54" t="s">
        <v>42</v>
      </c>
      <c r="FA2" s="56" t="s">
        <v>43</v>
      </c>
      <c r="FB2" s="57" t="s">
        <v>30</v>
      </c>
      <c r="FC2" s="54" t="s">
        <v>31</v>
      </c>
      <c r="FD2" s="54" t="s">
        <v>29</v>
      </c>
      <c r="FE2" s="54" t="s">
        <v>37</v>
      </c>
      <c r="FF2" s="54" t="s">
        <v>38</v>
      </c>
      <c r="FG2" s="54" t="s">
        <v>39</v>
      </c>
      <c r="FH2" s="54" t="s">
        <v>40</v>
      </c>
      <c r="FI2" s="55" t="s">
        <v>41</v>
      </c>
      <c r="FJ2" s="54" t="s">
        <v>45</v>
      </c>
      <c r="FK2" s="54" t="s">
        <v>42</v>
      </c>
      <c r="FL2" s="56" t="s">
        <v>43</v>
      </c>
      <c r="FM2" s="57" t="s">
        <v>30</v>
      </c>
      <c r="FN2" s="54" t="s">
        <v>31</v>
      </c>
      <c r="FO2" s="54" t="s">
        <v>29</v>
      </c>
      <c r="FP2" s="54" t="s">
        <v>37</v>
      </c>
      <c r="FQ2" s="54" t="s">
        <v>38</v>
      </c>
      <c r="FR2" s="54" t="s">
        <v>39</v>
      </c>
      <c r="FS2" s="54" t="s">
        <v>40</v>
      </c>
      <c r="FT2" s="55" t="s">
        <v>41</v>
      </c>
      <c r="FU2" s="54" t="s">
        <v>45</v>
      </c>
      <c r="FV2" s="54" t="s">
        <v>42</v>
      </c>
      <c r="FW2" s="56" t="s">
        <v>43</v>
      </c>
      <c r="FX2" s="57" t="s">
        <v>30</v>
      </c>
      <c r="FY2" s="54" t="s">
        <v>31</v>
      </c>
      <c r="FZ2" s="54" t="s">
        <v>29</v>
      </c>
      <c r="GA2" s="54" t="s">
        <v>37</v>
      </c>
      <c r="GB2" s="54" t="s">
        <v>38</v>
      </c>
      <c r="GC2" s="54" t="s">
        <v>39</v>
      </c>
      <c r="GD2" s="54" t="s">
        <v>40</v>
      </c>
      <c r="GE2" s="55" t="s">
        <v>41</v>
      </c>
      <c r="GF2" s="54" t="s">
        <v>45</v>
      </c>
      <c r="GG2" s="54" t="s">
        <v>42</v>
      </c>
      <c r="GH2" s="56" t="s">
        <v>43</v>
      </c>
      <c r="GI2" s="57" t="s">
        <v>30</v>
      </c>
      <c r="GJ2" s="54" t="s">
        <v>31</v>
      </c>
      <c r="GK2" s="54" t="s">
        <v>29</v>
      </c>
      <c r="GL2" s="54" t="s">
        <v>37</v>
      </c>
      <c r="GM2" s="54" t="s">
        <v>38</v>
      </c>
      <c r="GN2" s="54" t="s">
        <v>39</v>
      </c>
      <c r="GO2" s="54" t="s">
        <v>40</v>
      </c>
      <c r="GP2" s="55" t="s">
        <v>41</v>
      </c>
      <c r="GQ2" s="54" t="s">
        <v>45</v>
      </c>
      <c r="GR2" s="54" t="s">
        <v>42</v>
      </c>
      <c r="GS2" s="56" t="s">
        <v>43</v>
      </c>
      <c r="GT2" s="57" t="s">
        <v>30</v>
      </c>
      <c r="GU2" s="54" t="s">
        <v>31</v>
      </c>
      <c r="GV2" s="54" t="s">
        <v>29</v>
      </c>
      <c r="GW2" s="54" t="s">
        <v>37</v>
      </c>
      <c r="GX2" s="54" t="s">
        <v>38</v>
      </c>
      <c r="GY2" s="54" t="s">
        <v>39</v>
      </c>
      <c r="GZ2" s="54" t="s">
        <v>40</v>
      </c>
      <c r="HA2" s="55" t="s">
        <v>41</v>
      </c>
      <c r="HB2" s="54" t="s">
        <v>45</v>
      </c>
      <c r="HC2" s="54" t="s">
        <v>42</v>
      </c>
      <c r="HD2" s="56" t="s">
        <v>43</v>
      </c>
      <c r="HE2" s="57" t="s">
        <v>30</v>
      </c>
      <c r="HF2" s="54" t="s">
        <v>31</v>
      </c>
      <c r="HG2" s="54" t="s">
        <v>29</v>
      </c>
      <c r="HH2" s="54" t="s">
        <v>37</v>
      </c>
      <c r="HI2" s="54" t="s">
        <v>38</v>
      </c>
      <c r="HJ2" s="54" t="s">
        <v>39</v>
      </c>
      <c r="HK2" s="54" t="s">
        <v>40</v>
      </c>
      <c r="HL2" s="55" t="s">
        <v>41</v>
      </c>
      <c r="HM2" s="54" t="s">
        <v>45</v>
      </c>
      <c r="HN2" s="54" t="s">
        <v>42</v>
      </c>
      <c r="HO2" s="56" t="s">
        <v>43</v>
      </c>
      <c r="HP2" s="57" t="s">
        <v>30</v>
      </c>
      <c r="HQ2" s="54" t="s">
        <v>31</v>
      </c>
      <c r="HR2" s="54" t="s">
        <v>29</v>
      </c>
      <c r="HS2" s="54" t="s">
        <v>37</v>
      </c>
      <c r="HT2" s="54" t="s">
        <v>38</v>
      </c>
      <c r="HU2" s="54" t="s">
        <v>39</v>
      </c>
      <c r="HV2" s="54" t="s">
        <v>40</v>
      </c>
      <c r="HW2" s="55" t="s">
        <v>41</v>
      </c>
      <c r="HX2" s="54" t="s">
        <v>45</v>
      </c>
      <c r="HY2" s="54" t="s">
        <v>42</v>
      </c>
      <c r="HZ2" s="56" t="s">
        <v>43</v>
      </c>
      <c r="IA2" s="57" t="s">
        <v>30</v>
      </c>
      <c r="IB2" s="54" t="s">
        <v>31</v>
      </c>
      <c r="IC2" s="54" t="s">
        <v>29</v>
      </c>
      <c r="ID2" s="54" t="s">
        <v>37</v>
      </c>
      <c r="IE2" s="54" t="s">
        <v>38</v>
      </c>
      <c r="IF2" s="54" t="s">
        <v>39</v>
      </c>
      <c r="IG2" s="54" t="s">
        <v>40</v>
      </c>
      <c r="IH2" s="55" t="s">
        <v>41</v>
      </c>
      <c r="II2" s="54" t="s">
        <v>45</v>
      </c>
      <c r="IJ2" s="54" t="s">
        <v>42</v>
      </c>
      <c r="IK2" s="54" t="s">
        <v>43</v>
      </c>
      <c r="IL2" s="85"/>
    </row>
    <row r="3" spans="1:251" x14ac:dyDescent="0.2">
      <c r="A3" s="34">
        <v>1</v>
      </c>
      <c r="B3" s="64" t="s">
        <v>111</v>
      </c>
      <c r="C3" s="25"/>
      <c r="D3" s="65"/>
      <c r="E3" s="65" t="s">
        <v>106</v>
      </c>
      <c r="F3" s="66" t="s">
        <v>107</v>
      </c>
      <c r="G3" s="117"/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5" t="str">
        <f>IF(ISNA(VLOOKUP(E3,SortLookup!$A$1:$B$5,2,FALSE))," ",VLOOKUP(E3,SortLookup!$A$1:$B$5,2,FALSE))</f>
        <v xml:space="preserve"> </v>
      </c>
      <c r="J3" s="22" t="str">
        <f>IF(ISNA(VLOOKUP(F3,SortLookup!$A$7:$B$11,2,FALSE))," ",VLOOKUP(F3,SortLookup!$A$7:$B$11,2,FALSE))</f>
        <v xml:space="preserve"> </v>
      </c>
      <c r="K3" s="58">
        <f>L3+M3+O3</f>
        <v>55</v>
      </c>
      <c r="L3" s="59">
        <f>AB3+AO3+BA3+BL3+BY3+CJ3+CU3+DF3+DQ3+EB3+EM3+EX3+FI3+FT3+GE3+GP3+HA3+HL3+HW3+IH3</f>
        <v>52</v>
      </c>
      <c r="M3" s="37">
        <f>AD3+AQ3+BC3+BN3+CA3+CL3+CW3+DH3+DS3+ED3+EO3+EZ3+FK3+FV3+GG3+GR3+HC3+HN3+HY3+IJ3</f>
        <v>0</v>
      </c>
      <c r="N3" s="38">
        <f>O3</f>
        <v>3</v>
      </c>
      <c r="O3" s="60">
        <f>W3+AJ3+AV3+BG3+BT3+CE3+CP3+DA3+DL3+DW3+EH3+ES3+FD3+FO3+FZ3+GK3+GV3+HG3+HR3+IC3</f>
        <v>3</v>
      </c>
      <c r="P3" s="32"/>
      <c r="Q3" s="29"/>
      <c r="R3" s="29"/>
      <c r="S3" s="29"/>
      <c r="T3" s="29"/>
      <c r="U3" s="29"/>
      <c r="V3" s="29"/>
      <c r="W3" s="30"/>
      <c r="X3" s="30"/>
      <c r="Y3" s="30"/>
      <c r="Z3" s="30"/>
      <c r="AA3" s="31"/>
      <c r="AB3" s="28">
        <f>P3+Q3+R3+S3+T3+U3+V3</f>
        <v>0</v>
      </c>
      <c r="AC3" s="23">
        <f>W3</f>
        <v>0</v>
      </c>
      <c r="AD3" s="23">
        <f>(X3*3)+(Y3*10)+(Z3*5)+(AA3*20)</f>
        <v>0</v>
      </c>
      <c r="AE3" s="46">
        <f>AB3+AC3+AD3</f>
        <v>0</v>
      </c>
      <c r="AF3" s="32">
        <v>52</v>
      </c>
      <c r="AG3" s="29"/>
      <c r="AH3" s="29"/>
      <c r="AI3" s="29"/>
      <c r="AJ3" s="30">
        <v>3</v>
      </c>
      <c r="AK3" s="30">
        <v>0</v>
      </c>
      <c r="AL3" s="30">
        <v>0</v>
      </c>
      <c r="AM3" s="30">
        <v>0</v>
      </c>
      <c r="AN3" s="31">
        <v>0</v>
      </c>
      <c r="AO3" s="28">
        <f>AF3+AG3+AH3+AI3</f>
        <v>52</v>
      </c>
      <c r="AP3" s="23">
        <f>AJ3</f>
        <v>3</v>
      </c>
      <c r="AQ3" s="23">
        <f>(AK3*3)+(AL3*10)+(AM3*5)+(AN3*20)</f>
        <v>0</v>
      </c>
      <c r="AR3" s="46">
        <f>AO3+AP3+AQ3</f>
        <v>55</v>
      </c>
      <c r="AS3" s="32"/>
      <c r="AT3" s="29"/>
      <c r="AU3" s="29"/>
      <c r="AV3" s="30"/>
      <c r="AW3" s="30"/>
      <c r="AX3" s="30"/>
      <c r="AY3" s="30"/>
      <c r="AZ3" s="31"/>
      <c r="BA3" s="28">
        <f>AS3+AT3+AU3</f>
        <v>0</v>
      </c>
      <c r="BB3" s="23">
        <f>AV3</f>
        <v>0</v>
      </c>
      <c r="BC3" s="23">
        <f>(AW3*3)+(AX3*10)+(AY3*5)+(AZ3*20)</f>
        <v>0</v>
      </c>
      <c r="BD3" s="46">
        <f>BA3+BB3+BC3</f>
        <v>0</v>
      </c>
      <c r="BE3" s="28"/>
      <c r="BF3" s="44"/>
      <c r="BG3" s="30"/>
      <c r="BH3" s="30"/>
      <c r="BI3" s="30"/>
      <c r="BJ3" s="30"/>
      <c r="BK3" s="31"/>
      <c r="BL3" s="41">
        <f>BE3+BF3</f>
        <v>0</v>
      </c>
      <c r="BM3" s="38">
        <f>BG3/2</f>
        <v>0</v>
      </c>
      <c r="BN3" s="37">
        <f>(BH3*3)+(BI3*5)+(BJ3*5)+(BK3*20)</f>
        <v>0</v>
      </c>
      <c r="BO3" s="36">
        <f>BL3+BM3+BN3</f>
        <v>0</v>
      </c>
      <c r="BP3" s="32"/>
      <c r="BQ3" s="29"/>
      <c r="BR3" s="29"/>
      <c r="BS3" s="29"/>
      <c r="BT3" s="30"/>
      <c r="BU3" s="30"/>
      <c r="BV3" s="30"/>
      <c r="BW3" s="30"/>
      <c r="BX3" s="31"/>
      <c r="BY3" s="28">
        <f>BP3+BQ3+BR3+BS3</f>
        <v>0</v>
      </c>
      <c r="BZ3" s="23">
        <f>BT3</f>
        <v>0</v>
      </c>
      <c r="CA3" s="33">
        <f>(BU3*3)+(BV3*10)+(BW3*5)+(BX3*20)</f>
        <v>0</v>
      </c>
      <c r="CB3" s="74">
        <f>BY3+BZ3+CA3</f>
        <v>0</v>
      </c>
      <c r="CC3" s="32"/>
      <c r="CD3" s="29"/>
      <c r="CE3" s="30"/>
      <c r="CF3" s="30"/>
      <c r="CG3" s="30"/>
      <c r="CH3" s="30"/>
      <c r="CI3" s="31"/>
      <c r="CJ3" s="28">
        <f>CC3+CD3</f>
        <v>0</v>
      </c>
      <c r="CK3" s="27">
        <f>CE3/2</f>
        <v>0</v>
      </c>
      <c r="CL3" s="23">
        <f>(CF3*3)+(CG3*10)+(CH3*5)+(CI3*20)</f>
        <v>0</v>
      </c>
      <c r="CM3" s="70">
        <f>CJ3+CK3+CL3</f>
        <v>0</v>
      </c>
      <c r="CN3" s="4"/>
      <c r="CO3" s="4"/>
      <c r="CP3" s="4"/>
      <c r="CQ3" s="4"/>
      <c r="CR3" s="4"/>
      <c r="CS3" s="4"/>
      <c r="CT3" s="4"/>
      <c r="CU3" s="75"/>
      <c r="CW3" s="4"/>
      <c r="CX3" s="76"/>
      <c r="CY3" s="40"/>
      <c r="CZ3" s="4"/>
      <c r="DA3" s="4"/>
      <c r="DB3" s="4"/>
      <c r="DC3" s="4"/>
      <c r="DD3" s="4"/>
      <c r="DE3" s="4"/>
      <c r="DF3" s="75"/>
      <c r="DH3" s="4"/>
      <c r="DI3" s="76"/>
      <c r="DJ3" s="40"/>
      <c r="DK3" s="4"/>
      <c r="DL3" s="4"/>
      <c r="DM3" s="4"/>
      <c r="DN3" s="4"/>
      <c r="DO3" s="4"/>
      <c r="DP3" s="4"/>
      <c r="DQ3" s="75"/>
      <c r="DS3" s="4"/>
      <c r="DT3" s="76"/>
      <c r="DU3" s="40"/>
      <c r="DV3" s="4"/>
      <c r="DW3" s="4"/>
      <c r="DX3" s="4"/>
      <c r="DY3" s="4"/>
      <c r="DZ3" s="4"/>
      <c r="EA3" s="4"/>
      <c r="EB3" s="75"/>
      <c r="ED3" s="4"/>
      <c r="EE3" s="76"/>
      <c r="EF3" s="40"/>
      <c r="EG3" s="4"/>
      <c r="EH3" s="4"/>
      <c r="EI3" s="4"/>
      <c r="EJ3" s="4"/>
      <c r="EK3" s="4"/>
      <c r="EL3" s="4"/>
      <c r="EM3" s="75"/>
      <c r="EO3" s="4"/>
      <c r="EP3" s="76"/>
      <c r="EQ3" s="40"/>
      <c r="ER3" s="4"/>
      <c r="ES3" s="4"/>
      <c r="ET3" s="4"/>
      <c r="EU3" s="4"/>
      <c r="EV3" s="4"/>
      <c r="EW3" s="4"/>
      <c r="EX3" s="75"/>
      <c r="EZ3" s="4"/>
      <c r="FA3" s="76"/>
      <c r="FB3" s="40"/>
      <c r="FC3" s="4"/>
      <c r="FD3" s="4"/>
      <c r="FE3" s="4"/>
      <c r="FF3" s="4"/>
      <c r="FG3" s="4"/>
      <c r="FH3" s="4"/>
      <c r="FI3" s="75"/>
      <c r="FK3" s="4"/>
      <c r="FL3" s="76"/>
      <c r="FM3" s="40"/>
      <c r="FN3" s="4"/>
      <c r="FO3" s="4"/>
      <c r="FP3" s="4"/>
      <c r="FQ3" s="4"/>
      <c r="FR3" s="4"/>
      <c r="FS3" s="4"/>
      <c r="FT3" s="75"/>
      <c r="FV3" s="4"/>
      <c r="FW3" s="76"/>
      <c r="FX3" s="40"/>
      <c r="FY3" s="4"/>
      <c r="FZ3" s="4"/>
      <c r="GA3" s="4"/>
      <c r="GB3" s="4"/>
      <c r="GC3" s="4"/>
      <c r="GD3" s="4"/>
      <c r="GE3" s="75"/>
      <c r="GG3" s="4"/>
      <c r="GH3" s="76"/>
      <c r="GI3" s="40"/>
      <c r="GJ3" s="4"/>
      <c r="GK3" s="4"/>
      <c r="GL3" s="4"/>
      <c r="GM3" s="4"/>
      <c r="GN3" s="4"/>
      <c r="GO3" s="4"/>
      <c r="GP3" s="75"/>
      <c r="GR3" s="4"/>
      <c r="GS3" s="76"/>
      <c r="GT3" s="40"/>
      <c r="GU3" s="4"/>
      <c r="GV3" s="4"/>
      <c r="GW3" s="4"/>
      <c r="GX3" s="4"/>
      <c r="GY3" s="4"/>
      <c r="GZ3" s="4"/>
      <c r="HA3" s="75"/>
      <c r="HC3" s="4"/>
      <c r="HD3" s="76"/>
      <c r="HE3" s="40"/>
      <c r="HF3" s="4"/>
      <c r="HG3" s="4"/>
      <c r="HH3" s="4"/>
      <c r="HI3" s="4"/>
      <c r="HJ3" s="4"/>
      <c r="HK3" s="4"/>
      <c r="HL3" s="75"/>
      <c r="HN3" s="4"/>
      <c r="HO3" s="76"/>
      <c r="HP3" s="40"/>
      <c r="HQ3" s="4"/>
      <c r="HR3" s="4"/>
      <c r="HS3" s="4"/>
      <c r="HT3" s="4"/>
      <c r="HU3" s="4"/>
      <c r="HV3" s="4"/>
      <c r="HW3" s="75"/>
      <c r="HY3" s="4"/>
      <c r="HZ3" s="76"/>
      <c r="IA3" s="40"/>
      <c r="IB3" s="4"/>
      <c r="IC3" s="4"/>
      <c r="ID3" s="4"/>
      <c r="IE3" s="4"/>
      <c r="IF3" s="4"/>
      <c r="IG3" s="4"/>
      <c r="IH3" s="75"/>
      <c r="IJ3" s="4"/>
      <c r="IK3" s="4"/>
      <c r="IL3" s="85"/>
      <c r="IM3" s="4"/>
      <c r="IN3" s="4"/>
      <c r="IO3" s="4"/>
      <c r="IP3" s="4"/>
      <c r="IQ3" s="4"/>
    </row>
    <row r="4" spans="1:251" x14ac:dyDescent="0.2">
      <c r="A4" s="34">
        <v>2</v>
      </c>
      <c r="B4" s="64" t="s">
        <v>110</v>
      </c>
      <c r="C4" s="25"/>
      <c r="D4" s="65"/>
      <c r="E4" s="65" t="s">
        <v>106</v>
      </c>
      <c r="F4" s="66" t="s">
        <v>107</v>
      </c>
      <c r="G4" s="117"/>
      <c r="H4" s="21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5" t="str">
        <f>IF(ISNA(VLOOKUP(E4,SortLookup!$A$1:$B$5,2,FALSE))," ",VLOOKUP(E4,SortLookup!$A$1:$B$5,2,FALSE))</f>
        <v xml:space="preserve"> </v>
      </c>
      <c r="J4" s="22" t="str">
        <f>IF(ISNA(VLOOKUP(F4,SortLookup!$A$7:$B$11,2,FALSE))," ",VLOOKUP(F4,SortLookup!$A$7:$B$11,2,FALSE))</f>
        <v xml:space="preserve"> </v>
      </c>
      <c r="K4" s="58">
        <f>L4+M4+O4</f>
        <v>81.84</v>
      </c>
      <c r="L4" s="59">
        <f>AB4+AO4+BA4+BL4+BY4+CJ4+CU4+DF4+DQ4+EB4+EM4+EX4+FI4+FT4+GE4+GP4+HA4+HL4+HW4+IH4</f>
        <v>62.84</v>
      </c>
      <c r="M4" s="37">
        <f>AD4+AQ4+BC4+BN4+CA4+CL4+CW4+DH4+DS4+ED4+EO4+EZ4+FK4+FV4+GG4+GR4+HC4+HN4+HY4+IJ4</f>
        <v>0</v>
      </c>
      <c r="N4" s="38">
        <f>O4</f>
        <v>19</v>
      </c>
      <c r="O4" s="60">
        <f>W4+AJ4+AV4+BG4+BT4+CE4+CP4+DA4+DL4+DW4+EH4+ES4+FD4+FO4+FZ4+GK4+GV4+HG4+HR4+IC4</f>
        <v>19</v>
      </c>
      <c r="P4" s="32"/>
      <c r="Q4" s="29"/>
      <c r="R4" s="29"/>
      <c r="S4" s="29"/>
      <c r="T4" s="29"/>
      <c r="U4" s="29"/>
      <c r="V4" s="29"/>
      <c r="W4" s="30"/>
      <c r="X4" s="30"/>
      <c r="Y4" s="30"/>
      <c r="Z4" s="30"/>
      <c r="AA4" s="31"/>
      <c r="AB4" s="28">
        <f>P4+Q4+R4+S4+T4+U4+V4</f>
        <v>0</v>
      </c>
      <c r="AC4" s="23">
        <f>W4</f>
        <v>0</v>
      </c>
      <c r="AD4" s="23">
        <f>(X4*3)+(Y4*10)+(Z4*5)+(AA4*20)</f>
        <v>0</v>
      </c>
      <c r="AE4" s="46">
        <f>AB4+AC4+AD4</f>
        <v>0</v>
      </c>
      <c r="AF4" s="32">
        <v>62.84</v>
      </c>
      <c r="AG4" s="29"/>
      <c r="AH4" s="29"/>
      <c r="AI4" s="29"/>
      <c r="AJ4" s="30">
        <v>19</v>
      </c>
      <c r="AK4" s="30">
        <v>0</v>
      </c>
      <c r="AL4" s="30">
        <v>0</v>
      </c>
      <c r="AM4" s="30">
        <v>0</v>
      </c>
      <c r="AN4" s="31">
        <v>0</v>
      </c>
      <c r="AO4" s="28">
        <f>AF4+AG4+AH4+AI4</f>
        <v>62.84</v>
      </c>
      <c r="AP4" s="23">
        <f>AJ4</f>
        <v>19</v>
      </c>
      <c r="AQ4" s="23">
        <f>(AK4*3)+(AL4*10)+(AM4*5)+(AN4*20)</f>
        <v>0</v>
      </c>
      <c r="AR4" s="46">
        <f>AO4+AP4+AQ4</f>
        <v>81.84</v>
      </c>
      <c r="AS4" s="32"/>
      <c r="AT4" s="29"/>
      <c r="AU4" s="29"/>
      <c r="AV4" s="30"/>
      <c r="AW4" s="30"/>
      <c r="AX4" s="30"/>
      <c r="AY4" s="30"/>
      <c r="AZ4" s="31"/>
      <c r="BA4" s="28">
        <f>AS4+AT4+AU4</f>
        <v>0</v>
      </c>
      <c r="BB4" s="23">
        <f>AV4</f>
        <v>0</v>
      </c>
      <c r="BC4" s="23">
        <f>(AW4*3)+(AX4*10)+(AY4*5)+(AZ4*20)</f>
        <v>0</v>
      </c>
      <c r="BD4" s="46">
        <f>BA4+BB4+BC4</f>
        <v>0</v>
      </c>
      <c r="BE4" s="28"/>
      <c r="BF4" s="44"/>
      <c r="BG4" s="30"/>
      <c r="BH4" s="30"/>
      <c r="BI4" s="30"/>
      <c r="BJ4" s="30"/>
      <c r="BK4" s="31"/>
      <c r="BL4" s="41">
        <f>BE4+BF4</f>
        <v>0</v>
      </c>
      <c r="BM4" s="38">
        <f>BG4/2</f>
        <v>0</v>
      </c>
      <c r="BN4" s="37">
        <f>(BH4*3)+(BI4*5)+(BJ4*5)+(BK4*20)</f>
        <v>0</v>
      </c>
      <c r="BO4" s="36">
        <f>BL4+BM4+BN4</f>
        <v>0</v>
      </c>
      <c r="BP4" s="32"/>
      <c r="BQ4" s="29"/>
      <c r="BR4" s="29"/>
      <c r="BS4" s="29"/>
      <c r="BT4" s="30"/>
      <c r="BU4" s="30"/>
      <c r="BV4" s="30"/>
      <c r="BW4" s="30"/>
      <c r="BX4" s="31"/>
      <c r="BY4" s="28">
        <f>BP4+BQ4+BR4+BS4</f>
        <v>0</v>
      </c>
      <c r="BZ4" s="23">
        <f>BT4</f>
        <v>0</v>
      </c>
      <c r="CA4" s="33">
        <f>(BU4*3)+(BV4*10)+(BW4*5)+(BX4*20)</f>
        <v>0</v>
      </c>
      <c r="CB4" s="74">
        <f>BY4+BZ4+CA4</f>
        <v>0</v>
      </c>
      <c r="CC4" s="32"/>
      <c r="CD4" s="29"/>
      <c r="CE4" s="30"/>
      <c r="CF4" s="30"/>
      <c r="CG4" s="30"/>
      <c r="CH4" s="30"/>
      <c r="CI4" s="31"/>
      <c r="CJ4" s="28">
        <f>CC4+CD4</f>
        <v>0</v>
      </c>
      <c r="CK4" s="27">
        <f>CE4/2</f>
        <v>0</v>
      </c>
      <c r="CL4" s="23">
        <f>(CF4*3)+(CG4*10)+(CH4*5)+(CI4*20)</f>
        <v>0</v>
      </c>
      <c r="CM4" s="70">
        <f>CJ4+CK4+CL4</f>
        <v>0</v>
      </c>
      <c r="CU4" s="75"/>
      <c r="CX4" s="76"/>
      <c r="CY4" s="40"/>
      <c r="DF4" s="75"/>
      <c r="DI4" s="76"/>
      <c r="DJ4" s="40"/>
      <c r="DQ4" s="75"/>
      <c r="DT4" s="76"/>
      <c r="DU4" s="40"/>
      <c r="EB4" s="75"/>
      <c r="EE4" s="76"/>
      <c r="EF4" s="40"/>
      <c r="EM4" s="75"/>
      <c r="EP4" s="76"/>
      <c r="EQ4" s="40"/>
      <c r="EX4" s="75"/>
      <c r="FA4" s="76"/>
      <c r="FB4" s="40"/>
      <c r="FI4" s="75"/>
      <c r="FL4" s="76"/>
      <c r="FM4" s="40"/>
      <c r="FT4" s="75"/>
      <c r="FW4" s="76"/>
      <c r="FX4" s="40"/>
      <c r="GE4" s="75"/>
      <c r="GH4" s="76"/>
      <c r="GI4" s="40"/>
      <c r="GP4" s="75"/>
      <c r="GS4" s="76"/>
      <c r="GT4" s="40"/>
      <c r="HA4" s="75"/>
      <c r="HD4" s="76"/>
      <c r="HE4" s="40"/>
      <c r="HL4" s="75"/>
      <c r="HO4" s="76"/>
      <c r="HP4" s="40"/>
      <c r="HW4" s="75"/>
      <c r="HZ4" s="76"/>
      <c r="IA4" s="40"/>
      <c r="IH4" s="75"/>
      <c r="IL4" s="85"/>
      <c r="IO4" s="4"/>
      <c r="IP4" s="4"/>
      <c r="IQ4" s="4"/>
    </row>
    <row r="5" spans="1:251" ht="3" customHeight="1" x14ac:dyDescent="0.2">
      <c r="A5" s="95"/>
      <c r="B5" s="96"/>
      <c r="C5" s="97"/>
      <c r="D5" s="98"/>
      <c r="E5" s="98"/>
      <c r="F5" s="99"/>
      <c r="G5" s="118"/>
      <c r="H5" s="100"/>
      <c r="I5" s="101"/>
      <c r="J5" s="102"/>
      <c r="K5" s="103"/>
      <c r="L5" s="104"/>
      <c r="M5" s="105"/>
      <c r="N5" s="106"/>
      <c r="O5" s="107"/>
      <c r="P5" s="108"/>
      <c r="Q5" s="109"/>
      <c r="R5" s="109"/>
      <c r="S5" s="109"/>
      <c r="T5" s="109"/>
      <c r="U5" s="109"/>
      <c r="V5" s="109"/>
      <c r="W5" s="110"/>
      <c r="X5" s="110"/>
      <c r="Y5" s="110"/>
      <c r="Z5" s="110"/>
      <c r="AA5" s="111"/>
      <c r="AB5" s="112"/>
      <c r="AC5" s="113"/>
      <c r="AD5" s="113"/>
      <c r="AE5" s="114"/>
      <c r="AF5" s="108"/>
      <c r="AG5" s="109"/>
      <c r="AH5" s="109"/>
      <c r="AI5" s="109"/>
      <c r="AJ5" s="110"/>
      <c r="AK5" s="110"/>
      <c r="AL5" s="110"/>
      <c r="AM5" s="110"/>
      <c r="AN5" s="111"/>
      <c r="AO5" s="112"/>
      <c r="AP5" s="113"/>
      <c r="AQ5" s="113"/>
      <c r="AR5" s="114"/>
      <c r="AS5" s="32"/>
      <c r="AT5" s="29"/>
      <c r="AU5" s="29"/>
      <c r="AV5" s="30"/>
      <c r="AW5" s="30"/>
      <c r="AX5" s="30"/>
      <c r="AY5" s="30"/>
      <c r="AZ5" s="31"/>
      <c r="BA5" s="28"/>
      <c r="BB5" s="23"/>
      <c r="BC5" s="23"/>
      <c r="BD5" s="46"/>
      <c r="BE5" s="28"/>
      <c r="BF5" s="44"/>
      <c r="BG5" s="30"/>
      <c r="BH5" s="30"/>
      <c r="BI5" s="30"/>
      <c r="BJ5" s="30"/>
      <c r="BK5" s="31"/>
      <c r="BL5" s="41"/>
      <c r="BM5" s="38"/>
      <c r="BN5" s="37"/>
      <c r="BO5" s="36"/>
      <c r="BP5" s="32"/>
      <c r="BQ5" s="29"/>
      <c r="BR5" s="29"/>
      <c r="BS5" s="29"/>
      <c r="BT5" s="30"/>
      <c r="BU5" s="30"/>
      <c r="BV5" s="30"/>
      <c r="BW5" s="30"/>
      <c r="BX5" s="31"/>
      <c r="BY5" s="28"/>
      <c r="BZ5" s="23"/>
      <c r="CA5" s="33"/>
      <c r="CB5" s="74"/>
      <c r="CC5" s="32"/>
      <c r="CD5" s="29"/>
      <c r="CE5" s="30"/>
      <c r="CF5" s="30"/>
      <c r="CG5" s="30"/>
      <c r="CH5" s="30"/>
      <c r="CI5" s="31"/>
      <c r="CJ5" s="28"/>
      <c r="CK5" s="27"/>
      <c r="CL5" s="23"/>
      <c r="CM5" s="138"/>
      <c r="CX5" s="4"/>
      <c r="CY5" s="4"/>
      <c r="DI5" s="4"/>
      <c r="DJ5" s="4"/>
      <c r="DT5" s="4"/>
      <c r="DU5" s="4"/>
      <c r="EE5" s="4"/>
      <c r="EF5" s="4"/>
      <c r="EP5" s="4"/>
      <c r="EQ5" s="4"/>
      <c r="FA5" s="4"/>
      <c r="FB5" s="4"/>
      <c r="FL5" s="4"/>
      <c r="FM5" s="4"/>
      <c r="FW5" s="4"/>
      <c r="FX5" s="4"/>
      <c r="GH5" s="4"/>
      <c r="GI5" s="4"/>
      <c r="GS5" s="4"/>
      <c r="GT5" s="4"/>
      <c r="HD5" s="4"/>
      <c r="HE5" s="4"/>
      <c r="HO5" s="4"/>
      <c r="HP5" s="4"/>
      <c r="HZ5" s="4"/>
      <c r="IA5" s="4"/>
      <c r="IL5" s="86"/>
      <c r="IO5" s="4"/>
      <c r="IP5" s="4"/>
      <c r="IQ5" s="4"/>
    </row>
    <row r="6" spans="1:251" s="4" customFormat="1" ht="13.5" thickBot="1" x14ac:dyDescent="0.25">
      <c r="A6" s="34">
        <v>1</v>
      </c>
      <c r="B6" s="64" t="s">
        <v>112</v>
      </c>
      <c r="C6" s="25"/>
      <c r="D6" s="65"/>
      <c r="E6" s="65" t="s">
        <v>106</v>
      </c>
      <c r="F6" s="66" t="s">
        <v>113</v>
      </c>
      <c r="G6" s="117"/>
      <c r="H6" s="21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5" t="str">
        <f>IF(ISNA(VLOOKUP(E6,SortLookup!$A$1:$B$5,2,FALSE))," ",VLOOKUP(E6,SortLookup!$A$1:$B$5,2,FALSE))</f>
        <v xml:space="preserve"> </v>
      </c>
      <c r="J6" s="22" t="str">
        <f>IF(ISNA(VLOOKUP(F6,SortLookup!$A$7:$B$11,2,FALSE))," ",VLOOKUP(F6,SortLookup!$A$7:$B$11,2,FALSE))</f>
        <v xml:space="preserve"> </v>
      </c>
      <c r="K6" s="58">
        <f>L6+M6+O6</f>
        <v>66.33</v>
      </c>
      <c r="L6" s="59">
        <f>AB6+AO6+BA6+BL6+BY6+CJ6+CU6+DF6+DQ6+EB6+EM6+EX6+FI6+FT6+GE6+GP6+HA6+HL6+HW6+IH6</f>
        <v>55.33</v>
      </c>
      <c r="M6" s="37">
        <f>AD6+AQ6+BC6+BN6+CA6+CL6+CW6+DH6+DS6+ED6+EO6+EZ6+FK6+FV6+GG6+GR6+HC6+HN6+HY6+IJ6</f>
        <v>3</v>
      </c>
      <c r="N6" s="38">
        <f>O6</f>
        <v>8</v>
      </c>
      <c r="O6" s="60">
        <f>W6+AJ6+AV6+BG6+BT6+CE6+CP6+DA6+DL6+DW6+EH6+ES6+FD6+FO6+FZ6+GK6+GV6+HG6+HR6+IC6</f>
        <v>8</v>
      </c>
      <c r="P6" s="32"/>
      <c r="Q6" s="29"/>
      <c r="R6" s="29"/>
      <c r="S6" s="29"/>
      <c r="T6" s="29"/>
      <c r="U6" s="29"/>
      <c r="V6" s="29"/>
      <c r="W6" s="30"/>
      <c r="X6" s="30"/>
      <c r="Y6" s="30"/>
      <c r="Z6" s="30"/>
      <c r="AA6" s="31"/>
      <c r="AB6" s="28">
        <f>P6+Q6+R6+S6+T6+U6+V6</f>
        <v>0</v>
      </c>
      <c r="AC6" s="23">
        <f>W6</f>
        <v>0</v>
      </c>
      <c r="AD6" s="23">
        <f>(X6*3)+(Y6*10)+(Z6*5)+(AA6*20)</f>
        <v>0</v>
      </c>
      <c r="AE6" s="46">
        <f>AB6+AC6+AD6</f>
        <v>0</v>
      </c>
      <c r="AF6" s="32">
        <v>55.33</v>
      </c>
      <c r="AG6" s="29"/>
      <c r="AH6" s="29"/>
      <c r="AI6" s="29"/>
      <c r="AJ6" s="30">
        <v>8</v>
      </c>
      <c r="AK6" s="30">
        <v>1</v>
      </c>
      <c r="AL6" s="30">
        <v>0</v>
      </c>
      <c r="AM6" s="30">
        <v>0</v>
      </c>
      <c r="AN6" s="31">
        <v>0</v>
      </c>
      <c r="AO6" s="28">
        <f>AF6+AG6+AH6+AI6</f>
        <v>55.33</v>
      </c>
      <c r="AP6" s="23">
        <f>AJ6</f>
        <v>8</v>
      </c>
      <c r="AQ6" s="23">
        <f>(AK6*3)+(AL6*10)+(AM6*5)+(AN6*20)</f>
        <v>3</v>
      </c>
      <c r="AR6" s="46">
        <f>AO6+AP6+AQ6</f>
        <v>66.33</v>
      </c>
      <c r="AS6" s="32"/>
      <c r="AT6" s="29"/>
      <c r="AU6" s="29"/>
      <c r="AV6" s="30"/>
      <c r="AW6" s="30"/>
      <c r="AX6" s="30"/>
      <c r="AY6" s="30"/>
      <c r="AZ6" s="31"/>
      <c r="BA6" s="28">
        <f>AS6+AT6+AU6</f>
        <v>0</v>
      </c>
      <c r="BB6" s="23">
        <f>AV6</f>
        <v>0</v>
      </c>
      <c r="BC6" s="23">
        <f>(AW6*3)+(AX6*10)+(AY6*5)+(AZ6*20)</f>
        <v>0</v>
      </c>
      <c r="BD6" s="46">
        <f>BA6+BB6+BC6</f>
        <v>0</v>
      </c>
      <c r="BE6" s="28"/>
      <c r="BF6" s="44"/>
      <c r="BG6" s="30"/>
      <c r="BH6" s="30"/>
      <c r="BI6" s="30"/>
      <c r="BJ6" s="30"/>
      <c r="BK6" s="31"/>
      <c r="BL6" s="41">
        <f>BE6+BF6</f>
        <v>0</v>
      </c>
      <c r="BM6" s="38">
        <f>BG6/2</f>
        <v>0</v>
      </c>
      <c r="BN6" s="37">
        <f>(BH6*3)+(BI6*5)+(BJ6*5)+(BK6*20)</f>
        <v>0</v>
      </c>
      <c r="BO6" s="36">
        <f>BL6+BM6+BN6</f>
        <v>0</v>
      </c>
      <c r="BP6" s="32"/>
      <c r="BQ6" s="29"/>
      <c r="BR6" s="29"/>
      <c r="BS6" s="29"/>
      <c r="BT6" s="30"/>
      <c r="BU6" s="30"/>
      <c r="BV6" s="30"/>
      <c r="BW6" s="30"/>
      <c r="BX6" s="31"/>
      <c r="BY6" s="28">
        <f>BP6+BQ6+BR6+BS6</f>
        <v>0</v>
      </c>
      <c r="BZ6" s="23">
        <f>BT6</f>
        <v>0</v>
      </c>
      <c r="CA6" s="33">
        <f>(BU6*3)+(BV6*10)+(BW6*5)+(BX6*20)</f>
        <v>0</v>
      </c>
      <c r="CB6" s="74">
        <f>BY6+BZ6+CA6</f>
        <v>0</v>
      </c>
      <c r="CC6" s="32"/>
      <c r="CD6" s="29"/>
      <c r="CE6" s="30"/>
      <c r="CF6" s="30"/>
      <c r="CG6" s="30"/>
      <c r="CH6" s="30"/>
      <c r="CI6" s="31"/>
      <c r="CJ6" s="28">
        <f>CC6+CD6</f>
        <v>0</v>
      </c>
      <c r="CK6" s="27">
        <f>CE6/2</f>
        <v>0</v>
      </c>
      <c r="CL6" s="23">
        <f>(CF6*3)+(CG6*10)+(CH6*5)+(CI6*20)</f>
        <v>0</v>
      </c>
      <c r="CM6" s="46">
        <f>CJ6+CK6+CL6</f>
        <v>0</v>
      </c>
      <c r="IL6" s="86"/>
      <c r="IQ6"/>
    </row>
    <row r="7" spans="1:251" s="4" customFormat="1" hidden="1" x14ac:dyDescent="0.2">
      <c r="A7" s="34"/>
      <c r="B7" s="64"/>
      <c r="C7" s="25"/>
      <c r="D7" s="65"/>
      <c r="E7" s="65"/>
      <c r="F7" s="66"/>
      <c r="G7" s="117"/>
      <c r="H7" s="21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5" t="str">
        <f>IF(ISNA(VLOOKUP(E7,SortLookup!$A$1:$B$5,2,FALSE))," ",VLOOKUP(E7,SortLookup!$A$1:$B$5,2,FALSE))</f>
        <v xml:space="preserve"> </v>
      </c>
      <c r="J7" s="22" t="str">
        <f>IF(ISNA(VLOOKUP(F7,SortLookup!$A$7:$B$11,2,FALSE))," ",VLOOKUP(F7,SortLookup!$A$7:$B$11,2,FALSE))</f>
        <v xml:space="preserve"> </v>
      </c>
      <c r="K7" s="58">
        <f t="shared" ref="K6:K8" si="0">L7+M7+O7</f>
        <v>0</v>
      </c>
      <c r="L7" s="59">
        <f t="shared" ref="L6:L8" si="1">AB7+AO7+BA7+BL7+BY7+CJ7+CU7+DF7+DQ7+EB7+EM7+EX7+FI7+FT7+GE7+GP7+HA7+HL7+HW7+IH7</f>
        <v>0</v>
      </c>
      <c r="M7" s="37">
        <f t="shared" ref="M6:M8" si="2">AD7+AQ7+BC7+BN7+CA7+CL7+CW7+DH7+DS7+ED7+EO7+EZ7+FK7+FV7+GG7+GR7+HC7+HN7+HY7+IJ7</f>
        <v>0</v>
      </c>
      <c r="N7" s="38">
        <f t="shared" ref="N6:N8" si="3">O7</f>
        <v>0</v>
      </c>
      <c r="O7" s="60">
        <f t="shared" ref="O6:O8" si="4">W7+AJ7+AV7+BG7+BT7+CE7+CP7+DA7+DL7+DW7+EH7+ES7+FD7+FO7+FZ7+GK7+GV7+HG7+HR7+IC7</f>
        <v>0</v>
      </c>
      <c r="P7" s="32"/>
      <c r="Q7" s="29"/>
      <c r="R7" s="29"/>
      <c r="S7" s="29"/>
      <c r="T7" s="29"/>
      <c r="U7" s="29"/>
      <c r="V7" s="29"/>
      <c r="W7" s="30"/>
      <c r="X7" s="30"/>
      <c r="Y7" s="30"/>
      <c r="Z7" s="30"/>
      <c r="AA7" s="31"/>
      <c r="AB7" s="28">
        <f t="shared" ref="AB6:AB8" si="5">P7+Q7+R7+S7+T7+U7+V7</f>
        <v>0</v>
      </c>
      <c r="AC7" s="23">
        <f t="shared" ref="AC6:AC8" si="6">W7</f>
        <v>0</v>
      </c>
      <c r="AD7" s="23">
        <f t="shared" ref="AD6:AD8" si="7">(X7*3)+(Y7*10)+(Z7*5)+(AA7*20)</f>
        <v>0</v>
      </c>
      <c r="AE7" s="46">
        <f t="shared" ref="AE6:AE8" si="8">AB7+AC7+AD7</f>
        <v>0</v>
      </c>
      <c r="AF7" s="32"/>
      <c r="AG7" s="29"/>
      <c r="AH7" s="29"/>
      <c r="AI7" s="29"/>
      <c r="AJ7" s="30"/>
      <c r="AK7" s="30"/>
      <c r="AL7" s="30"/>
      <c r="AM7" s="30"/>
      <c r="AN7" s="31"/>
      <c r="AO7" s="28">
        <f t="shared" ref="AO6:AO8" si="9">AF7+AG7+AH7+AI7</f>
        <v>0</v>
      </c>
      <c r="AP7" s="23">
        <f t="shared" ref="AP6:AP8" si="10">AJ7</f>
        <v>0</v>
      </c>
      <c r="AQ7" s="23">
        <f t="shared" ref="AQ6:AQ8" si="11">(AK7*3)+(AL7*10)+(AM7*5)+(AN7*20)</f>
        <v>0</v>
      </c>
      <c r="AR7" s="46">
        <f t="shared" ref="AR6:AR8" si="12">AO7+AP7+AQ7</f>
        <v>0</v>
      </c>
      <c r="AS7" s="32"/>
      <c r="AT7" s="29"/>
      <c r="AU7" s="29"/>
      <c r="AV7" s="30"/>
      <c r="AW7" s="30"/>
      <c r="AX7" s="30"/>
      <c r="AY7" s="30"/>
      <c r="AZ7" s="31"/>
      <c r="BA7" s="28">
        <f t="shared" ref="BA6:BA8" si="13">AS7+AT7+AU7</f>
        <v>0</v>
      </c>
      <c r="BB7" s="23">
        <f t="shared" ref="BB6:BB8" si="14">AV7</f>
        <v>0</v>
      </c>
      <c r="BC7" s="23">
        <f t="shared" ref="BC6:BC8" si="15">(AW7*3)+(AX7*10)+(AY7*5)+(AZ7*20)</f>
        <v>0</v>
      </c>
      <c r="BD7" s="46">
        <f t="shared" ref="BD6:BD8" si="16">BA7+BB7+BC7</f>
        <v>0</v>
      </c>
      <c r="BE7" s="28"/>
      <c r="BF7" s="44"/>
      <c r="BG7" s="30"/>
      <c r="BH7" s="30"/>
      <c r="BI7" s="30"/>
      <c r="BJ7" s="30"/>
      <c r="BK7" s="31"/>
      <c r="BL7" s="41">
        <f t="shared" ref="BL6:BL8" si="17">BE7+BF7</f>
        <v>0</v>
      </c>
      <c r="BM7" s="38">
        <f t="shared" ref="BM6:BM8" si="18">BG7/2</f>
        <v>0</v>
      </c>
      <c r="BN7" s="37">
        <f t="shared" ref="BN6:BN8" si="19">(BH7*3)+(BI7*5)+(BJ7*5)+(BK7*20)</f>
        <v>0</v>
      </c>
      <c r="BO7" s="36">
        <f t="shared" ref="BO6:BO8" si="20">BL7+BM7+BN7</f>
        <v>0</v>
      </c>
      <c r="BP7" s="32"/>
      <c r="BQ7" s="29"/>
      <c r="BR7" s="29"/>
      <c r="BS7" s="29"/>
      <c r="BT7" s="30"/>
      <c r="BU7" s="30"/>
      <c r="BV7" s="30"/>
      <c r="BW7" s="30"/>
      <c r="BX7" s="31"/>
      <c r="BY7" s="28">
        <f t="shared" ref="BY6:BY8" si="21">BP7+BQ7+BR7+BS7</f>
        <v>0</v>
      </c>
      <c r="BZ7" s="23">
        <f t="shared" ref="BZ6:BZ8" si="22">BT7</f>
        <v>0</v>
      </c>
      <c r="CA7" s="33">
        <f t="shared" ref="CA6:CA8" si="23">(BU7*3)+(BV7*10)+(BW7*5)+(BX7*20)</f>
        <v>0</v>
      </c>
      <c r="CB7" s="74">
        <f t="shared" ref="CB6:CB8" si="24">BY7+BZ7+CA7</f>
        <v>0</v>
      </c>
      <c r="CC7" s="32"/>
      <c r="CD7" s="29"/>
      <c r="CE7" s="30"/>
      <c r="CF7" s="30"/>
      <c r="CG7" s="30"/>
      <c r="CH7" s="30"/>
      <c r="CI7" s="31"/>
      <c r="CJ7" s="28">
        <f>CC7+CD7</f>
        <v>0</v>
      </c>
      <c r="CK7" s="27">
        <f>CE7/2</f>
        <v>0</v>
      </c>
      <c r="CL7" s="23">
        <f>(CF7*3)+(CG7*10)+(CH7*5)+(CI7*20)</f>
        <v>0</v>
      </c>
      <c r="CM7" s="46">
        <f>CJ7+CK7+CL7</f>
        <v>0</v>
      </c>
      <c r="IL7" s="86"/>
    </row>
    <row r="8" spans="1:251" s="4" customFormat="1" hidden="1" x14ac:dyDescent="0.2">
      <c r="A8" s="34"/>
      <c r="B8" s="64"/>
      <c r="C8" s="25"/>
      <c r="D8" s="65"/>
      <c r="E8" s="65"/>
      <c r="F8" s="66"/>
      <c r="G8" s="117"/>
      <c r="H8" s="21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5" t="str">
        <f>IF(ISNA(VLOOKUP(E8,SortLookup!$A$1:$B$5,2,FALSE))," ",VLOOKUP(E8,SortLookup!$A$1:$B$5,2,FALSE))</f>
        <v xml:space="preserve"> </v>
      </c>
      <c r="J8" s="22" t="str">
        <f>IF(ISNA(VLOOKUP(F8,SortLookup!$A$7:$B$11,2,FALSE))," ",VLOOKUP(F8,SortLookup!$A$7:$B$11,2,FALSE))</f>
        <v xml:space="preserve"> </v>
      </c>
      <c r="K8" s="58">
        <f t="shared" si="0"/>
        <v>0</v>
      </c>
      <c r="L8" s="59">
        <f t="shared" si="1"/>
        <v>0</v>
      </c>
      <c r="M8" s="37">
        <f t="shared" si="2"/>
        <v>0</v>
      </c>
      <c r="N8" s="38">
        <f t="shared" si="3"/>
        <v>0</v>
      </c>
      <c r="O8" s="60">
        <f t="shared" si="4"/>
        <v>0</v>
      </c>
      <c r="P8" s="32"/>
      <c r="Q8" s="29"/>
      <c r="R8" s="29"/>
      <c r="S8" s="29"/>
      <c r="T8" s="29"/>
      <c r="U8" s="29"/>
      <c r="V8" s="29"/>
      <c r="W8" s="30"/>
      <c r="X8" s="30"/>
      <c r="Y8" s="30"/>
      <c r="Z8" s="30"/>
      <c r="AA8" s="31"/>
      <c r="AB8" s="28">
        <f t="shared" si="5"/>
        <v>0</v>
      </c>
      <c r="AC8" s="23">
        <f t="shared" si="6"/>
        <v>0</v>
      </c>
      <c r="AD8" s="23">
        <f t="shared" si="7"/>
        <v>0</v>
      </c>
      <c r="AE8" s="46">
        <f t="shared" si="8"/>
        <v>0</v>
      </c>
      <c r="AF8" s="32"/>
      <c r="AG8" s="29"/>
      <c r="AH8" s="29"/>
      <c r="AI8" s="29"/>
      <c r="AJ8" s="30"/>
      <c r="AK8" s="30"/>
      <c r="AL8" s="30"/>
      <c r="AM8" s="30"/>
      <c r="AN8" s="31"/>
      <c r="AO8" s="28">
        <f t="shared" si="9"/>
        <v>0</v>
      </c>
      <c r="AP8" s="23">
        <f t="shared" si="10"/>
        <v>0</v>
      </c>
      <c r="AQ8" s="23">
        <f t="shared" si="11"/>
        <v>0</v>
      </c>
      <c r="AR8" s="46">
        <f t="shared" si="12"/>
        <v>0</v>
      </c>
      <c r="AS8" s="32"/>
      <c r="AT8" s="29"/>
      <c r="AU8" s="29"/>
      <c r="AV8" s="30"/>
      <c r="AW8" s="30"/>
      <c r="AX8" s="30"/>
      <c r="AY8" s="30"/>
      <c r="AZ8" s="31"/>
      <c r="BA8" s="28">
        <f t="shared" si="13"/>
        <v>0</v>
      </c>
      <c r="BB8" s="23">
        <f t="shared" si="14"/>
        <v>0</v>
      </c>
      <c r="BC8" s="23">
        <f t="shared" si="15"/>
        <v>0</v>
      </c>
      <c r="BD8" s="46">
        <f t="shared" si="16"/>
        <v>0</v>
      </c>
      <c r="BE8" s="28"/>
      <c r="BF8" s="44"/>
      <c r="BG8" s="30"/>
      <c r="BH8" s="30"/>
      <c r="BI8" s="30"/>
      <c r="BJ8" s="30"/>
      <c r="BK8" s="31"/>
      <c r="BL8" s="41">
        <f t="shared" si="17"/>
        <v>0</v>
      </c>
      <c r="BM8" s="38">
        <f t="shared" si="18"/>
        <v>0</v>
      </c>
      <c r="BN8" s="37">
        <f t="shared" si="19"/>
        <v>0</v>
      </c>
      <c r="BO8" s="36">
        <f t="shared" si="20"/>
        <v>0</v>
      </c>
      <c r="BP8" s="32"/>
      <c r="BQ8" s="29"/>
      <c r="BR8" s="29"/>
      <c r="BS8" s="29"/>
      <c r="BT8" s="30"/>
      <c r="BU8" s="30"/>
      <c r="BV8" s="30"/>
      <c r="BW8" s="30"/>
      <c r="BX8" s="31"/>
      <c r="BY8" s="28">
        <f t="shared" si="21"/>
        <v>0</v>
      </c>
      <c r="BZ8" s="23">
        <f t="shared" si="22"/>
        <v>0</v>
      </c>
      <c r="CA8" s="33">
        <f t="shared" si="23"/>
        <v>0</v>
      </c>
      <c r="CB8" s="74">
        <f t="shared" si="24"/>
        <v>0</v>
      </c>
      <c r="CC8" s="32"/>
      <c r="CD8" s="29"/>
      <c r="CE8" s="30"/>
      <c r="CF8" s="30"/>
      <c r="CG8" s="30"/>
      <c r="CH8" s="30"/>
      <c r="CI8" s="31"/>
      <c r="CJ8" s="28"/>
      <c r="CK8" s="27"/>
      <c r="CL8" s="23"/>
      <c r="CM8" s="46"/>
      <c r="IL8" s="86"/>
      <c r="IM8"/>
      <c r="IN8"/>
      <c r="IO8"/>
      <c r="IP8"/>
    </row>
    <row r="9" spans="1:251" s="4" customFormat="1" hidden="1" x14ac:dyDescent="0.2">
      <c r="A9" s="34"/>
      <c r="B9" s="25"/>
      <c r="C9" s="25"/>
      <c r="D9" s="26"/>
      <c r="E9" s="26"/>
      <c r="F9" s="88"/>
      <c r="G9" s="117"/>
      <c r="H9" s="21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5" t="str">
        <f>IF(ISNA(VLOOKUP(E9,SortLookup!$A$1:$B$5,2,FALSE))," ",VLOOKUP(E9,SortLookup!$A$1:$B$5,2,FALSE))</f>
        <v xml:space="preserve"> </v>
      </c>
      <c r="J9" s="22" t="str">
        <f>IF(ISNA(VLOOKUP(F9,SortLookup!$A$7:$B$11,2,FALSE))," ",VLOOKUP(F9,SortLookup!$A$7:$B$11,2,FALSE))</f>
        <v xml:space="preserve"> </v>
      </c>
      <c r="K9" s="58">
        <f>L9+M9+O9</f>
        <v>0</v>
      </c>
      <c r="L9" s="59">
        <f>AB9+AO9+BA9+BL9+BY9+CJ9+CU9+DF9+DQ9+EB9+EM9+EX9+FI9+FT9+GE9+GP9+HA9+HL9+HW9+IH9</f>
        <v>0</v>
      </c>
      <c r="M9" s="37">
        <f>AD9+AQ9+BC9+BN9+CA9+CL9+CW9+DH9+DS9+ED9+EO9+EZ9+FK9+FV9+GG9+GR9+HC9+HN9+HY9+IJ9</f>
        <v>0</v>
      </c>
      <c r="N9" s="38">
        <f>O9</f>
        <v>0</v>
      </c>
      <c r="O9" s="60">
        <f>W9+AJ9+AV9+BG9+BT9+CE9+CP9+DA9+DL9+DW9+EH9+ES9+FD9+FO9+FZ9+GK9+GV9+HG9+HR9+IC9</f>
        <v>0</v>
      </c>
      <c r="P9" s="32"/>
      <c r="Q9" s="29"/>
      <c r="R9" s="29"/>
      <c r="S9" s="29"/>
      <c r="T9" s="29"/>
      <c r="U9" s="29"/>
      <c r="V9" s="29"/>
      <c r="W9" s="30"/>
      <c r="X9" s="30"/>
      <c r="Y9" s="30"/>
      <c r="Z9" s="30"/>
      <c r="AA9" s="31"/>
      <c r="AB9" s="28">
        <f>P9+Q9+R9+S9+T9+U9+V9</f>
        <v>0</v>
      </c>
      <c r="AC9" s="23">
        <f>W9</f>
        <v>0</v>
      </c>
      <c r="AD9" s="23">
        <f>(X9*3)+(Y9*10)+(Z9*5)+(AA9*20)</f>
        <v>0</v>
      </c>
      <c r="AE9" s="46">
        <f>AB9+AC9+AD9</f>
        <v>0</v>
      </c>
      <c r="AF9" s="32"/>
      <c r="AG9" s="29"/>
      <c r="AH9" s="29"/>
      <c r="AI9" s="29"/>
      <c r="AJ9" s="30"/>
      <c r="AK9" s="30"/>
      <c r="AL9" s="30"/>
      <c r="AM9" s="30"/>
      <c r="AN9" s="31"/>
      <c r="AO9" s="28">
        <f>AF9+AG9+AH9+AI9</f>
        <v>0</v>
      </c>
      <c r="AP9" s="23">
        <f>AJ9</f>
        <v>0</v>
      </c>
      <c r="AQ9" s="23">
        <f>(AK9*3)+(AL9*10)+(AM9*5)+(AN9*20)</f>
        <v>0</v>
      </c>
      <c r="AR9" s="46">
        <f>AO9+AP9+AQ9</f>
        <v>0</v>
      </c>
      <c r="AS9" s="32"/>
      <c r="AT9" s="29"/>
      <c r="AU9" s="29"/>
      <c r="AV9" s="30"/>
      <c r="AW9" s="30"/>
      <c r="AX9" s="30"/>
      <c r="AY9" s="30"/>
      <c r="AZ9" s="31"/>
      <c r="BA9" s="28">
        <f>AS9+AT9+AU9</f>
        <v>0</v>
      </c>
      <c r="BB9" s="23">
        <f>AV9</f>
        <v>0</v>
      </c>
      <c r="BC9" s="23">
        <f>(AW9*3)+(AX9*10)+(AY9*5)+(AZ9*20)</f>
        <v>0</v>
      </c>
      <c r="BD9" s="46">
        <f>BA9+BB9+BC9</f>
        <v>0</v>
      </c>
      <c r="BE9" s="28"/>
      <c r="BF9" s="44"/>
      <c r="BG9" s="30"/>
      <c r="BH9" s="30"/>
      <c r="BI9" s="30"/>
      <c r="BJ9" s="30"/>
      <c r="BK9" s="31"/>
      <c r="BL9" s="41">
        <f>BE9+BF9</f>
        <v>0</v>
      </c>
      <c r="BM9" s="38">
        <f>BG9/2</f>
        <v>0</v>
      </c>
      <c r="BN9" s="37">
        <f>(BH9*3)+(BI9*5)+(BJ9*5)+(BK9*20)</f>
        <v>0</v>
      </c>
      <c r="BO9" s="36">
        <f>BL9+BM9+BN9</f>
        <v>0</v>
      </c>
      <c r="BP9" s="32"/>
      <c r="BQ9" s="29"/>
      <c r="BR9" s="29"/>
      <c r="BS9" s="29"/>
      <c r="BT9" s="30"/>
      <c r="BU9" s="30"/>
      <c r="BV9" s="30"/>
      <c r="BW9" s="30"/>
      <c r="BX9" s="31"/>
      <c r="BY9" s="28">
        <f>BP9+BQ9+BR9+BS9</f>
        <v>0</v>
      </c>
      <c r="BZ9" s="23">
        <f>BT9</f>
        <v>0</v>
      </c>
      <c r="CA9" s="33">
        <f>(BU9*3)+(BV9*10)+(BW9*5)+(BX9*20)</f>
        <v>0</v>
      </c>
      <c r="CB9" s="74">
        <f>BY9+BZ9+CA9</f>
        <v>0</v>
      </c>
      <c r="CC9" s="32"/>
      <c r="CD9" s="29"/>
      <c r="CE9" s="30"/>
      <c r="CF9" s="30"/>
      <c r="CG9" s="30"/>
      <c r="CH9" s="30"/>
      <c r="CI9" s="31"/>
      <c r="CJ9" s="28">
        <f>CC9+CD9</f>
        <v>0</v>
      </c>
      <c r="CK9" s="27">
        <f>CE9/2</f>
        <v>0</v>
      </c>
      <c r="CL9" s="23">
        <f>(CF9*3)+(CG9*5)+(CH9*5)+(CI9*20)</f>
        <v>0</v>
      </c>
      <c r="CM9" s="46">
        <f>CJ9+CK9+CL9</f>
        <v>0</v>
      </c>
      <c r="IL9" s="86"/>
    </row>
    <row r="10" spans="1:251" s="4" customFormat="1" hidden="1" x14ac:dyDescent="0.2">
      <c r="A10" s="34"/>
      <c r="B10" s="25"/>
      <c r="C10" s="25"/>
      <c r="D10" s="26"/>
      <c r="E10" s="26"/>
      <c r="F10" s="88"/>
      <c r="G10" s="117"/>
      <c r="H10" s="21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5" t="str">
        <f>IF(ISNA(VLOOKUP(E10,SortLookup!$A$1:$B$5,2,FALSE))," ",VLOOKUP(E10,SortLookup!$A$1:$B$5,2,FALSE))</f>
        <v xml:space="preserve"> </v>
      </c>
      <c r="J10" s="22" t="str">
        <f>IF(ISNA(VLOOKUP(F10,SortLookup!$A$7:$B$11,2,FALSE))," ",VLOOKUP(F10,SortLookup!$A$7:$B$11,2,FALSE))</f>
        <v xml:space="preserve"> </v>
      </c>
      <c r="K10" s="58">
        <f>L10+M10+O10</f>
        <v>0</v>
      </c>
      <c r="L10" s="59">
        <f>AB10+AO10+BA10+BL10+BY10+CJ10+CU10+DF10+DQ10+EB10+EM10+EX10+FI10+FT10+GE10+GP10+HA10+HL10+HW10+IH10</f>
        <v>0</v>
      </c>
      <c r="M10" s="37">
        <f>AD10+AQ10+BC10+BN10+CA10+CL10+CW10+DH10+DS10+ED10+EO10+EZ10+FK10+FV10+GG10+GR10+HC10+HN10+HY10+IJ10</f>
        <v>0</v>
      </c>
      <c r="N10" s="38">
        <f>O10</f>
        <v>0</v>
      </c>
      <c r="O10" s="60">
        <f>W10+AJ10+AV10+BG10+BT10+CE10+CP10+DA10+DL10+DW10+EH10+ES10+FD10+FO10+FZ10+GK10+GV10+HG10+HR10+IC10</f>
        <v>0</v>
      </c>
      <c r="P10" s="32"/>
      <c r="Q10" s="29"/>
      <c r="R10" s="29"/>
      <c r="S10" s="29"/>
      <c r="T10" s="29"/>
      <c r="U10" s="29"/>
      <c r="V10" s="29"/>
      <c r="W10" s="30"/>
      <c r="X10" s="30"/>
      <c r="Y10" s="30"/>
      <c r="Z10" s="30"/>
      <c r="AA10" s="31"/>
      <c r="AB10" s="28">
        <f>P10+Q10+R10+S10+T10+U10+V10</f>
        <v>0</v>
      </c>
      <c r="AC10" s="23">
        <f>W10</f>
        <v>0</v>
      </c>
      <c r="AD10" s="23">
        <f>(X10*3)+(Y10*10)+(Z10*5)+(AA10*20)</f>
        <v>0</v>
      </c>
      <c r="AE10" s="46">
        <f>AB10+AC10+AD10</f>
        <v>0</v>
      </c>
      <c r="AF10" s="32"/>
      <c r="AG10" s="29"/>
      <c r="AH10" s="29"/>
      <c r="AI10" s="29"/>
      <c r="AJ10" s="30"/>
      <c r="AK10" s="30"/>
      <c r="AL10" s="30"/>
      <c r="AM10" s="30"/>
      <c r="AN10" s="31"/>
      <c r="AO10" s="28">
        <f>AF10+AG10+AH10+AI10</f>
        <v>0</v>
      </c>
      <c r="AP10" s="23">
        <f>AJ10</f>
        <v>0</v>
      </c>
      <c r="AQ10" s="23">
        <f>(AK10*3)+(AL10*10)+(AM10*5)+(AN10*20)</f>
        <v>0</v>
      </c>
      <c r="AR10" s="46">
        <f>AO10+AP10+AQ10</f>
        <v>0</v>
      </c>
      <c r="AS10" s="32"/>
      <c r="AT10" s="29"/>
      <c r="AU10" s="29"/>
      <c r="AV10" s="30"/>
      <c r="AW10" s="30"/>
      <c r="AX10" s="30"/>
      <c r="AY10" s="30"/>
      <c r="AZ10" s="31"/>
      <c r="BA10" s="28">
        <f>AS10+AT10+AU10</f>
        <v>0</v>
      </c>
      <c r="BB10" s="23">
        <f>AV10</f>
        <v>0</v>
      </c>
      <c r="BC10" s="23">
        <f>(AW10*3)+(AX10*10)+(AY10*5)+(AZ10*20)</f>
        <v>0</v>
      </c>
      <c r="BD10" s="46">
        <f>BA10+BB10+BC10</f>
        <v>0</v>
      </c>
      <c r="BE10" s="28"/>
      <c r="BF10" s="44"/>
      <c r="BG10" s="30"/>
      <c r="BH10" s="30"/>
      <c r="BI10" s="30"/>
      <c r="BJ10" s="30"/>
      <c r="BK10" s="31"/>
      <c r="BL10" s="41">
        <f>BE10+BF10</f>
        <v>0</v>
      </c>
      <c r="BM10" s="38">
        <f>BG10/2</f>
        <v>0</v>
      </c>
      <c r="BN10" s="37">
        <f>(BH10*3)+(BI10*5)+(BJ10*5)+(BK10*20)</f>
        <v>0</v>
      </c>
      <c r="BO10" s="36">
        <f>BL10+BM10+BN10</f>
        <v>0</v>
      </c>
      <c r="BP10" s="32"/>
      <c r="BQ10" s="29"/>
      <c r="BR10" s="29"/>
      <c r="BS10" s="29"/>
      <c r="BT10" s="30"/>
      <c r="BU10" s="30"/>
      <c r="BV10" s="30"/>
      <c r="BW10" s="30"/>
      <c r="BX10" s="31"/>
      <c r="BY10" s="28">
        <f>BP10+BQ10+BR10+BS10</f>
        <v>0</v>
      </c>
      <c r="BZ10" s="23">
        <f>BT10</f>
        <v>0</v>
      </c>
      <c r="CA10" s="33">
        <f>(BU10*3)+(BV10*10)+(BW10*5)+(BX10*20)</f>
        <v>0</v>
      </c>
      <c r="CB10" s="74">
        <f>BY10+BZ10+CA10</f>
        <v>0</v>
      </c>
      <c r="CC10" s="32"/>
      <c r="CD10" s="29"/>
      <c r="CE10" s="30"/>
      <c r="CF10" s="30"/>
      <c r="CG10" s="30"/>
      <c r="CH10" s="30"/>
      <c r="CI10" s="31"/>
      <c r="CJ10" s="28">
        <f>CC10+CD10</f>
        <v>0</v>
      </c>
      <c r="CK10" s="27">
        <f>CE10/2</f>
        <v>0</v>
      </c>
      <c r="CL10" s="23">
        <f>(CF10*3)+(CG10*10)+(CH10*5)+(CI10*20)</f>
        <v>0</v>
      </c>
      <c r="CM10" s="46">
        <f>CJ10+CK10+CL10</f>
        <v>0</v>
      </c>
      <c r="IL10" s="86"/>
    </row>
    <row r="11" spans="1:251" s="4" customFormat="1" hidden="1" x14ac:dyDescent="0.2">
      <c r="A11" s="34"/>
      <c r="B11" s="122"/>
      <c r="C11" s="25"/>
      <c r="D11" s="65"/>
      <c r="E11" s="65"/>
      <c r="F11" s="66"/>
      <c r="G11" s="117"/>
      <c r="H11" s="21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5" t="str">
        <f>IF(ISNA(VLOOKUP(E11,SortLookup!$A$1:$B$5,2,FALSE))," ",VLOOKUP(E11,SortLookup!$A$1:$B$5,2,FALSE))</f>
        <v xml:space="preserve"> </v>
      </c>
      <c r="J11" s="22" t="str">
        <f>IF(ISNA(VLOOKUP(F11,SortLookup!$A$7:$B$11,2,FALSE))," ",VLOOKUP(F11,SortLookup!$A$7:$B$11,2,FALSE))</f>
        <v xml:space="preserve"> </v>
      </c>
      <c r="K11" s="58">
        <f t="shared" ref="K11:K30" si="25">L11+M11+O11</f>
        <v>0</v>
      </c>
      <c r="L11" s="59">
        <f t="shared" ref="L11:L30" si="26">AB11+AO11+BA11+BL11+BY11+CJ11+CU11+DF11+DQ11+EB11+EM11+EX11+FI11+FT11+GE11+GP11+HA11+HL11+HW11+IH11</f>
        <v>0</v>
      </c>
      <c r="M11" s="37">
        <f t="shared" ref="M11:M30" si="27">AD11+AQ11+BC11+BN11+CA11+CL11+CW11+DH11+DS11+ED11+EO11+EZ11+FK11+FV11+GG11+GR11+HC11+HN11+HY11+IJ11</f>
        <v>0</v>
      </c>
      <c r="N11" s="38">
        <f t="shared" ref="N11:N30" si="28">O11</f>
        <v>0</v>
      </c>
      <c r="O11" s="60">
        <f t="shared" ref="O11:O30" si="29">W11+AJ11+AV11+BG11+BT11+CE11+CP11+DA11+DL11+DW11+EH11+ES11+FD11+FO11+FZ11+GK11+GV11+HG11+HR11+IC11</f>
        <v>0</v>
      </c>
      <c r="P11" s="32"/>
      <c r="Q11" s="29"/>
      <c r="R11" s="29"/>
      <c r="S11" s="29"/>
      <c r="T11" s="29"/>
      <c r="U11" s="29"/>
      <c r="V11" s="29"/>
      <c r="W11" s="30"/>
      <c r="X11" s="30"/>
      <c r="Y11" s="30"/>
      <c r="Z11" s="30"/>
      <c r="AA11" s="31"/>
      <c r="AB11" s="28">
        <f t="shared" ref="AB11:AB30" si="30">P11+Q11+R11+S11+T11+U11+V11</f>
        <v>0</v>
      </c>
      <c r="AC11" s="23">
        <f t="shared" ref="AC11:AC30" si="31">W11</f>
        <v>0</v>
      </c>
      <c r="AD11" s="23">
        <f t="shared" ref="AD11:AD30" si="32">(X11*3)+(Y11*10)+(Z11*5)+(AA11*20)</f>
        <v>0</v>
      </c>
      <c r="AE11" s="46">
        <f t="shared" ref="AE11:AE30" si="33">AB11+AC11+AD11</f>
        <v>0</v>
      </c>
      <c r="AF11" s="32"/>
      <c r="AG11" s="29"/>
      <c r="AH11" s="29"/>
      <c r="AI11" s="29"/>
      <c r="AJ11" s="30"/>
      <c r="AK11" s="30"/>
      <c r="AL11" s="30"/>
      <c r="AM11" s="30"/>
      <c r="AN11" s="31"/>
      <c r="AO11" s="28">
        <f t="shared" ref="AO11:AO30" si="34">AF11+AG11+AH11+AI11</f>
        <v>0</v>
      </c>
      <c r="AP11" s="23">
        <f t="shared" ref="AP11:AP30" si="35">AJ11</f>
        <v>0</v>
      </c>
      <c r="AQ11" s="23">
        <f t="shared" ref="AQ11:AQ30" si="36">(AK11*3)+(AL11*10)+(AM11*5)+(AN11*20)</f>
        <v>0</v>
      </c>
      <c r="AR11" s="46">
        <f t="shared" ref="AR11:AR30" si="37">AO11+AP11+AQ11</f>
        <v>0</v>
      </c>
      <c r="AS11" s="32"/>
      <c r="AT11" s="29"/>
      <c r="AU11" s="29"/>
      <c r="AV11" s="30"/>
      <c r="AW11" s="30"/>
      <c r="AX11" s="30"/>
      <c r="AY11" s="30"/>
      <c r="AZ11" s="31"/>
      <c r="BA11" s="28">
        <f t="shared" ref="BA11:BA30" si="38">AS11+AT11+AU11</f>
        <v>0</v>
      </c>
      <c r="BB11" s="23">
        <f t="shared" ref="BB11:BB30" si="39">AV11</f>
        <v>0</v>
      </c>
      <c r="BC11" s="23">
        <f t="shared" ref="BC11:BC30" si="40">(AW11*3)+(AX11*10)+(AY11*5)+(AZ11*20)</f>
        <v>0</v>
      </c>
      <c r="BD11" s="46">
        <f t="shared" ref="BD11:BD30" si="41">BA11+BB11+BC11</f>
        <v>0</v>
      </c>
      <c r="BE11" s="28"/>
      <c r="BF11" s="44"/>
      <c r="BG11" s="30"/>
      <c r="BH11" s="30"/>
      <c r="BI11" s="30"/>
      <c r="BJ11" s="30"/>
      <c r="BK11" s="31"/>
      <c r="BL11" s="41">
        <f t="shared" ref="BL11:BL30" si="42">BE11+BF11</f>
        <v>0</v>
      </c>
      <c r="BM11" s="38">
        <f t="shared" ref="BM11:BM30" si="43">BG11/2</f>
        <v>0</v>
      </c>
      <c r="BN11" s="37">
        <f t="shared" ref="BN11:BN30" si="44">(BH11*3)+(BI11*5)+(BJ11*5)+(BK11*20)</f>
        <v>0</v>
      </c>
      <c r="BO11" s="36">
        <f t="shared" ref="BO11:BO30" si="45">BL11+BM11+BN11</f>
        <v>0</v>
      </c>
      <c r="BP11" s="32"/>
      <c r="BQ11" s="29"/>
      <c r="BR11" s="29"/>
      <c r="BS11" s="29"/>
      <c r="BT11" s="30"/>
      <c r="BU11" s="30"/>
      <c r="BV11" s="30"/>
      <c r="BW11" s="30"/>
      <c r="BX11" s="31"/>
      <c r="BY11" s="28">
        <f t="shared" ref="BY11:BY30" si="46">BP11+BQ11+BR11+BS11</f>
        <v>0</v>
      </c>
      <c r="BZ11" s="23">
        <f t="shared" ref="BZ11:BZ30" si="47">BT11</f>
        <v>0</v>
      </c>
      <c r="CA11" s="33">
        <f t="shared" ref="CA11:CA30" si="48">(BU11*3)+(BV11*10)+(BW11*5)+(BX11*20)</f>
        <v>0</v>
      </c>
      <c r="CB11" s="74">
        <f t="shared" ref="CB11:CB30" si="49">BY11+BZ11+CA11</f>
        <v>0</v>
      </c>
      <c r="CC11" s="32"/>
      <c r="CD11" s="29"/>
      <c r="CE11" s="30"/>
      <c r="CF11" s="30"/>
      <c r="CG11" s="30"/>
      <c r="CH11" s="30"/>
      <c r="CI11" s="31"/>
      <c r="CJ11" s="28">
        <f>CC11+CD11</f>
        <v>0</v>
      </c>
      <c r="CK11" s="27">
        <f>CE11/2</f>
        <v>0</v>
      </c>
      <c r="CL11" s="23">
        <f>(CF11*3)+(CG11*10)+(CH11*5)+(CI11*20)</f>
        <v>0</v>
      </c>
      <c r="CM11" s="46">
        <f>CJ11+CK11+CL11</f>
        <v>0</v>
      </c>
      <c r="IL11" s="86"/>
      <c r="IO11"/>
      <c r="IP11"/>
    </row>
    <row r="12" spans="1:251" s="4" customFormat="1" hidden="1" x14ac:dyDescent="0.2">
      <c r="A12" s="34"/>
      <c r="B12" s="64"/>
      <c r="C12" s="25"/>
      <c r="D12" s="65"/>
      <c r="E12" s="65"/>
      <c r="F12" s="66"/>
      <c r="G12" s="117"/>
      <c r="H12" s="21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5" t="str">
        <f>IF(ISNA(VLOOKUP(E12,SortLookup!$A$1:$B$5,2,FALSE))," ",VLOOKUP(E12,SortLookup!$A$1:$B$5,2,FALSE))</f>
        <v xml:space="preserve"> </v>
      </c>
      <c r="J12" s="22" t="str">
        <f>IF(ISNA(VLOOKUP(F12,SortLookup!$A$7:$B$11,2,FALSE))," ",VLOOKUP(F12,SortLookup!$A$7:$B$11,2,FALSE))</f>
        <v xml:space="preserve"> </v>
      </c>
      <c r="K12" s="58">
        <f t="shared" si="25"/>
        <v>0</v>
      </c>
      <c r="L12" s="59">
        <f t="shared" si="26"/>
        <v>0</v>
      </c>
      <c r="M12" s="37">
        <f t="shared" si="27"/>
        <v>0</v>
      </c>
      <c r="N12" s="38">
        <f t="shared" si="28"/>
        <v>0</v>
      </c>
      <c r="O12" s="60">
        <f t="shared" si="29"/>
        <v>0</v>
      </c>
      <c r="P12" s="32"/>
      <c r="Q12" s="29"/>
      <c r="R12" s="29"/>
      <c r="S12" s="29"/>
      <c r="T12" s="29"/>
      <c r="U12" s="29"/>
      <c r="V12" s="29"/>
      <c r="W12" s="30"/>
      <c r="X12" s="30"/>
      <c r="Y12" s="30"/>
      <c r="Z12" s="30"/>
      <c r="AA12" s="31"/>
      <c r="AB12" s="28">
        <f t="shared" si="30"/>
        <v>0</v>
      </c>
      <c r="AC12" s="23">
        <f t="shared" si="31"/>
        <v>0</v>
      </c>
      <c r="AD12" s="23">
        <f t="shared" si="32"/>
        <v>0</v>
      </c>
      <c r="AE12" s="46">
        <f t="shared" si="33"/>
        <v>0</v>
      </c>
      <c r="AF12" s="32"/>
      <c r="AG12" s="29"/>
      <c r="AH12" s="29"/>
      <c r="AI12" s="29"/>
      <c r="AJ12" s="30"/>
      <c r="AK12" s="30"/>
      <c r="AL12" s="30"/>
      <c r="AM12" s="30"/>
      <c r="AN12" s="31"/>
      <c r="AO12" s="28">
        <f t="shared" si="34"/>
        <v>0</v>
      </c>
      <c r="AP12" s="23">
        <f t="shared" si="35"/>
        <v>0</v>
      </c>
      <c r="AQ12" s="23">
        <f t="shared" si="36"/>
        <v>0</v>
      </c>
      <c r="AR12" s="46">
        <f t="shared" si="37"/>
        <v>0</v>
      </c>
      <c r="AS12" s="32"/>
      <c r="AT12" s="29"/>
      <c r="AU12" s="29"/>
      <c r="AV12" s="30"/>
      <c r="AW12" s="30"/>
      <c r="AX12" s="30"/>
      <c r="AY12" s="30"/>
      <c r="AZ12" s="31"/>
      <c r="BA12" s="28">
        <f t="shared" si="38"/>
        <v>0</v>
      </c>
      <c r="BB12" s="23">
        <f t="shared" si="39"/>
        <v>0</v>
      </c>
      <c r="BC12" s="23">
        <f t="shared" si="40"/>
        <v>0</v>
      </c>
      <c r="BD12" s="46">
        <f t="shared" si="41"/>
        <v>0</v>
      </c>
      <c r="BE12" s="28"/>
      <c r="BF12" s="44"/>
      <c r="BG12" s="30"/>
      <c r="BH12" s="30"/>
      <c r="BI12" s="30"/>
      <c r="BJ12" s="30"/>
      <c r="BK12" s="31"/>
      <c r="BL12" s="41">
        <f t="shared" si="42"/>
        <v>0</v>
      </c>
      <c r="BM12" s="38">
        <f t="shared" si="43"/>
        <v>0</v>
      </c>
      <c r="BN12" s="37">
        <f t="shared" si="44"/>
        <v>0</v>
      </c>
      <c r="BO12" s="36">
        <f t="shared" si="45"/>
        <v>0</v>
      </c>
      <c r="BP12" s="32"/>
      <c r="BQ12" s="29"/>
      <c r="BR12" s="29"/>
      <c r="BS12" s="29"/>
      <c r="BT12" s="30"/>
      <c r="BU12" s="30"/>
      <c r="BV12" s="30"/>
      <c r="BW12" s="30"/>
      <c r="BX12" s="31"/>
      <c r="BY12" s="28">
        <f t="shared" si="46"/>
        <v>0</v>
      </c>
      <c r="BZ12" s="23">
        <f t="shared" si="47"/>
        <v>0</v>
      </c>
      <c r="CA12" s="33">
        <f t="shared" si="48"/>
        <v>0</v>
      </c>
      <c r="CB12" s="74">
        <f t="shared" si="49"/>
        <v>0</v>
      </c>
      <c r="CC12" s="32"/>
      <c r="CD12" s="29"/>
      <c r="CE12" s="30"/>
      <c r="CF12" s="30"/>
      <c r="CG12" s="30"/>
      <c r="CH12" s="30"/>
      <c r="CI12" s="31"/>
      <c r="CJ12" s="28"/>
      <c r="CK12" s="27"/>
      <c r="CL12" s="23"/>
      <c r="CM12" s="46"/>
      <c r="IL12" s="86"/>
      <c r="IM12"/>
      <c r="IN12"/>
      <c r="IO12"/>
      <c r="IP12"/>
    </row>
    <row r="13" spans="1:251" s="4" customFormat="1" hidden="1" x14ac:dyDescent="0.2">
      <c r="A13" s="34"/>
      <c r="B13" s="64"/>
      <c r="C13" s="25"/>
      <c r="D13" s="65"/>
      <c r="E13" s="65"/>
      <c r="F13" s="66"/>
      <c r="G13" s="117"/>
      <c r="H13" s="21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5" t="str">
        <f>IF(ISNA(VLOOKUP(E13,SortLookup!$A$1:$B$5,2,FALSE))," ",VLOOKUP(E13,SortLookup!$A$1:$B$5,2,FALSE))</f>
        <v xml:space="preserve"> </v>
      </c>
      <c r="J13" s="22" t="str">
        <f>IF(ISNA(VLOOKUP(F13,SortLookup!$A$7:$B$11,2,FALSE))," ",VLOOKUP(F13,SortLookup!$A$7:$B$11,2,FALSE))</f>
        <v xml:space="preserve"> </v>
      </c>
      <c r="K13" s="58">
        <f t="shared" si="25"/>
        <v>0</v>
      </c>
      <c r="L13" s="59">
        <f t="shared" si="26"/>
        <v>0</v>
      </c>
      <c r="M13" s="37">
        <f t="shared" si="27"/>
        <v>0</v>
      </c>
      <c r="N13" s="38">
        <f t="shared" si="28"/>
        <v>0</v>
      </c>
      <c r="O13" s="60">
        <f t="shared" si="29"/>
        <v>0</v>
      </c>
      <c r="P13" s="32"/>
      <c r="Q13" s="29"/>
      <c r="R13" s="29"/>
      <c r="S13" s="29"/>
      <c r="T13" s="29"/>
      <c r="U13" s="29"/>
      <c r="V13" s="29"/>
      <c r="W13" s="30"/>
      <c r="X13" s="30"/>
      <c r="Y13" s="30"/>
      <c r="Z13" s="30"/>
      <c r="AA13" s="31"/>
      <c r="AB13" s="28">
        <f t="shared" si="30"/>
        <v>0</v>
      </c>
      <c r="AC13" s="23">
        <f t="shared" si="31"/>
        <v>0</v>
      </c>
      <c r="AD13" s="23">
        <f t="shared" si="32"/>
        <v>0</v>
      </c>
      <c r="AE13" s="46">
        <f t="shared" si="33"/>
        <v>0</v>
      </c>
      <c r="AF13" s="32"/>
      <c r="AG13" s="29"/>
      <c r="AH13" s="29"/>
      <c r="AI13" s="29"/>
      <c r="AJ13" s="30"/>
      <c r="AK13" s="30"/>
      <c r="AL13" s="30"/>
      <c r="AM13" s="30"/>
      <c r="AN13" s="31"/>
      <c r="AO13" s="28">
        <f t="shared" si="34"/>
        <v>0</v>
      </c>
      <c r="AP13" s="23">
        <f t="shared" si="35"/>
        <v>0</v>
      </c>
      <c r="AQ13" s="23">
        <f t="shared" si="36"/>
        <v>0</v>
      </c>
      <c r="AR13" s="46">
        <f t="shared" si="37"/>
        <v>0</v>
      </c>
      <c r="AS13" s="32"/>
      <c r="AT13" s="29"/>
      <c r="AU13" s="29"/>
      <c r="AV13" s="30"/>
      <c r="AW13" s="30"/>
      <c r="AX13" s="30"/>
      <c r="AY13" s="30"/>
      <c r="AZ13" s="31"/>
      <c r="BA13" s="28">
        <f t="shared" si="38"/>
        <v>0</v>
      </c>
      <c r="BB13" s="23">
        <f t="shared" si="39"/>
        <v>0</v>
      </c>
      <c r="BC13" s="23">
        <f t="shared" si="40"/>
        <v>0</v>
      </c>
      <c r="BD13" s="46">
        <f t="shared" si="41"/>
        <v>0</v>
      </c>
      <c r="BE13" s="28"/>
      <c r="BF13" s="44"/>
      <c r="BG13" s="30"/>
      <c r="BH13" s="30"/>
      <c r="BI13" s="30"/>
      <c r="BJ13" s="30"/>
      <c r="BK13" s="31"/>
      <c r="BL13" s="41">
        <f t="shared" si="42"/>
        <v>0</v>
      </c>
      <c r="BM13" s="38">
        <f t="shared" si="43"/>
        <v>0</v>
      </c>
      <c r="BN13" s="37">
        <f t="shared" si="44"/>
        <v>0</v>
      </c>
      <c r="BO13" s="36">
        <f t="shared" si="45"/>
        <v>0</v>
      </c>
      <c r="BP13" s="32"/>
      <c r="BQ13" s="29"/>
      <c r="BR13" s="29"/>
      <c r="BS13" s="29"/>
      <c r="BT13" s="30"/>
      <c r="BU13" s="30"/>
      <c r="BV13" s="30"/>
      <c r="BW13" s="30"/>
      <c r="BX13" s="31"/>
      <c r="BY13" s="28">
        <f t="shared" si="46"/>
        <v>0</v>
      </c>
      <c r="BZ13" s="23">
        <f t="shared" si="47"/>
        <v>0</v>
      </c>
      <c r="CA13" s="33">
        <f t="shared" si="48"/>
        <v>0</v>
      </c>
      <c r="CB13" s="74">
        <f t="shared" si="49"/>
        <v>0</v>
      </c>
      <c r="CC13" s="32"/>
      <c r="CD13" s="29"/>
      <c r="CE13" s="30"/>
      <c r="CF13" s="30"/>
      <c r="CG13" s="30"/>
      <c r="CH13" s="30"/>
      <c r="CI13" s="31"/>
      <c r="CJ13" s="28">
        <f>CC13+CD13</f>
        <v>0</v>
      </c>
      <c r="CK13" s="27">
        <f>CE13/2</f>
        <v>0</v>
      </c>
      <c r="CL13" s="23">
        <f>(CF13*3)+(CG13*10)+(CH13*5)+(CI13*20)</f>
        <v>0</v>
      </c>
      <c r="CM13" s="46">
        <f>CJ13+CK13+CL13</f>
        <v>0</v>
      </c>
      <c r="CN13" s="1"/>
      <c r="CO13" s="1"/>
      <c r="CP13" s="2"/>
      <c r="CQ13" s="2"/>
      <c r="CR13" s="2"/>
      <c r="CS13" s="2"/>
      <c r="CT13" s="2"/>
      <c r="CU13" s="62"/>
      <c r="CV13" s="13"/>
      <c r="CW13" s="6"/>
      <c r="CX13" s="39"/>
      <c r="CY13" s="1"/>
      <c r="CZ13" s="1"/>
      <c r="DA13" s="2"/>
      <c r="DB13" s="2"/>
      <c r="DC13" s="2"/>
      <c r="DD13" s="2"/>
      <c r="DE13" s="2"/>
      <c r="DF13" s="62"/>
      <c r="DG13" s="13"/>
      <c r="DH13" s="6"/>
      <c r="DI13" s="39"/>
      <c r="DJ13" s="1"/>
      <c r="DK13" s="1"/>
      <c r="DL13" s="2"/>
      <c r="DM13" s="2"/>
      <c r="DN13" s="2"/>
      <c r="DO13" s="2"/>
      <c r="DP13" s="2"/>
      <c r="DQ13" s="62"/>
      <c r="DR13" s="13"/>
      <c r="DS13" s="6"/>
      <c r="DT13" s="39"/>
      <c r="DU13" s="1"/>
      <c r="DV13" s="1"/>
      <c r="DW13" s="2"/>
      <c r="DX13" s="2"/>
      <c r="DY13" s="2"/>
      <c r="DZ13" s="2"/>
      <c r="EA13" s="2"/>
      <c r="EB13" s="62"/>
      <c r="EC13" s="13"/>
      <c r="ED13" s="6"/>
      <c r="EE13" s="39"/>
      <c r="EF13" s="1"/>
      <c r="EG13" s="1"/>
      <c r="EH13" s="2"/>
      <c r="EI13" s="2"/>
      <c r="EJ13" s="2"/>
      <c r="EK13" s="2"/>
      <c r="EL13" s="2"/>
      <c r="EM13" s="62"/>
      <c r="EN13" s="13"/>
      <c r="EO13" s="6"/>
      <c r="EP13" s="39"/>
      <c r="EQ13" s="1"/>
      <c r="ER13" s="1"/>
      <c r="ES13" s="2"/>
      <c r="ET13" s="2"/>
      <c r="EU13" s="2"/>
      <c r="EV13" s="2"/>
      <c r="EW13" s="2"/>
      <c r="EX13" s="62"/>
      <c r="EY13" s="13"/>
      <c r="EZ13" s="6"/>
      <c r="FA13" s="39"/>
      <c r="FB13" s="1"/>
      <c r="FC13" s="1"/>
      <c r="FD13" s="2"/>
      <c r="FE13" s="2"/>
      <c r="FF13" s="2"/>
      <c r="FG13" s="2"/>
      <c r="FH13" s="2"/>
      <c r="FI13" s="62"/>
      <c r="FJ13" s="13"/>
      <c r="FK13" s="6"/>
      <c r="FL13" s="39"/>
      <c r="FM13" s="1"/>
      <c r="FN13" s="1"/>
      <c r="FO13" s="2"/>
      <c r="FP13" s="2"/>
      <c r="FQ13" s="2"/>
      <c r="FR13" s="2"/>
      <c r="FS13" s="2"/>
      <c r="FT13" s="62"/>
      <c r="FU13" s="13"/>
      <c r="FV13" s="6"/>
      <c r="FW13" s="39"/>
      <c r="FX13" s="1"/>
      <c r="FY13" s="1"/>
      <c r="FZ13" s="2"/>
      <c r="GA13" s="2"/>
      <c r="GB13" s="2"/>
      <c r="GC13" s="2"/>
      <c r="GD13" s="2"/>
      <c r="GE13" s="62"/>
      <c r="GF13" s="13"/>
      <c r="GG13" s="6"/>
      <c r="GH13" s="39"/>
      <c r="GI13" s="1"/>
      <c r="GJ13" s="1"/>
      <c r="GK13" s="2"/>
      <c r="GL13" s="2"/>
      <c r="GM13" s="2"/>
      <c r="GN13" s="2"/>
      <c r="GO13" s="2"/>
      <c r="GP13" s="62"/>
      <c r="GQ13" s="13"/>
      <c r="GR13" s="6"/>
      <c r="GS13" s="39"/>
      <c r="GT13" s="1"/>
      <c r="GU13" s="1"/>
      <c r="GV13" s="2"/>
      <c r="GW13" s="2"/>
      <c r="GX13" s="2"/>
      <c r="GY13" s="2"/>
      <c r="GZ13" s="2"/>
      <c r="HA13" s="62"/>
      <c r="HB13" s="13"/>
      <c r="HC13" s="6"/>
      <c r="HD13" s="39"/>
      <c r="HE13" s="1"/>
      <c r="HF13" s="1"/>
      <c r="HG13" s="2"/>
      <c r="HH13" s="2"/>
      <c r="HI13" s="2"/>
      <c r="HJ13" s="2"/>
      <c r="HK13" s="2"/>
      <c r="HL13" s="62"/>
      <c r="HM13" s="13"/>
      <c r="HN13" s="6"/>
      <c r="HO13" s="39"/>
      <c r="HP13" s="1"/>
      <c r="HQ13" s="1"/>
      <c r="HR13" s="2"/>
      <c r="HS13" s="2"/>
      <c r="HT13" s="2"/>
      <c r="HU13" s="2"/>
      <c r="HV13" s="2"/>
      <c r="HW13" s="62"/>
      <c r="HX13" s="13"/>
      <c r="HY13" s="6"/>
      <c r="HZ13" s="39"/>
      <c r="IA13" s="1"/>
      <c r="IB13" s="1"/>
      <c r="IC13" s="2"/>
      <c r="ID13" s="2"/>
      <c r="IE13" s="2"/>
      <c r="IF13" s="2"/>
      <c r="IG13" s="2"/>
      <c r="IH13" s="62"/>
      <c r="II13" s="13"/>
      <c r="IJ13" s="6"/>
      <c r="IK13" s="39"/>
      <c r="IL13" s="86"/>
      <c r="IM13"/>
      <c r="IN13"/>
    </row>
    <row r="14" spans="1:251" s="4" customFormat="1" hidden="1" x14ac:dyDescent="0.2">
      <c r="A14" s="34"/>
      <c r="B14" s="64"/>
      <c r="C14" s="25"/>
      <c r="D14" s="65"/>
      <c r="E14" s="65"/>
      <c r="F14" s="66"/>
      <c r="G14" s="117"/>
      <c r="H14" s="21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5" t="str">
        <f>IF(ISNA(VLOOKUP(E14,SortLookup!$A$1:$B$5,2,FALSE))," ",VLOOKUP(E14,SortLookup!$A$1:$B$5,2,FALSE))</f>
        <v xml:space="preserve"> </v>
      </c>
      <c r="J14" s="22" t="str">
        <f>IF(ISNA(VLOOKUP(F14,SortLookup!$A$7:$B$11,2,FALSE))," ",VLOOKUP(F14,SortLookup!$A$7:$B$11,2,FALSE))</f>
        <v xml:space="preserve"> </v>
      </c>
      <c r="K14" s="58">
        <f t="shared" si="25"/>
        <v>0</v>
      </c>
      <c r="L14" s="59">
        <f t="shared" si="26"/>
        <v>0</v>
      </c>
      <c r="M14" s="37">
        <f t="shared" si="27"/>
        <v>0</v>
      </c>
      <c r="N14" s="38">
        <f t="shared" si="28"/>
        <v>0</v>
      </c>
      <c r="O14" s="60">
        <f t="shared" si="29"/>
        <v>0</v>
      </c>
      <c r="P14" s="32"/>
      <c r="Q14" s="29"/>
      <c r="R14" s="29"/>
      <c r="S14" s="29"/>
      <c r="T14" s="29"/>
      <c r="U14" s="29"/>
      <c r="V14" s="29"/>
      <c r="W14" s="30"/>
      <c r="X14" s="30"/>
      <c r="Y14" s="30"/>
      <c r="Z14" s="30"/>
      <c r="AA14" s="31"/>
      <c r="AB14" s="28">
        <f t="shared" si="30"/>
        <v>0</v>
      </c>
      <c r="AC14" s="23">
        <f t="shared" si="31"/>
        <v>0</v>
      </c>
      <c r="AD14" s="23">
        <f t="shared" si="32"/>
        <v>0</v>
      </c>
      <c r="AE14" s="46">
        <f t="shared" si="33"/>
        <v>0</v>
      </c>
      <c r="AF14" s="32"/>
      <c r="AG14" s="29"/>
      <c r="AH14" s="29"/>
      <c r="AI14" s="29"/>
      <c r="AJ14" s="30"/>
      <c r="AK14" s="30"/>
      <c r="AL14" s="30"/>
      <c r="AM14" s="30"/>
      <c r="AN14" s="31"/>
      <c r="AO14" s="28">
        <f t="shared" si="34"/>
        <v>0</v>
      </c>
      <c r="AP14" s="23">
        <f t="shared" si="35"/>
        <v>0</v>
      </c>
      <c r="AQ14" s="23">
        <f t="shared" si="36"/>
        <v>0</v>
      </c>
      <c r="AR14" s="46">
        <f t="shared" si="37"/>
        <v>0</v>
      </c>
      <c r="AS14" s="32"/>
      <c r="AT14" s="29"/>
      <c r="AU14" s="29"/>
      <c r="AV14" s="30"/>
      <c r="AW14" s="30"/>
      <c r="AX14" s="30"/>
      <c r="AY14" s="30"/>
      <c r="AZ14" s="31"/>
      <c r="BA14" s="28">
        <f t="shared" si="38"/>
        <v>0</v>
      </c>
      <c r="BB14" s="23">
        <f t="shared" si="39"/>
        <v>0</v>
      </c>
      <c r="BC14" s="23">
        <f t="shared" si="40"/>
        <v>0</v>
      </c>
      <c r="BD14" s="46">
        <f t="shared" si="41"/>
        <v>0</v>
      </c>
      <c r="BE14" s="28"/>
      <c r="BF14" s="44"/>
      <c r="BG14" s="30"/>
      <c r="BH14" s="30"/>
      <c r="BI14" s="30"/>
      <c r="BJ14" s="30"/>
      <c r="BK14" s="31"/>
      <c r="BL14" s="41">
        <f t="shared" si="42"/>
        <v>0</v>
      </c>
      <c r="BM14" s="38">
        <f t="shared" si="43"/>
        <v>0</v>
      </c>
      <c r="BN14" s="37">
        <f t="shared" si="44"/>
        <v>0</v>
      </c>
      <c r="BO14" s="36">
        <f t="shared" si="45"/>
        <v>0</v>
      </c>
      <c r="BP14" s="32"/>
      <c r="BQ14" s="29"/>
      <c r="BR14" s="29"/>
      <c r="BS14" s="29"/>
      <c r="BT14" s="30"/>
      <c r="BU14" s="30"/>
      <c r="BV14" s="30"/>
      <c r="BW14" s="30"/>
      <c r="BX14" s="31"/>
      <c r="BY14" s="28">
        <f t="shared" si="46"/>
        <v>0</v>
      </c>
      <c r="BZ14" s="23">
        <f t="shared" si="47"/>
        <v>0</v>
      </c>
      <c r="CA14" s="33">
        <f t="shared" si="48"/>
        <v>0</v>
      </c>
      <c r="CB14" s="74">
        <f t="shared" si="49"/>
        <v>0</v>
      </c>
      <c r="CC14" s="32"/>
      <c r="CD14" s="29"/>
      <c r="CE14" s="30"/>
      <c r="CF14" s="30"/>
      <c r="CG14" s="30"/>
      <c r="CH14" s="30"/>
      <c r="CI14" s="31"/>
      <c r="CJ14" s="28">
        <f>CC14+CD14</f>
        <v>0</v>
      </c>
      <c r="CK14" s="27">
        <f>CE14/2</f>
        <v>0</v>
      </c>
      <c r="CL14" s="23">
        <f>(CF14*3)+(CG14*10)+(CH14*5)+(CI14*20)</f>
        <v>0</v>
      </c>
      <c r="CM14" s="46">
        <f>CJ14+CK14+CL14</f>
        <v>0</v>
      </c>
      <c r="CN14" s="1"/>
      <c r="CO14" s="1"/>
      <c r="CP14" s="2"/>
      <c r="CQ14" s="2"/>
      <c r="CR14" s="2"/>
      <c r="CS14" s="2"/>
      <c r="CT14" s="2"/>
      <c r="CU14" s="62"/>
      <c r="CV14" s="13"/>
      <c r="CW14" s="6"/>
      <c r="CX14" s="39"/>
      <c r="CY14" s="1"/>
      <c r="CZ14" s="1"/>
      <c r="DA14" s="2"/>
      <c r="DB14" s="2"/>
      <c r="DC14" s="2"/>
      <c r="DD14" s="2"/>
      <c r="DE14" s="2"/>
      <c r="DF14" s="62"/>
      <c r="DG14" s="13"/>
      <c r="DH14" s="6"/>
      <c r="DI14" s="39"/>
      <c r="DJ14" s="1"/>
      <c r="DK14" s="1"/>
      <c r="DL14" s="2"/>
      <c r="DM14" s="2"/>
      <c r="DN14" s="2"/>
      <c r="DO14" s="2"/>
      <c r="DP14" s="2"/>
      <c r="DQ14" s="62"/>
      <c r="DR14" s="13"/>
      <c r="DS14" s="6"/>
      <c r="DT14" s="39"/>
      <c r="DU14" s="1"/>
      <c r="DV14" s="1"/>
      <c r="DW14" s="2"/>
      <c r="DX14" s="2"/>
      <c r="DY14" s="2"/>
      <c r="DZ14" s="2"/>
      <c r="EA14" s="2"/>
      <c r="EB14" s="62"/>
      <c r="EC14" s="13"/>
      <c r="ED14" s="6"/>
      <c r="EE14" s="39"/>
      <c r="EF14" s="1"/>
      <c r="EG14" s="1"/>
      <c r="EH14" s="2"/>
      <c r="EI14" s="2"/>
      <c r="EJ14" s="2"/>
      <c r="EK14" s="2"/>
      <c r="EL14" s="2"/>
      <c r="EM14" s="62"/>
      <c r="EN14" s="13"/>
      <c r="EO14" s="6"/>
      <c r="EP14" s="39"/>
      <c r="EQ14" s="1"/>
      <c r="ER14" s="1"/>
      <c r="ES14" s="2"/>
      <c r="ET14" s="2"/>
      <c r="EU14" s="2"/>
      <c r="EV14" s="2"/>
      <c r="EW14" s="2"/>
      <c r="EX14" s="62"/>
      <c r="EY14" s="13"/>
      <c r="EZ14" s="6"/>
      <c r="FA14" s="39"/>
      <c r="FB14" s="1"/>
      <c r="FC14" s="1"/>
      <c r="FD14" s="2"/>
      <c r="FE14" s="2"/>
      <c r="FF14" s="2"/>
      <c r="FG14" s="2"/>
      <c r="FH14" s="2"/>
      <c r="FI14" s="62"/>
      <c r="FJ14" s="13"/>
      <c r="FK14" s="6"/>
      <c r="FL14" s="39"/>
      <c r="FM14" s="1"/>
      <c r="FN14" s="1"/>
      <c r="FO14" s="2"/>
      <c r="FP14" s="2"/>
      <c r="FQ14" s="2"/>
      <c r="FR14" s="2"/>
      <c r="FS14" s="2"/>
      <c r="FT14" s="62"/>
      <c r="FU14" s="13"/>
      <c r="FV14" s="6"/>
      <c r="FW14" s="39"/>
      <c r="FX14" s="1"/>
      <c r="FY14" s="1"/>
      <c r="FZ14" s="2"/>
      <c r="GA14" s="2"/>
      <c r="GB14" s="2"/>
      <c r="GC14" s="2"/>
      <c r="GD14" s="2"/>
      <c r="GE14" s="62"/>
      <c r="GF14" s="13"/>
      <c r="GG14" s="6"/>
      <c r="GH14" s="39"/>
      <c r="GI14" s="1"/>
      <c r="GJ14" s="1"/>
      <c r="GK14" s="2"/>
      <c r="GL14" s="2"/>
      <c r="GM14" s="2"/>
      <c r="GN14" s="2"/>
      <c r="GO14" s="2"/>
      <c r="GP14" s="62"/>
      <c r="GQ14" s="13"/>
      <c r="GR14" s="6"/>
      <c r="GS14" s="39"/>
      <c r="GT14" s="1"/>
      <c r="GU14" s="1"/>
      <c r="GV14" s="2"/>
      <c r="GW14" s="2"/>
      <c r="GX14" s="2"/>
      <c r="GY14" s="2"/>
      <c r="GZ14" s="2"/>
      <c r="HA14" s="62"/>
      <c r="HB14" s="13"/>
      <c r="HC14" s="6"/>
      <c r="HD14" s="39"/>
      <c r="HE14" s="1"/>
      <c r="HF14" s="1"/>
      <c r="HG14" s="2"/>
      <c r="HH14" s="2"/>
      <c r="HI14" s="2"/>
      <c r="HJ14" s="2"/>
      <c r="HK14" s="2"/>
      <c r="HL14" s="62"/>
      <c r="HM14" s="13"/>
      <c r="HN14" s="6"/>
      <c r="HO14" s="39"/>
      <c r="HP14" s="1"/>
      <c r="HQ14" s="1"/>
      <c r="HR14" s="2"/>
      <c r="HS14" s="2"/>
      <c r="HT14" s="2"/>
      <c r="HU14" s="2"/>
      <c r="HV14" s="2"/>
      <c r="HW14" s="62"/>
      <c r="HX14" s="13"/>
      <c r="HY14" s="6"/>
      <c r="HZ14" s="39"/>
      <c r="IA14" s="1"/>
      <c r="IB14" s="1"/>
      <c r="IC14" s="2"/>
      <c r="ID14" s="2"/>
      <c r="IE14" s="2"/>
      <c r="IF14" s="2"/>
      <c r="IG14" s="2"/>
      <c r="IH14" s="62"/>
      <c r="II14" s="13"/>
      <c r="IJ14" s="6"/>
      <c r="IK14" s="39"/>
      <c r="IL14" s="86"/>
      <c r="IM14"/>
      <c r="IN14"/>
      <c r="IO14"/>
      <c r="IP14"/>
      <c r="IQ14"/>
    </row>
    <row r="15" spans="1:251" s="4" customFormat="1" hidden="1" x14ac:dyDescent="0.2">
      <c r="A15" s="34"/>
      <c r="B15" s="64"/>
      <c r="C15" s="25"/>
      <c r="D15" s="65"/>
      <c r="E15" s="65"/>
      <c r="F15" s="119"/>
      <c r="G15" s="117"/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5" t="str">
        <f>IF(ISNA(VLOOKUP(E15,SortLookup!$A$1:$B$5,2,FALSE))," ",VLOOKUP(E15,SortLookup!$A$1:$B$5,2,FALSE))</f>
        <v xml:space="preserve"> </v>
      </c>
      <c r="J15" s="22" t="str">
        <f>IF(ISNA(VLOOKUP(F15,SortLookup!$A$7:$B$11,2,FALSE))," ",VLOOKUP(F15,SortLookup!$A$7:$B$11,2,FALSE))</f>
        <v xml:space="preserve"> </v>
      </c>
      <c r="K15" s="58">
        <f t="shared" si="25"/>
        <v>0</v>
      </c>
      <c r="L15" s="59">
        <f t="shared" si="26"/>
        <v>0</v>
      </c>
      <c r="M15" s="37">
        <f t="shared" si="27"/>
        <v>0</v>
      </c>
      <c r="N15" s="38">
        <f t="shared" si="28"/>
        <v>0</v>
      </c>
      <c r="O15" s="60">
        <f t="shared" si="29"/>
        <v>0</v>
      </c>
      <c r="P15" s="32"/>
      <c r="Q15" s="29"/>
      <c r="R15" s="29"/>
      <c r="S15" s="29"/>
      <c r="T15" s="29"/>
      <c r="U15" s="29"/>
      <c r="V15" s="29"/>
      <c r="W15" s="30"/>
      <c r="X15" s="30"/>
      <c r="Y15" s="30"/>
      <c r="Z15" s="30"/>
      <c r="AA15" s="31"/>
      <c r="AB15" s="28">
        <f t="shared" si="30"/>
        <v>0</v>
      </c>
      <c r="AC15" s="23">
        <f t="shared" si="31"/>
        <v>0</v>
      </c>
      <c r="AD15" s="23">
        <f t="shared" si="32"/>
        <v>0</v>
      </c>
      <c r="AE15" s="46">
        <f t="shared" si="33"/>
        <v>0</v>
      </c>
      <c r="AF15" s="32"/>
      <c r="AG15" s="29"/>
      <c r="AH15" s="29"/>
      <c r="AI15" s="29"/>
      <c r="AJ15" s="30"/>
      <c r="AK15" s="30"/>
      <c r="AL15" s="30"/>
      <c r="AM15" s="30"/>
      <c r="AN15" s="31"/>
      <c r="AO15" s="28">
        <f t="shared" si="34"/>
        <v>0</v>
      </c>
      <c r="AP15" s="23">
        <f t="shared" si="35"/>
        <v>0</v>
      </c>
      <c r="AQ15" s="23">
        <f t="shared" si="36"/>
        <v>0</v>
      </c>
      <c r="AR15" s="46">
        <f t="shared" si="37"/>
        <v>0</v>
      </c>
      <c r="AS15" s="32"/>
      <c r="AT15" s="29"/>
      <c r="AU15" s="29"/>
      <c r="AV15" s="30"/>
      <c r="AW15" s="30"/>
      <c r="AX15" s="30"/>
      <c r="AY15" s="30"/>
      <c r="AZ15" s="31"/>
      <c r="BA15" s="28">
        <f t="shared" si="38"/>
        <v>0</v>
      </c>
      <c r="BB15" s="23">
        <f t="shared" si="39"/>
        <v>0</v>
      </c>
      <c r="BC15" s="23">
        <f t="shared" si="40"/>
        <v>0</v>
      </c>
      <c r="BD15" s="46">
        <f t="shared" si="41"/>
        <v>0</v>
      </c>
      <c r="BE15" s="28"/>
      <c r="BF15" s="44"/>
      <c r="BG15" s="30"/>
      <c r="BH15" s="30"/>
      <c r="BI15" s="30"/>
      <c r="BJ15" s="30"/>
      <c r="BK15" s="30"/>
      <c r="BL15" s="61">
        <f t="shared" si="42"/>
        <v>0</v>
      </c>
      <c r="BM15" s="27">
        <f t="shared" si="43"/>
        <v>0</v>
      </c>
      <c r="BN15" s="23">
        <f t="shared" si="44"/>
        <v>0</v>
      </c>
      <c r="BO15" s="70">
        <f t="shared" si="45"/>
        <v>0</v>
      </c>
      <c r="BP15" s="29"/>
      <c r="BQ15" s="29"/>
      <c r="BR15" s="29"/>
      <c r="BS15" s="29"/>
      <c r="BT15" s="30"/>
      <c r="BU15" s="30"/>
      <c r="BV15" s="30"/>
      <c r="BW15" s="30"/>
      <c r="BX15" s="31"/>
      <c r="BY15" s="28">
        <f t="shared" si="46"/>
        <v>0</v>
      </c>
      <c r="BZ15" s="23">
        <f t="shared" si="47"/>
        <v>0</v>
      </c>
      <c r="CA15" s="33">
        <f t="shared" si="48"/>
        <v>0</v>
      </c>
      <c r="CB15" s="46">
        <f t="shared" si="49"/>
        <v>0</v>
      </c>
      <c r="CC15" s="32"/>
      <c r="CD15" s="29"/>
      <c r="CE15" s="30"/>
      <c r="CF15" s="30"/>
      <c r="CG15" s="30"/>
      <c r="CH15" s="30"/>
      <c r="CI15" s="31"/>
      <c r="CJ15" s="28"/>
      <c r="CK15" s="27"/>
      <c r="CL15" s="23"/>
      <c r="CM15" s="46"/>
      <c r="IL15" s="86"/>
      <c r="IM15"/>
      <c r="IN15"/>
      <c r="IO15"/>
      <c r="IP15"/>
    </row>
    <row r="16" spans="1:251" s="4" customFormat="1" hidden="1" x14ac:dyDescent="0.2">
      <c r="A16" s="34"/>
      <c r="B16" s="64"/>
      <c r="C16" s="25"/>
      <c r="D16" s="65"/>
      <c r="E16" s="65"/>
      <c r="F16" s="119"/>
      <c r="G16" s="117"/>
      <c r="H16" s="21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5" t="str">
        <f>IF(ISNA(VLOOKUP(E16,SortLookup!$A$1:$B$5,2,FALSE))," ",VLOOKUP(E16,SortLookup!$A$1:$B$5,2,FALSE))</f>
        <v xml:space="preserve"> </v>
      </c>
      <c r="J16" s="22" t="str">
        <f>IF(ISNA(VLOOKUP(F16,SortLookup!$A$7:$B$11,2,FALSE))," ",VLOOKUP(F16,SortLookup!$A$7:$B$11,2,FALSE))</f>
        <v xml:space="preserve"> </v>
      </c>
      <c r="K16" s="58">
        <f t="shared" si="25"/>
        <v>0</v>
      </c>
      <c r="L16" s="59">
        <f t="shared" si="26"/>
        <v>0</v>
      </c>
      <c r="M16" s="37">
        <f t="shared" si="27"/>
        <v>0</v>
      </c>
      <c r="N16" s="38">
        <f t="shared" si="28"/>
        <v>0</v>
      </c>
      <c r="O16" s="60">
        <f t="shared" si="29"/>
        <v>0</v>
      </c>
      <c r="P16" s="32"/>
      <c r="Q16" s="29"/>
      <c r="R16" s="29"/>
      <c r="S16" s="29"/>
      <c r="T16" s="29"/>
      <c r="U16" s="29"/>
      <c r="V16" s="29"/>
      <c r="W16" s="30"/>
      <c r="X16" s="30"/>
      <c r="Y16" s="30"/>
      <c r="Z16" s="30"/>
      <c r="AA16" s="31"/>
      <c r="AB16" s="28">
        <f t="shared" si="30"/>
        <v>0</v>
      </c>
      <c r="AC16" s="23">
        <f t="shared" si="31"/>
        <v>0</v>
      </c>
      <c r="AD16" s="23">
        <f t="shared" si="32"/>
        <v>0</v>
      </c>
      <c r="AE16" s="46">
        <f t="shared" si="33"/>
        <v>0</v>
      </c>
      <c r="AF16" s="32"/>
      <c r="AG16" s="29"/>
      <c r="AH16" s="29"/>
      <c r="AI16" s="29"/>
      <c r="AJ16" s="30"/>
      <c r="AK16" s="30"/>
      <c r="AL16" s="30"/>
      <c r="AM16" s="30"/>
      <c r="AN16" s="31"/>
      <c r="AO16" s="28">
        <f t="shared" si="34"/>
        <v>0</v>
      </c>
      <c r="AP16" s="23">
        <f t="shared" si="35"/>
        <v>0</v>
      </c>
      <c r="AQ16" s="23">
        <f t="shared" si="36"/>
        <v>0</v>
      </c>
      <c r="AR16" s="46">
        <f t="shared" si="37"/>
        <v>0</v>
      </c>
      <c r="AS16" s="32"/>
      <c r="AT16" s="29"/>
      <c r="AU16" s="29"/>
      <c r="AV16" s="30"/>
      <c r="AW16" s="30"/>
      <c r="AX16" s="30"/>
      <c r="AY16" s="30"/>
      <c r="AZ16" s="31"/>
      <c r="BA16" s="28">
        <f t="shared" si="38"/>
        <v>0</v>
      </c>
      <c r="BB16" s="23">
        <f t="shared" si="39"/>
        <v>0</v>
      </c>
      <c r="BC16" s="23">
        <f t="shared" si="40"/>
        <v>0</v>
      </c>
      <c r="BD16" s="46">
        <f t="shared" si="41"/>
        <v>0</v>
      </c>
      <c r="BE16" s="28"/>
      <c r="BF16" s="44"/>
      <c r="BG16" s="30"/>
      <c r="BH16" s="30"/>
      <c r="BI16" s="30"/>
      <c r="BJ16" s="30"/>
      <c r="BK16" s="30"/>
      <c r="BL16" s="61">
        <f t="shared" si="42"/>
        <v>0</v>
      </c>
      <c r="BM16" s="27">
        <f t="shared" si="43"/>
        <v>0</v>
      </c>
      <c r="BN16" s="23">
        <f t="shared" si="44"/>
        <v>0</v>
      </c>
      <c r="BO16" s="70">
        <f t="shared" si="45"/>
        <v>0</v>
      </c>
      <c r="BP16" s="29"/>
      <c r="BQ16" s="29"/>
      <c r="BR16" s="29"/>
      <c r="BS16" s="29"/>
      <c r="BT16" s="30"/>
      <c r="BU16" s="30"/>
      <c r="BV16" s="30"/>
      <c r="BW16" s="30"/>
      <c r="BX16" s="31"/>
      <c r="BY16" s="28">
        <f t="shared" si="46"/>
        <v>0</v>
      </c>
      <c r="BZ16" s="23">
        <f t="shared" si="47"/>
        <v>0</v>
      </c>
      <c r="CA16" s="33">
        <f t="shared" si="48"/>
        <v>0</v>
      </c>
      <c r="CB16" s="46">
        <f t="shared" si="49"/>
        <v>0</v>
      </c>
      <c r="CC16" s="32"/>
      <c r="CD16" s="29"/>
      <c r="CE16" s="30"/>
      <c r="CF16" s="30"/>
      <c r="CG16" s="30"/>
      <c r="CH16" s="30"/>
      <c r="CI16" s="31"/>
      <c r="CJ16" s="28">
        <f>CC16+CD16</f>
        <v>0</v>
      </c>
      <c r="CK16" s="27">
        <f>CE16/2</f>
        <v>0</v>
      </c>
      <c r="CL16" s="23">
        <f>(CF16*3)+(CG16*10)+(CH16*5)+(CI16*20)</f>
        <v>0</v>
      </c>
      <c r="CM16" s="46">
        <f>CJ16+CK16+CL16</f>
        <v>0</v>
      </c>
      <c r="IL16" s="86"/>
      <c r="IO16"/>
      <c r="IP16"/>
    </row>
    <row r="17" spans="1:251" s="4" customFormat="1" hidden="1" x14ac:dyDescent="0.2">
      <c r="A17" s="34"/>
      <c r="B17" s="25"/>
      <c r="C17" s="25"/>
      <c r="D17" s="26"/>
      <c r="E17" s="26"/>
      <c r="F17" s="120"/>
      <c r="G17" s="117"/>
      <c r="H17" s="21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5" t="str">
        <f>IF(ISNA(VLOOKUP(E17,SortLookup!$A$1:$B$5,2,FALSE))," ",VLOOKUP(E17,SortLookup!$A$1:$B$5,2,FALSE))</f>
        <v xml:space="preserve"> </v>
      </c>
      <c r="J17" s="22" t="str">
        <f>IF(ISNA(VLOOKUP(F17,SortLookup!$A$7:$B$11,2,FALSE))," ",VLOOKUP(F17,SortLookup!$A$7:$B$11,2,FALSE))</f>
        <v xml:space="preserve"> </v>
      </c>
      <c r="K17" s="58">
        <f t="shared" si="25"/>
        <v>0</v>
      </c>
      <c r="L17" s="59">
        <f t="shared" si="26"/>
        <v>0</v>
      </c>
      <c r="M17" s="37">
        <f t="shared" si="27"/>
        <v>0</v>
      </c>
      <c r="N17" s="38">
        <f t="shared" si="28"/>
        <v>0</v>
      </c>
      <c r="O17" s="60">
        <f t="shared" si="29"/>
        <v>0</v>
      </c>
      <c r="P17" s="32"/>
      <c r="Q17" s="29"/>
      <c r="R17" s="29"/>
      <c r="S17" s="29"/>
      <c r="T17" s="29"/>
      <c r="U17" s="29"/>
      <c r="V17" s="29"/>
      <c r="W17" s="30"/>
      <c r="X17" s="30"/>
      <c r="Y17" s="30"/>
      <c r="Z17" s="30"/>
      <c r="AA17" s="31"/>
      <c r="AB17" s="28">
        <f t="shared" si="30"/>
        <v>0</v>
      </c>
      <c r="AC17" s="23">
        <f t="shared" si="31"/>
        <v>0</v>
      </c>
      <c r="AD17" s="23">
        <f t="shared" si="32"/>
        <v>0</v>
      </c>
      <c r="AE17" s="46">
        <f t="shared" si="33"/>
        <v>0</v>
      </c>
      <c r="AF17" s="32"/>
      <c r="AG17" s="29"/>
      <c r="AH17" s="29"/>
      <c r="AI17" s="29"/>
      <c r="AJ17" s="30"/>
      <c r="AK17" s="30"/>
      <c r="AL17" s="30"/>
      <c r="AM17" s="30"/>
      <c r="AN17" s="31"/>
      <c r="AO17" s="28">
        <f t="shared" si="34"/>
        <v>0</v>
      </c>
      <c r="AP17" s="23">
        <f t="shared" si="35"/>
        <v>0</v>
      </c>
      <c r="AQ17" s="23">
        <f t="shared" si="36"/>
        <v>0</v>
      </c>
      <c r="AR17" s="46">
        <f t="shared" si="37"/>
        <v>0</v>
      </c>
      <c r="AS17" s="32"/>
      <c r="AT17" s="29"/>
      <c r="AU17" s="29"/>
      <c r="AV17" s="30"/>
      <c r="AW17" s="30"/>
      <c r="AX17" s="30"/>
      <c r="AY17" s="30"/>
      <c r="AZ17" s="31"/>
      <c r="BA17" s="28">
        <f t="shared" si="38"/>
        <v>0</v>
      </c>
      <c r="BB17" s="23">
        <f t="shared" si="39"/>
        <v>0</v>
      </c>
      <c r="BC17" s="23">
        <f t="shared" si="40"/>
        <v>0</v>
      </c>
      <c r="BD17" s="46">
        <f t="shared" si="41"/>
        <v>0</v>
      </c>
      <c r="BE17" s="28"/>
      <c r="BF17" s="44"/>
      <c r="BG17" s="30"/>
      <c r="BH17" s="30"/>
      <c r="BI17" s="30"/>
      <c r="BJ17" s="30"/>
      <c r="BK17" s="30"/>
      <c r="BL17" s="61">
        <f t="shared" si="42"/>
        <v>0</v>
      </c>
      <c r="BM17" s="27">
        <f t="shared" si="43"/>
        <v>0</v>
      </c>
      <c r="BN17" s="23">
        <f t="shared" si="44"/>
        <v>0</v>
      </c>
      <c r="BO17" s="70">
        <f t="shared" si="45"/>
        <v>0</v>
      </c>
      <c r="BP17" s="29"/>
      <c r="BQ17" s="29"/>
      <c r="BR17" s="29"/>
      <c r="BS17" s="29"/>
      <c r="BT17" s="30"/>
      <c r="BU17" s="30"/>
      <c r="BV17" s="30"/>
      <c r="BW17" s="30"/>
      <c r="BX17" s="31"/>
      <c r="BY17" s="28">
        <f t="shared" si="46"/>
        <v>0</v>
      </c>
      <c r="BZ17" s="23">
        <f t="shared" si="47"/>
        <v>0</v>
      </c>
      <c r="CA17" s="33">
        <f t="shared" si="48"/>
        <v>0</v>
      </c>
      <c r="CB17" s="46">
        <f t="shared" si="49"/>
        <v>0</v>
      </c>
      <c r="CC17" s="32"/>
      <c r="CD17" s="29"/>
      <c r="CE17" s="30"/>
      <c r="CF17" s="30"/>
      <c r="CG17" s="30"/>
      <c r="CH17" s="30"/>
      <c r="CI17" s="31"/>
      <c r="CJ17" s="28"/>
      <c r="CK17" s="27"/>
      <c r="CL17" s="23"/>
      <c r="CM17" s="46"/>
      <c r="CN17"/>
      <c r="CO17"/>
      <c r="CP17"/>
      <c r="CQ17"/>
      <c r="CR17"/>
      <c r="CS17"/>
      <c r="CT17"/>
      <c r="CW17"/>
      <c r="CZ17"/>
      <c r="DA17"/>
      <c r="DB17"/>
      <c r="DC17"/>
      <c r="DD17"/>
      <c r="DE17"/>
      <c r="DH17"/>
      <c r="DK17"/>
      <c r="DL17"/>
      <c r="DM17"/>
      <c r="DN17"/>
      <c r="DO17"/>
      <c r="DP17"/>
      <c r="DS17"/>
      <c r="DV17"/>
      <c r="DW17"/>
      <c r="DX17"/>
      <c r="DY17"/>
      <c r="DZ17"/>
      <c r="EA17"/>
      <c r="ED17"/>
      <c r="EG17"/>
      <c r="EH17"/>
      <c r="EI17"/>
      <c r="EJ17"/>
      <c r="EK17"/>
      <c r="EL17"/>
      <c r="EO17"/>
      <c r="ER17"/>
      <c r="ES17"/>
      <c r="ET17"/>
      <c r="EU17"/>
      <c r="EV17"/>
      <c r="EW17"/>
      <c r="EZ17"/>
      <c r="FC17"/>
      <c r="FD17"/>
      <c r="FE17"/>
      <c r="FF17"/>
      <c r="FG17"/>
      <c r="FH17"/>
      <c r="FK17"/>
      <c r="FN17"/>
      <c r="FO17"/>
      <c r="FP17"/>
      <c r="FQ17"/>
      <c r="FR17"/>
      <c r="FS17"/>
      <c r="FV17"/>
      <c r="FY17"/>
      <c r="FZ17"/>
      <c r="GA17"/>
      <c r="GB17"/>
      <c r="GC17"/>
      <c r="GD17"/>
      <c r="GG17"/>
      <c r="GJ17"/>
      <c r="GK17"/>
      <c r="GL17"/>
      <c r="GM17"/>
      <c r="GN17"/>
      <c r="GO17"/>
      <c r="GR17"/>
      <c r="GU17"/>
      <c r="GV17"/>
      <c r="GW17"/>
      <c r="GX17"/>
      <c r="GY17"/>
      <c r="GZ17"/>
      <c r="HC17"/>
      <c r="HF17"/>
      <c r="HG17"/>
      <c r="HH17"/>
      <c r="HI17"/>
      <c r="HJ17"/>
      <c r="HK17"/>
      <c r="HN17"/>
      <c r="HQ17"/>
      <c r="HR17"/>
      <c r="HS17"/>
      <c r="HT17"/>
      <c r="HU17"/>
      <c r="HV17"/>
      <c r="HY17"/>
      <c r="IB17"/>
      <c r="IC17"/>
      <c r="ID17"/>
      <c r="IE17"/>
      <c r="IF17"/>
      <c r="IG17"/>
      <c r="IJ17"/>
      <c r="IK17"/>
      <c r="IL17" s="86"/>
    </row>
    <row r="18" spans="1:251" s="4" customFormat="1" hidden="1" x14ac:dyDescent="0.2">
      <c r="A18" s="34"/>
      <c r="B18" s="64"/>
      <c r="C18" s="25"/>
      <c r="D18" s="65"/>
      <c r="E18" s="65"/>
      <c r="F18" s="119"/>
      <c r="G18" s="117"/>
      <c r="H18" s="21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5" t="str">
        <f>IF(ISNA(VLOOKUP(E18,SortLookup!$A$1:$B$5,2,FALSE))," ",VLOOKUP(E18,SortLookup!$A$1:$B$5,2,FALSE))</f>
        <v xml:space="preserve"> </v>
      </c>
      <c r="J18" s="22" t="str">
        <f>IF(ISNA(VLOOKUP(F18,SortLookup!$A$7:$B$11,2,FALSE))," ",VLOOKUP(F18,SortLookup!$A$7:$B$11,2,FALSE))</f>
        <v xml:space="preserve"> </v>
      </c>
      <c r="K18" s="58">
        <f t="shared" si="25"/>
        <v>0</v>
      </c>
      <c r="L18" s="59">
        <f t="shared" si="26"/>
        <v>0</v>
      </c>
      <c r="M18" s="37">
        <f t="shared" si="27"/>
        <v>0</v>
      </c>
      <c r="N18" s="38">
        <f t="shared" si="28"/>
        <v>0</v>
      </c>
      <c r="O18" s="60">
        <f t="shared" si="29"/>
        <v>0</v>
      </c>
      <c r="P18" s="32"/>
      <c r="Q18" s="29"/>
      <c r="R18" s="29"/>
      <c r="S18" s="29"/>
      <c r="T18" s="29"/>
      <c r="U18" s="29"/>
      <c r="V18" s="29"/>
      <c r="W18" s="30"/>
      <c r="X18" s="30"/>
      <c r="Y18" s="30"/>
      <c r="Z18" s="30"/>
      <c r="AA18" s="31"/>
      <c r="AB18" s="28">
        <f t="shared" si="30"/>
        <v>0</v>
      </c>
      <c r="AC18" s="23">
        <f t="shared" si="31"/>
        <v>0</v>
      </c>
      <c r="AD18" s="23">
        <f t="shared" si="32"/>
        <v>0</v>
      </c>
      <c r="AE18" s="46">
        <f t="shared" si="33"/>
        <v>0</v>
      </c>
      <c r="AF18" s="32"/>
      <c r="AG18" s="29"/>
      <c r="AH18" s="29"/>
      <c r="AI18" s="29"/>
      <c r="AJ18" s="30"/>
      <c r="AK18" s="30"/>
      <c r="AL18" s="30"/>
      <c r="AM18" s="30"/>
      <c r="AN18" s="31"/>
      <c r="AO18" s="28">
        <f t="shared" si="34"/>
        <v>0</v>
      </c>
      <c r="AP18" s="23">
        <f t="shared" si="35"/>
        <v>0</v>
      </c>
      <c r="AQ18" s="23">
        <f t="shared" si="36"/>
        <v>0</v>
      </c>
      <c r="AR18" s="46">
        <f t="shared" si="37"/>
        <v>0</v>
      </c>
      <c r="AS18" s="32"/>
      <c r="AT18" s="29"/>
      <c r="AU18" s="29"/>
      <c r="AV18" s="30"/>
      <c r="AW18" s="30"/>
      <c r="AX18" s="30"/>
      <c r="AY18" s="30"/>
      <c r="AZ18" s="31"/>
      <c r="BA18" s="28">
        <f t="shared" si="38"/>
        <v>0</v>
      </c>
      <c r="BB18" s="23">
        <f t="shared" si="39"/>
        <v>0</v>
      </c>
      <c r="BC18" s="23">
        <f t="shared" si="40"/>
        <v>0</v>
      </c>
      <c r="BD18" s="46">
        <f t="shared" si="41"/>
        <v>0</v>
      </c>
      <c r="BE18" s="28"/>
      <c r="BF18" s="44"/>
      <c r="BG18" s="30"/>
      <c r="BH18" s="30"/>
      <c r="BI18" s="30"/>
      <c r="BJ18" s="30"/>
      <c r="BK18" s="30"/>
      <c r="BL18" s="61">
        <f t="shared" si="42"/>
        <v>0</v>
      </c>
      <c r="BM18" s="27">
        <f t="shared" si="43"/>
        <v>0</v>
      </c>
      <c r="BN18" s="23">
        <f t="shared" si="44"/>
        <v>0</v>
      </c>
      <c r="BO18" s="70">
        <f t="shared" si="45"/>
        <v>0</v>
      </c>
      <c r="BP18" s="29"/>
      <c r="BQ18" s="29"/>
      <c r="BR18" s="29"/>
      <c r="BS18" s="29"/>
      <c r="BT18" s="30"/>
      <c r="BU18" s="30"/>
      <c r="BV18" s="30"/>
      <c r="BW18" s="30"/>
      <c r="BX18" s="31"/>
      <c r="BY18" s="28">
        <f t="shared" si="46"/>
        <v>0</v>
      </c>
      <c r="BZ18" s="23">
        <f t="shared" si="47"/>
        <v>0</v>
      </c>
      <c r="CA18" s="33">
        <f t="shared" si="48"/>
        <v>0</v>
      </c>
      <c r="CB18" s="46">
        <f t="shared" si="49"/>
        <v>0</v>
      </c>
      <c r="CC18" s="32"/>
      <c r="CD18" s="29"/>
      <c r="CE18" s="30"/>
      <c r="CF18" s="30"/>
      <c r="CG18" s="30"/>
      <c r="CH18" s="30"/>
      <c r="CI18" s="31"/>
      <c r="CJ18" s="28">
        <f>CC18+CD18</f>
        <v>0</v>
      </c>
      <c r="CK18" s="27">
        <f>CE18/2</f>
        <v>0</v>
      </c>
      <c r="CL18" s="23">
        <f>(CF18*3)+(CG18*10)+(CH18*5)+(CI18*20)</f>
        <v>0</v>
      </c>
      <c r="CM18" s="46">
        <f>CJ18+CK18+CL18</f>
        <v>0</v>
      </c>
      <c r="IL18" s="86"/>
    </row>
    <row r="19" spans="1:251" s="4" customFormat="1" hidden="1" x14ac:dyDescent="0.2">
      <c r="A19" s="34"/>
      <c r="B19" s="64"/>
      <c r="C19" s="25"/>
      <c r="D19" s="65"/>
      <c r="E19" s="65"/>
      <c r="F19" s="119"/>
      <c r="G19" s="117"/>
      <c r="H19" s="21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5" t="str">
        <f>IF(ISNA(VLOOKUP(E19,SortLookup!$A$1:$B$5,2,FALSE))," ",VLOOKUP(E19,SortLookup!$A$1:$B$5,2,FALSE))</f>
        <v xml:space="preserve"> </v>
      </c>
      <c r="J19" s="22" t="str">
        <f>IF(ISNA(VLOOKUP(F19,SortLookup!$A$7:$B$11,2,FALSE))," ",VLOOKUP(F19,SortLookup!$A$7:$B$11,2,FALSE))</f>
        <v xml:space="preserve"> </v>
      </c>
      <c r="K19" s="58">
        <f t="shared" si="25"/>
        <v>0</v>
      </c>
      <c r="L19" s="59">
        <f t="shared" si="26"/>
        <v>0</v>
      </c>
      <c r="M19" s="37">
        <f t="shared" si="27"/>
        <v>0</v>
      </c>
      <c r="N19" s="38">
        <f t="shared" si="28"/>
        <v>0</v>
      </c>
      <c r="O19" s="60">
        <f t="shared" si="29"/>
        <v>0</v>
      </c>
      <c r="P19" s="32"/>
      <c r="Q19" s="29"/>
      <c r="R19" s="29"/>
      <c r="S19" s="29"/>
      <c r="T19" s="29"/>
      <c r="U19" s="29"/>
      <c r="V19" s="29"/>
      <c r="W19" s="30"/>
      <c r="X19" s="30"/>
      <c r="Y19" s="30"/>
      <c r="Z19" s="30"/>
      <c r="AA19" s="31"/>
      <c r="AB19" s="28">
        <f t="shared" si="30"/>
        <v>0</v>
      </c>
      <c r="AC19" s="23">
        <f t="shared" si="31"/>
        <v>0</v>
      </c>
      <c r="AD19" s="23">
        <f t="shared" si="32"/>
        <v>0</v>
      </c>
      <c r="AE19" s="46">
        <f t="shared" si="33"/>
        <v>0</v>
      </c>
      <c r="AF19" s="32"/>
      <c r="AG19" s="29"/>
      <c r="AH19" s="29"/>
      <c r="AI19" s="29"/>
      <c r="AJ19" s="30"/>
      <c r="AK19" s="30"/>
      <c r="AL19" s="30"/>
      <c r="AM19" s="30"/>
      <c r="AN19" s="31"/>
      <c r="AO19" s="28">
        <f t="shared" si="34"/>
        <v>0</v>
      </c>
      <c r="AP19" s="23">
        <f t="shared" si="35"/>
        <v>0</v>
      </c>
      <c r="AQ19" s="23">
        <f t="shared" si="36"/>
        <v>0</v>
      </c>
      <c r="AR19" s="46">
        <f t="shared" si="37"/>
        <v>0</v>
      </c>
      <c r="AS19" s="32"/>
      <c r="AT19" s="29"/>
      <c r="AU19" s="29"/>
      <c r="AV19" s="30"/>
      <c r="AW19" s="30"/>
      <c r="AX19" s="30"/>
      <c r="AY19" s="30"/>
      <c r="AZ19" s="31"/>
      <c r="BA19" s="28">
        <f t="shared" si="38"/>
        <v>0</v>
      </c>
      <c r="BB19" s="23">
        <f t="shared" si="39"/>
        <v>0</v>
      </c>
      <c r="BC19" s="23">
        <f t="shared" si="40"/>
        <v>0</v>
      </c>
      <c r="BD19" s="46">
        <f t="shared" si="41"/>
        <v>0</v>
      </c>
      <c r="BE19" s="28"/>
      <c r="BF19" s="44"/>
      <c r="BG19" s="30"/>
      <c r="BH19" s="30"/>
      <c r="BI19" s="30"/>
      <c r="BJ19" s="30"/>
      <c r="BK19" s="30"/>
      <c r="BL19" s="61">
        <f t="shared" si="42"/>
        <v>0</v>
      </c>
      <c r="BM19" s="27">
        <f t="shared" si="43"/>
        <v>0</v>
      </c>
      <c r="BN19" s="23">
        <f t="shared" si="44"/>
        <v>0</v>
      </c>
      <c r="BO19" s="70">
        <f t="shared" si="45"/>
        <v>0</v>
      </c>
      <c r="BP19" s="29"/>
      <c r="BQ19" s="29"/>
      <c r="BR19" s="29"/>
      <c r="BS19" s="29"/>
      <c r="BT19" s="30"/>
      <c r="BU19" s="30"/>
      <c r="BV19" s="30"/>
      <c r="BW19" s="30"/>
      <c r="BX19" s="31"/>
      <c r="BY19" s="28">
        <f t="shared" si="46"/>
        <v>0</v>
      </c>
      <c r="BZ19" s="23">
        <f t="shared" si="47"/>
        <v>0</v>
      </c>
      <c r="CA19" s="33">
        <f t="shared" si="48"/>
        <v>0</v>
      </c>
      <c r="CB19" s="46">
        <f t="shared" si="49"/>
        <v>0</v>
      </c>
      <c r="CC19" s="32"/>
      <c r="CD19" s="29"/>
      <c r="CE19" s="30"/>
      <c r="CF19" s="30"/>
      <c r="CG19" s="30"/>
      <c r="CH19" s="30"/>
      <c r="CI19" s="31"/>
      <c r="CJ19" s="28">
        <f>CC19+CD19</f>
        <v>0</v>
      </c>
      <c r="CK19" s="27">
        <f>CE19/2</f>
        <v>0</v>
      </c>
      <c r="CL19" s="23">
        <f>(CF19*3)+(CG19*10)+(CH19*5)+(CI19*20)</f>
        <v>0</v>
      </c>
      <c r="CM19" s="46">
        <f>CJ19+CK19+CL19</f>
        <v>0</v>
      </c>
      <c r="IL19" s="86"/>
      <c r="IO19"/>
      <c r="IP19"/>
    </row>
    <row r="20" spans="1:251" s="4" customFormat="1" hidden="1" x14ac:dyDescent="0.2">
      <c r="A20" s="34"/>
      <c r="B20" s="64"/>
      <c r="C20" s="25"/>
      <c r="D20" s="26"/>
      <c r="E20" s="65"/>
      <c r="F20" s="119"/>
      <c r="G20" s="117"/>
      <c r="H20" s="21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5" t="str">
        <f>IF(ISNA(VLOOKUP(E20,SortLookup!$A$1:$B$5,2,FALSE))," ",VLOOKUP(E20,SortLookup!$A$1:$B$5,2,FALSE))</f>
        <v xml:space="preserve"> </v>
      </c>
      <c r="J20" s="22" t="str">
        <f>IF(ISNA(VLOOKUP(F20,SortLookup!$A$7:$B$11,2,FALSE))," ",VLOOKUP(F20,SortLookup!$A$7:$B$11,2,FALSE))</f>
        <v xml:space="preserve"> </v>
      </c>
      <c r="K20" s="58">
        <f t="shared" si="25"/>
        <v>0</v>
      </c>
      <c r="L20" s="59">
        <f t="shared" si="26"/>
        <v>0</v>
      </c>
      <c r="M20" s="37">
        <f t="shared" si="27"/>
        <v>0</v>
      </c>
      <c r="N20" s="38">
        <f t="shared" si="28"/>
        <v>0</v>
      </c>
      <c r="O20" s="60">
        <f t="shared" si="29"/>
        <v>0</v>
      </c>
      <c r="P20" s="32"/>
      <c r="Q20" s="29"/>
      <c r="R20" s="29"/>
      <c r="S20" s="29"/>
      <c r="T20" s="29"/>
      <c r="U20" s="29"/>
      <c r="V20" s="29"/>
      <c r="W20" s="30"/>
      <c r="X20" s="30"/>
      <c r="Y20" s="30"/>
      <c r="Z20" s="30"/>
      <c r="AA20" s="31"/>
      <c r="AB20" s="28">
        <f t="shared" si="30"/>
        <v>0</v>
      </c>
      <c r="AC20" s="23">
        <f t="shared" si="31"/>
        <v>0</v>
      </c>
      <c r="AD20" s="23">
        <f t="shared" si="32"/>
        <v>0</v>
      </c>
      <c r="AE20" s="46">
        <f t="shared" si="33"/>
        <v>0</v>
      </c>
      <c r="AF20" s="32"/>
      <c r="AG20" s="29"/>
      <c r="AH20" s="29"/>
      <c r="AI20" s="29"/>
      <c r="AJ20" s="30"/>
      <c r="AK20" s="30"/>
      <c r="AL20" s="30"/>
      <c r="AM20" s="30"/>
      <c r="AN20" s="31"/>
      <c r="AO20" s="28">
        <f t="shared" si="34"/>
        <v>0</v>
      </c>
      <c r="AP20" s="23">
        <f t="shared" si="35"/>
        <v>0</v>
      </c>
      <c r="AQ20" s="23">
        <f t="shared" si="36"/>
        <v>0</v>
      </c>
      <c r="AR20" s="46">
        <f t="shared" si="37"/>
        <v>0</v>
      </c>
      <c r="AS20" s="32"/>
      <c r="AT20" s="29"/>
      <c r="AU20" s="29"/>
      <c r="AV20" s="30"/>
      <c r="AW20" s="30"/>
      <c r="AX20" s="30"/>
      <c r="AY20" s="30"/>
      <c r="AZ20" s="31"/>
      <c r="BA20" s="28">
        <f t="shared" si="38"/>
        <v>0</v>
      </c>
      <c r="BB20" s="23">
        <f t="shared" si="39"/>
        <v>0</v>
      </c>
      <c r="BC20" s="23">
        <f t="shared" si="40"/>
        <v>0</v>
      </c>
      <c r="BD20" s="46">
        <f t="shared" si="41"/>
        <v>0</v>
      </c>
      <c r="BE20" s="28"/>
      <c r="BF20" s="44"/>
      <c r="BG20" s="30"/>
      <c r="BH20" s="30"/>
      <c r="BI20" s="30"/>
      <c r="BJ20" s="30"/>
      <c r="BK20" s="30"/>
      <c r="BL20" s="61">
        <f t="shared" si="42"/>
        <v>0</v>
      </c>
      <c r="BM20" s="27">
        <f t="shared" si="43"/>
        <v>0</v>
      </c>
      <c r="BN20" s="23">
        <f t="shared" si="44"/>
        <v>0</v>
      </c>
      <c r="BO20" s="70">
        <f t="shared" si="45"/>
        <v>0</v>
      </c>
      <c r="BP20" s="29"/>
      <c r="BQ20" s="29"/>
      <c r="BR20" s="29"/>
      <c r="BS20" s="29"/>
      <c r="BT20" s="30"/>
      <c r="BU20" s="30"/>
      <c r="BV20" s="30"/>
      <c r="BW20" s="30"/>
      <c r="BX20" s="31"/>
      <c r="BY20" s="28">
        <f t="shared" si="46"/>
        <v>0</v>
      </c>
      <c r="BZ20" s="23">
        <f t="shared" si="47"/>
        <v>0</v>
      </c>
      <c r="CA20" s="33">
        <f t="shared" si="48"/>
        <v>0</v>
      </c>
      <c r="CB20" s="46">
        <f t="shared" si="49"/>
        <v>0</v>
      </c>
      <c r="CC20" s="32"/>
      <c r="CD20" s="29"/>
      <c r="CE20" s="30"/>
      <c r="CF20" s="30"/>
      <c r="CG20" s="30"/>
      <c r="CH20" s="30"/>
      <c r="CI20" s="31"/>
      <c r="CJ20" s="28">
        <f>CC20+CD20</f>
        <v>0</v>
      </c>
      <c r="CK20" s="27">
        <f>CE20/2</f>
        <v>0</v>
      </c>
      <c r="CL20" s="23">
        <f>(CF20*3)+(CG20*10)+(CH20*5)+(CI20*20)</f>
        <v>0</v>
      </c>
      <c r="CM20" s="46">
        <f>CJ20+CK20+CL20</f>
        <v>0</v>
      </c>
      <c r="CN20" s="1"/>
      <c r="CO20" s="1"/>
      <c r="CP20" s="2"/>
      <c r="CQ20" s="2"/>
      <c r="CR20" s="2"/>
      <c r="CS20" s="2"/>
      <c r="CT20" s="2"/>
      <c r="CU20" s="62"/>
      <c r="CV20" s="13"/>
      <c r="CW20" s="6"/>
      <c r="CX20" s="39"/>
      <c r="CY20" s="1"/>
      <c r="CZ20" s="1"/>
      <c r="DA20" s="2"/>
      <c r="DB20" s="2"/>
      <c r="DC20" s="2"/>
      <c r="DD20" s="2"/>
      <c r="DE20" s="2"/>
      <c r="DF20" s="62"/>
      <c r="DG20" s="13"/>
      <c r="DH20" s="6"/>
      <c r="DI20" s="39"/>
      <c r="DJ20" s="1"/>
      <c r="DK20" s="1"/>
      <c r="DL20" s="2"/>
      <c r="DM20" s="2"/>
      <c r="DN20" s="2"/>
      <c r="DO20" s="2"/>
      <c r="DP20" s="2"/>
      <c r="DQ20" s="62"/>
      <c r="DR20" s="13"/>
      <c r="DS20" s="6"/>
      <c r="DT20" s="39"/>
      <c r="DU20" s="1"/>
      <c r="DV20" s="1"/>
      <c r="DW20" s="2"/>
      <c r="DX20" s="2"/>
      <c r="DY20" s="2"/>
      <c r="DZ20" s="2"/>
      <c r="EA20" s="2"/>
      <c r="EB20" s="62"/>
      <c r="EC20" s="13"/>
      <c r="ED20" s="6"/>
      <c r="EE20" s="39"/>
      <c r="EF20" s="1"/>
      <c r="EG20" s="1"/>
      <c r="EH20" s="2"/>
      <c r="EI20" s="2"/>
      <c r="EJ20" s="2"/>
      <c r="EK20" s="2"/>
      <c r="EL20" s="2"/>
      <c r="EM20" s="62"/>
      <c r="EN20" s="13"/>
      <c r="EO20" s="6"/>
      <c r="EP20" s="39"/>
      <c r="EQ20" s="1"/>
      <c r="ER20" s="1"/>
      <c r="ES20" s="2"/>
      <c r="ET20" s="2"/>
      <c r="EU20" s="2"/>
      <c r="EV20" s="2"/>
      <c r="EW20" s="2"/>
      <c r="EX20" s="62"/>
      <c r="EY20" s="13"/>
      <c r="EZ20" s="6"/>
      <c r="FA20" s="39"/>
      <c r="FB20" s="1"/>
      <c r="FC20" s="1"/>
      <c r="FD20" s="2"/>
      <c r="FE20" s="2"/>
      <c r="FF20" s="2"/>
      <c r="FG20" s="2"/>
      <c r="FH20" s="2"/>
      <c r="FI20" s="62"/>
      <c r="FJ20" s="13"/>
      <c r="FK20" s="6"/>
      <c r="FL20" s="39"/>
      <c r="FM20" s="1"/>
      <c r="FN20" s="1"/>
      <c r="FO20" s="2"/>
      <c r="FP20" s="2"/>
      <c r="FQ20" s="2"/>
      <c r="FR20" s="2"/>
      <c r="FS20" s="2"/>
      <c r="FT20" s="62"/>
      <c r="FU20" s="13"/>
      <c r="FV20" s="6"/>
      <c r="FW20" s="39"/>
      <c r="FX20" s="1"/>
      <c r="FY20" s="1"/>
      <c r="FZ20" s="2"/>
      <c r="GA20" s="2"/>
      <c r="GB20" s="2"/>
      <c r="GC20" s="2"/>
      <c r="GD20" s="2"/>
      <c r="GE20" s="62"/>
      <c r="GF20" s="13"/>
      <c r="GG20" s="6"/>
      <c r="GH20" s="39"/>
      <c r="GI20" s="1"/>
      <c r="GJ20" s="1"/>
      <c r="GK20" s="2"/>
      <c r="GL20" s="2"/>
      <c r="GM20" s="2"/>
      <c r="GN20" s="2"/>
      <c r="GO20" s="2"/>
      <c r="GP20" s="62"/>
      <c r="GQ20" s="13"/>
      <c r="GR20" s="6"/>
      <c r="GS20" s="39"/>
      <c r="GT20" s="1"/>
      <c r="GU20" s="1"/>
      <c r="GV20" s="2"/>
      <c r="GW20" s="2"/>
      <c r="GX20" s="2"/>
      <c r="GY20" s="2"/>
      <c r="GZ20" s="2"/>
      <c r="HA20" s="62"/>
      <c r="HB20" s="13"/>
      <c r="HC20" s="6"/>
      <c r="HD20" s="39"/>
      <c r="HE20" s="1"/>
      <c r="HF20" s="1"/>
      <c r="HG20" s="2"/>
      <c r="HH20" s="2"/>
      <c r="HI20" s="2"/>
      <c r="HJ20" s="2"/>
      <c r="HK20" s="2"/>
      <c r="HL20" s="62"/>
      <c r="HM20" s="13"/>
      <c r="HN20" s="6"/>
      <c r="HO20" s="39"/>
      <c r="HP20" s="1"/>
      <c r="HQ20" s="1"/>
      <c r="HR20" s="2"/>
      <c r="HS20" s="2"/>
      <c r="HT20" s="2"/>
      <c r="HU20" s="2"/>
      <c r="HV20" s="2"/>
      <c r="HW20" s="62"/>
      <c r="HX20" s="13"/>
      <c r="HY20" s="6"/>
      <c r="HZ20" s="39"/>
      <c r="IA20" s="1"/>
      <c r="IB20" s="1"/>
      <c r="IC20" s="2"/>
      <c r="ID20" s="2"/>
      <c r="IE20" s="2"/>
      <c r="IF20" s="2"/>
      <c r="IG20" s="2"/>
      <c r="IH20" s="62"/>
      <c r="II20" s="13"/>
      <c r="IJ20" s="6"/>
      <c r="IK20" s="39"/>
      <c r="IL20" s="86"/>
      <c r="IM20"/>
      <c r="IN20"/>
    </row>
    <row r="21" spans="1:251" s="4" customFormat="1" hidden="1" x14ac:dyDescent="0.2">
      <c r="A21" s="34"/>
      <c r="B21" s="64"/>
      <c r="C21" s="25"/>
      <c r="D21" s="65"/>
      <c r="E21" s="65"/>
      <c r="F21" s="119"/>
      <c r="G21" s="117"/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5" t="str">
        <f>IF(ISNA(VLOOKUP(E21,SortLookup!$A$1:$B$5,2,FALSE))," ",VLOOKUP(E21,SortLookup!$A$1:$B$5,2,FALSE))</f>
        <v xml:space="preserve"> </v>
      </c>
      <c r="J21" s="22" t="str">
        <f>IF(ISNA(VLOOKUP(F21,SortLookup!$A$7:$B$11,2,FALSE))," ",VLOOKUP(F21,SortLookup!$A$7:$B$11,2,FALSE))</f>
        <v xml:space="preserve"> </v>
      </c>
      <c r="K21" s="58">
        <f t="shared" si="25"/>
        <v>0</v>
      </c>
      <c r="L21" s="59">
        <f t="shared" si="26"/>
        <v>0</v>
      </c>
      <c r="M21" s="37">
        <f t="shared" si="27"/>
        <v>0</v>
      </c>
      <c r="N21" s="38">
        <f t="shared" si="28"/>
        <v>0</v>
      </c>
      <c r="O21" s="60">
        <f t="shared" si="29"/>
        <v>0</v>
      </c>
      <c r="P21" s="32"/>
      <c r="Q21" s="29"/>
      <c r="R21" s="29"/>
      <c r="S21" s="29"/>
      <c r="T21" s="29"/>
      <c r="U21" s="29"/>
      <c r="V21" s="29"/>
      <c r="W21" s="30"/>
      <c r="X21" s="30"/>
      <c r="Y21" s="30"/>
      <c r="Z21" s="30"/>
      <c r="AA21" s="31"/>
      <c r="AB21" s="28">
        <f t="shared" si="30"/>
        <v>0</v>
      </c>
      <c r="AC21" s="23">
        <f t="shared" si="31"/>
        <v>0</v>
      </c>
      <c r="AD21" s="23">
        <f t="shared" si="32"/>
        <v>0</v>
      </c>
      <c r="AE21" s="46">
        <f t="shared" si="33"/>
        <v>0</v>
      </c>
      <c r="AF21" s="32"/>
      <c r="AG21" s="29"/>
      <c r="AH21" s="29"/>
      <c r="AI21" s="29"/>
      <c r="AJ21" s="30"/>
      <c r="AK21" s="30"/>
      <c r="AL21" s="30"/>
      <c r="AM21" s="30"/>
      <c r="AN21" s="31"/>
      <c r="AO21" s="28">
        <f t="shared" si="34"/>
        <v>0</v>
      </c>
      <c r="AP21" s="23">
        <f t="shared" si="35"/>
        <v>0</v>
      </c>
      <c r="AQ21" s="23">
        <f t="shared" si="36"/>
        <v>0</v>
      </c>
      <c r="AR21" s="46">
        <f t="shared" si="37"/>
        <v>0</v>
      </c>
      <c r="AS21" s="32"/>
      <c r="AT21" s="29"/>
      <c r="AU21" s="29"/>
      <c r="AV21" s="30"/>
      <c r="AW21" s="30"/>
      <c r="AX21" s="30"/>
      <c r="AY21" s="30"/>
      <c r="AZ21" s="31"/>
      <c r="BA21" s="28">
        <f t="shared" si="38"/>
        <v>0</v>
      </c>
      <c r="BB21" s="23">
        <f t="shared" si="39"/>
        <v>0</v>
      </c>
      <c r="BC21" s="23">
        <f t="shared" si="40"/>
        <v>0</v>
      </c>
      <c r="BD21" s="46">
        <f t="shared" si="41"/>
        <v>0</v>
      </c>
      <c r="BE21" s="28"/>
      <c r="BF21" s="44"/>
      <c r="BG21" s="30"/>
      <c r="BH21" s="30"/>
      <c r="BI21" s="30"/>
      <c r="BJ21" s="30"/>
      <c r="BK21" s="30"/>
      <c r="BL21" s="61">
        <f t="shared" si="42"/>
        <v>0</v>
      </c>
      <c r="BM21" s="27">
        <f t="shared" si="43"/>
        <v>0</v>
      </c>
      <c r="BN21" s="23">
        <f t="shared" si="44"/>
        <v>0</v>
      </c>
      <c r="BO21" s="70">
        <f t="shared" si="45"/>
        <v>0</v>
      </c>
      <c r="BP21" s="29"/>
      <c r="BQ21" s="29"/>
      <c r="BR21" s="29"/>
      <c r="BS21" s="29"/>
      <c r="BT21" s="30"/>
      <c r="BU21" s="30"/>
      <c r="BV21" s="30"/>
      <c r="BW21" s="30"/>
      <c r="BX21" s="31"/>
      <c r="BY21" s="28">
        <f t="shared" si="46"/>
        <v>0</v>
      </c>
      <c r="BZ21" s="23">
        <f t="shared" si="47"/>
        <v>0</v>
      </c>
      <c r="CA21" s="33">
        <f t="shared" si="48"/>
        <v>0</v>
      </c>
      <c r="CB21" s="46">
        <f t="shared" si="49"/>
        <v>0</v>
      </c>
      <c r="CC21" s="32"/>
      <c r="CD21" s="29"/>
      <c r="CE21" s="30"/>
      <c r="CF21" s="30"/>
      <c r="CG21" s="30"/>
      <c r="CH21" s="30"/>
      <c r="CI21" s="31"/>
      <c r="CJ21" s="28">
        <f>CC21+CD21</f>
        <v>0</v>
      </c>
      <c r="CK21" s="27">
        <f>CE21/2</f>
        <v>0</v>
      </c>
      <c r="CL21" s="23">
        <f>(CF21*3)+(CG21*10)+(CH21*5)+(CI21*20)</f>
        <v>0</v>
      </c>
      <c r="CM21" s="46">
        <f>CJ21+CK21+CL21</f>
        <v>0</v>
      </c>
      <c r="IL21" s="86"/>
      <c r="IO21"/>
      <c r="IP21"/>
      <c r="IQ21"/>
    </row>
    <row r="22" spans="1:251" s="4" customFormat="1" hidden="1" x14ac:dyDescent="0.2">
      <c r="A22" s="34"/>
      <c r="B22" s="64"/>
      <c r="C22" s="25"/>
      <c r="D22" s="65"/>
      <c r="E22" s="65"/>
      <c r="F22" s="119"/>
      <c r="G22" s="117"/>
      <c r="H22" s="21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5" t="str">
        <f>IF(ISNA(VLOOKUP(E22,SortLookup!$A$1:$B$5,2,FALSE))," ",VLOOKUP(E22,SortLookup!$A$1:$B$5,2,FALSE))</f>
        <v xml:space="preserve"> </v>
      </c>
      <c r="J22" s="22" t="str">
        <f>IF(ISNA(VLOOKUP(F22,SortLookup!$A$7:$B$11,2,FALSE))," ",VLOOKUP(F22,SortLookup!$A$7:$B$11,2,FALSE))</f>
        <v xml:space="preserve"> </v>
      </c>
      <c r="K22" s="58">
        <f t="shared" si="25"/>
        <v>0</v>
      </c>
      <c r="L22" s="59">
        <f t="shared" si="26"/>
        <v>0</v>
      </c>
      <c r="M22" s="37">
        <f t="shared" si="27"/>
        <v>0</v>
      </c>
      <c r="N22" s="38">
        <f t="shared" si="28"/>
        <v>0</v>
      </c>
      <c r="O22" s="60">
        <f t="shared" si="29"/>
        <v>0</v>
      </c>
      <c r="P22" s="32"/>
      <c r="Q22" s="29"/>
      <c r="R22" s="29"/>
      <c r="S22" s="29"/>
      <c r="T22" s="29"/>
      <c r="U22" s="29"/>
      <c r="V22" s="29"/>
      <c r="W22" s="30"/>
      <c r="X22" s="30"/>
      <c r="Y22" s="30"/>
      <c r="Z22" s="30"/>
      <c r="AA22" s="31"/>
      <c r="AB22" s="28">
        <f t="shared" si="30"/>
        <v>0</v>
      </c>
      <c r="AC22" s="23">
        <f t="shared" si="31"/>
        <v>0</v>
      </c>
      <c r="AD22" s="23">
        <f t="shared" si="32"/>
        <v>0</v>
      </c>
      <c r="AE22" s="46">
        <f t="shared" si="33"/>
        <v>0</v>
      </c>
      <c r="AF22" s="32"/>
      <c r="AG22" s="29"/>
      <c r="AH22" s="29"/>
      <c r="AI22" s="29"/>
      <c r="AJ22" s="30"/>
      <c r="AK22" s="30"/>
      <c r="AL22" s="30"/>
      <c r="AM22" s="30"/>
      <c r="AN22" s="31"/>
      <c r="AO22" s="28">
        <f t="shared" si="34"/>
        <v>0</v>
      </c>
      <c r="AP22" s="23">
        <f t="shared" si="35"/>
        <v>0</v>
      </c>
      <c r="AQ22" s="23">
        <f t="shared" si="36"/>
        <v>0</v>
      </c>
      <c r="AR22" s="46">
        <f t="shared" si="37"/>
        <v>0</v>
      </c>
      <c r="AS22" s="32"/>
      <c r="AT22" s="29"/>
      <c r="AU22" s="29"/>
      <c r="AV22" s="30"/>
      <c r="AW22" s="30"/>
      <c r="AX22" s="30"/>
      <c r="AY22" s="30"/>
      <c r="AZ22" s="31"/>
      <c r="BA22" s="28">
        <f t="shared" si="38"/>
        <v>0</v>
      </c>
      <c r="BB22" s="23">
        <f t="shared" si="39"/>
        <v>0</v>
      </c>
      <c r="BC22" s="23">
        <f t="shared" si="40"/>
        <v>0</v>
      </c>
      <c r="BD22" s="46">
        <f t="shared" si="41"/>
        <v>0</v>
      </c>
      <c r="BE22" s="28"/>
      <c r="BF22" s="44"/>
      <c r="BG22" s="30"/>
      <c r="BH22" s="30"/>
      <c r="BI22" s="30"/>
      <c r="BJ22" s="30"/>
      <c r="BK22" s="30"/>
      <c r="BL22" s="61">
        <f t="shared" si="42"/>
        <v>0</v>
      </c>
      <c r="BM22" s="27">
        <f t="shared" si="43"/>
        <v>0</v>
      </c>
      <c r="BN22" s="23">
        <f t="shared" si="44"/>
        <v>0</v>
      </c>
      <c r="BO22" s="70">
        <f t="shared" si="45"/>
        <v>0</v>
      </c>
      <c r="BP22" s="29"/>
      <c r="BQ22" s="29"/>
      <c r="BR22" s="29"/>
      <c r="BS22" s="29"/>
      <c r="BT22" s="30"/>
      <c r="BU22" s="30"/>
      <c r="BV22" s="30"/>
      <c r="BW22" s="30"/>
      <c r="BX22" s="31"/>
      <c r="BY22" s="28">
        <f t="shared" si="46"/>
        <v>0</v>
      </c>
      <c r="BZ22" s="23">
        <f t="shared" si="47"/>
        <v>0</v>
      </c>
      <c r="CA22" s="33">
        <f t="shared" si="48"/>
        <v>0</v>
      </c>
      <c r="CB22" s="46">
        <f t="shared" si="49"/>
        <v>0</v>
      </c>
      <c r="CC22" s="32"/>
      <c r="CD22" s="29"/>
      <c r="CE22" s="30"/>
      <c r="CF22" s="30"/>
      <c r="CG22" s="30"/>
      <c r="CH22" s="30"/>
      <c r="CI22" s="31"/>
      <c r="CJ22" s="28"/>
      <c r="CK22" s="27"/>
      <c r="CL22" s="23"/>
      <c r="CM22" s="46"/>
      <c r="IL22" s="86"/>
      <c r="IM22"/>
      <c r="IN22"/>
      <c r="IO22"/>
      <c r="IP22"/>
    </row>
    <row r="23" spans="1:251" s="4" customFormat="1" hidden="1" x14ac:dyDescent="0.2">
      <c r="A23" s="34"/>
      <c r="B23" s="64"/>
      <c r="C23" s="25"/>
      <c r="D23" s="65"/>
      <c r="E23" s="65"/>
      <c r="F23" s="119"/>
      <c r="G23" s="117"/>
      <c r="H23" s="21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5" t="str">
        <f>IF(ISNA(VLOOKUP(E23,SortLookup!$A$1:$B$5,2,FALSE))," ",VLOOKUP(E23,SortLookup!$A$1:$B$5,2,FALSE))</f>
        <v xml:space="preserve"> </v>
      </c>
      <c r="J23" s="22" t="str">
        <f>IF(ISNA(VLOOKUP(F23,SortLookup!$A$7:$B$11,2,FALSE))," ",VLOOKUP(F23,SortLookup!$A$7:$B$11,2,FALSE))</f>
        <v xml:space="preserve"> </v>
      </c>
      <c r="K23" s="58">
        <f t="shared" si="25"/>
        <v>0</v>
      </c>
      <c r="L23" s="59">
        <f t="shared" si="26"/>
        <v>0</v>
      </c>
      <c r="M23" s="37">
        <f t="shared" si="27"/>
        <v>0</v>
      </c>
      <c r="N23" s="38">
        <f t="shared" si="28"/>
        <v>0</v>
      </c>
      <c r="O23" s="60">
        <f t="shared" si="29"/>
        <v>0</v>
      </c>
      <c r="P23" s="32"/>
      <c r="Q23" s="29"/>
      <c r="R23" s="29"/>
      <c r="S23" s="29"/>
      <c r="T23" s="29"/>
      <c r="U23" s="29"/>
      <c r="V23" s="29"/>
      <c r="W23" s="30"/>
      <c r="X23" s="30"/>
      <c r="Y23" s="30"/>
      <c r="Z23" s="30"/>
      <c r="AA23" s="31"/>
      <c r="AB23" s="28">
        <f t="shared" si="30"/>
        <v>0</v>
      </c>
      <c r="AC23" s="23">
        <f t="shared" si="31"/>
        <v>0</v>
      </c>
      <c r="AD23" s="23">
        <f t="shared" si="32"/>
        <v>0</v>
      </c>
      <c r="AE23" s="46">
        <f t="shared" si="33"/>
        <v>0</v>
      </c>
      <c r="AF23" s="32"/>
      <c r="AG23" s="29"/>
      <c r="AH23" s="29"/>
      <c r="AI23" s="29"/>
      <c r="AJ23" s="30"/>
      <c r="AK23" s="30"/>
      <c r="AL23" s="30"/>
      <c r="AM23" s="30"/>
      <c r="AN23" s="31"/>
      <c r="AO23" s="28">
        <f t="shared" si="34"/>
        <v>0</v>
      </c>
      <c r="AP23" s="23">
        <f t="shared" si="35"/>
        <v>0</v>
      </c>
      <c r="AQ23" s="23">
        <f t="shared" si="36"/>
        <v>0</v>
      </c>
      <c r="AR23" s="46">
        <f t="shared" si="37"/>
        <v>0</v>
      </c>
      <c r="AS23" s="32"/>
      <c r="AT23" s="29"/>
      <c r="AU23" s="29"/>
      <c r="AV23" s="30"/>
      <c r="AW23" s="30"/>
      <c r="AX23" s="30"/>
      <c r="AY23" s="30"/>
      <c r="AZ23" s="31"/>
      <c r="BA23" s="28">
        <f t="shared" si="38"/>
        <v>0</v>
      </c>
      <c r="BB23" s="23">
        <f t="shared" si="39"/>
        <v>0</v>
      </c>
      <c r="BC23" s="23">
        <f t="shared" si="40"/>
        <v>0</v>
      </c>
      <c r="BD23" s="46">
        <f t="shared" si="41"/>
        <v>0</v>
      </c>
      <c r="BE23" s="28"/>
      <c r="BF23" s="44"/>
      <c r="BG23" s="30"/>
      <c r="BH23" s="30"/>
      <c r="BI23" s="30"/>
      <c r="BJ23" s="30"/>
      <c r="BK23" s="30"/>
      <c r="BL23" s="61">
        <f t="shared" si="42"/>
        <v>0</v>
      </c>
      <c r="BM23" s="27">
        <f t="shared" si="43"/>
        <v>0</v>
      </c>
      <c r="BN23" s="23">
        <f t="shared" si="44"/>
        <v>0</v>
      </c>
      <c r="BO23" s="70">
        <f t="shared" si="45"/>
        <v>0</v>
      </c>
      <c r="BP23" s="29"/>
      <c r="BQ23" s="29"/>
      <c r="BR23" s="29"/>
      <c r="BS23" s="29"/>
      <c r="BT23" s="30"/>
      <c r="BU23" s="30"/>
      <c r="BV23" s="30"/>
      <c r="BW23" s="30"/>
      <c r="BX23" s="31"/>
      <c r="BY23" s="28">
        <f t="shared" si="46"/>
        <v>0</v>
      </c>
      <c r="BZ23" s="23">
        <f t="shared" si="47"/>
        <v>0</v>
      </c>
      <c r="CA23" s="33">
        <f t="shared" si="48"/>
        <v>0</v>
      </c>
      <c r="CB23" s="46">
        <f t="shared" si="49"/>
        <v>0</v>
      </c>
      <c r="CC23" s="32"/>
      <c r="CD23" s="29"/>
      <c r="CE23" s="30"/>
      <c r="CF23" s="30"/>
      <c r="CG23" s="30"/>
      <c r="CH23" s="30"/>
      <c r="CI23" s="31"/>
      <c r="CJ23" s="28"/>
      <c r="CK23" s="27"/>
      <c r="CL23" s="23"/>
      <c r="CM23" s="46"/>
      <c r="IL23" s="86"/>
      <c r="IM23"/>
      <c r="IN23"/>
      <c r="IO23"/>
      <c r="IP23"/>
    </row>
    <row r="24" spans="1:251" s="4" customFormat="1" hidden="1" x14ac:dyDescent="0.2">
      <c r="A24" s="34"/>
      <c r="B24" s="64"/>
      <c r="C24" s="25"/>
      <c r="D24" s="65"/>
      <c r="E24" s="65"/>
      <c r="F24" s="119"/>
      <c r="G24" s="117"/>
      <c r="H24" s="21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5" t="str">
        <f>IF(ISNA(VLOOKUP(E24,SortLookup!$A$1:$B$5,2,FALSE))," ",VLOOKUP(E24,SortLookup!$A$1:$B$5,2,FALSE))</f>
        <v xml:space="preserve"> </v>
      </c>
      <c r="J24" s="22" t="str">
        <f>IF(ISNA(VLOOKUP(F24,SortLookup!$A$7:$B$11,2,FALSE))," ",VLOOKUP(F24,SortLookup!$A$7:$B$11,2,FALSE))</f>
        <v xml:space="preserve"> </v>
      </c>
      <c r="K24" s="58">
        <f t="shared" si="25"/>
        <v>0</v>
      </c>
      <c r="L24" s="59">
        <f t="shared" si="26"/>
        <v>0</v>
      </c>
      <c r="M24" s="37">
        <f t="shared" si="27"/>
        <v>0</v>
      </c>
      <c r="N24" s="38">
        <f t="shared" si="28"/>
        <v>0</v>
      </c>
      <c r="O24" s="60">
        <f t="shared" si="29"/>
        <v>0</v>
      </c>
      <c r="P24" s="32"/>
      <c r="Q24" s="29"/>
      <c r="R24" s="29"/>
      <c r="S24" s="29"/>
      <c r="T24" s="29"/>
      <c r="U24" s="29"/>
      <c r="V24" s="29"/>
      <c r="W24" s="30"/>
      <c r="X24" s="30"/>
      <c r="Y24" s="30"/>
      <c r="Z24" s="30"/>
      <c r="AA24" s="31"/>
      <c r="AB24" s="28">
        <f t="shared" si="30"/>
        <v>0</v>
      </c>
      <c r="AC24" s="23">
        <f t="shared" si="31"/>
        <v>0</v>
      </c>
      <c r="AD24" s="23">
        <f t="shared" si="32"/>
        <v>0</v>
      </c>
      <c r="AE24" s="46">
        <f t="shared" si="33"/>
        <v>0</v>
      </c>
      <c r="AF24" s="32"/>
      <c r="AG24" s="29"/>
      <c r="AH24" s="29"/>
      <c r="AI24" s="29"/>
      <c r="AJ24" s="30"/>
      <c r="AK24" s="30"/>
      <c r="AL24" s="30"/>
      <c r="AM24" s="30"/>
      <c r="AN24" s="31"/>
      <c r="AO24" s="28">
        <f t="shared" si="34"/>
        <v>0</v>
      </c>
      <c r="AP24" s="23">
        <f t="shared" si="35"/>
        <v>0</v>
      </c>
      <c r="AQ24" s="23">
        <f t="shared" si="36"/>
        <v>0</v>
      </c>
      <c r="AR24" s="46">
        <f t="shared" si="37"/>
        <v>0</v>
      </c>
      <c r="AS24" s="32"/>
      <c r="AT24" s="29"/>
      <c r="AU24" s="29"/>
      <c r="AV24" s="30"/>
      <c r="AW24" s="30"/>
      <c r="AX24" s="30"/>
      <c r="AY24" s="30"/>
      <c r="AZ24" s="31"/>
      <c r="BA24" s="28">
        <f t="shared" si="38"/>
        <v>0</v>
      </c>
      <c r="BB24" s="23">
        <f t="shared" si="39"/>
        <v>0</v>
      </c>
      <c r="BC24" s="23">
        <f t="shared" si="40"/>
        <v>0</v>
      </c>
      <c r="BD24" s="46">
        <f t="shared" si="41"/>
        <v>0</v>
      </c>
      <c r="BE24" s="28"/>
      <c r="BF24" s="44"/>
      <c r="BG24" s="30"/>
      <c r="BH24" s="30"/>
      <c r="BI24" s="30"/>
      <c r="BJ24" s="30"/>
      <c r="BK24" s="30"/>
      <c r="BL24" s="61">
        <f t="shared" si="42"/>
        <v>0</v>
      </c>
      <c r="BM24" s="27">
        <f t="shared" si="43"/>
        <v>0</v>
      </c>
      <c r="BN24" s="23">
        <f t="shared" si="44"/>
        <v>0</v>
      </c>
      <c r="BO24" s="70">
        <f t="shared" si="45"/>
        <v>0</v>
      </c>
      <c r="BP24" s="29"/>
      <c r="BQ24" s="29"/>
      <c r="BR24" s="29"/>
      <c r="BS24" s="29"/>
      <c r="BT24" s="30"/>
      <c r="BU24" s="30"/>
      <c r="BV24" s="30"/>
      <c r="BW24" s="30"/>
      <c r="BX24" s="31"/>
      <c r="BY24" s="28">
        <f t="shared" si="46"/>
        <v>0</v>
      </c>
      <c r="BZ24" s="23">
        <f t="shared" si="47"/>
        <v>0</v>
      </c>
      <c r="CA24" s="33">
        <f t="shared" si="48"/>
        <v>0</v>
      </c>
      <c r="CB24" s="46">
        <f t="shared" si="49"/>
        <v>0</v>
      </c>
      <c r="CC24" s="32"/>
      <c r="CD24" s="29"/>
      <c r="CE24" s="30"/>
      <c r="CF24" s="30"/>
      <c r="CG24" s="30"/>
      <c r="CH24" s="30"/>
      <c r="CI24" s="31"/>
      <c r="CJ24" s="28">
        <f>CC24+CD24</f>
        <v>0</v>
      </c>
      <c r="CK24" s="27">
        <f>CE24/2</f>
        <v>0</v>
      </c>
      <c r="CL24" s="23">
        <f>(CF24*3)+(CG24*10)+(CH24*5)+(CI24*20)</f>
        <v>0</v>
      </c>
      <c r="CM24" s="46">
        <f>CJ24+CK24+CL24</f>
        <v>0</v>
      </c>
      <c r="CN24"/>
      <c r="CO24"/>
      <c r="CP24"/>
      <c r="CQ24"/>
      <c r="CR24"/>
      <c r="CS24"/>
      <c r="CT24"/>
      <c r="CW24"/>
      <c r="CZ24"/>
      <c r="DA24"/>
      <c r="DB24"/>
      <c r="DC24"/>
      <c r="DD24"/>
      <c r="DE24"/>
      <c r="DH24"/>
      <c r="DK24"/>
      <c r="DL24"/>
      <c r="DM24"/>
      <c r="DN24"/>
      <c r="DO24"/>
      <c r="DP24"/>
      <c r="DS24"/>
      <c r="DV24"/>
      <c r="DW24"/>
      <c r="DX24"/>
      <c r="DY24"/>
      <c r="DZ24"/>
      <c r="EA24"/>
      <c r="ED24"/>
      <c r="EG24"/>
      <c r="EH24"/>
      <c r="EI24"/>
      <c r="EJ24"/>
      <c r="EK24"/>
      <c r="EL24"/>
      <c r="EO24"/>
      <c r="ER24"/>
      <c r="ES24"/>
      <c r="ET24"/>
      <c r="EU24"/>
      <c r="EV24"/>
      <c r="EW24"/>
      <c r="EZ24"/>
      <c r="FC24"/>
      <c r="FD24"/>
      <c r="FE24"/>
      <c r="FF24"/>
      <c r="FG24"/>
      <c r="FH24"/>
      <c r="FK24"/>
      <c r="FN24"/>
      <c r="FO24"/>
      <c r="FP24"/>
      <c r="FQ24"/>
      <c r="FR24"/>
      <c r="FS24"/>
      <c r="FV24"/>
      <c r="FY24"/>
      <c r="FZ24"/>
      <c r="GA24"/>
      <c r="GB24"/>
      <c r="GC24"/>
      <c r="GD24"/>
      <c r="GG24"/>
      <c r="GJ24"/>
      <c r="GK24"/>
      <c r="GL24"/>
      <c r="GM24"/>
      <c r="GN24"/>
      <c r="GO24"/>
      <c r="GR24"/>
      <c r="GU24"/>
      <c r="GV24"/>
      <c r="GW24"/>
      <c r="GX24"/>
      <c r="GY24"/>
      <c r="GZ24"/>
      <c r="HC24"/>
      <c r="HF24"/>
      <c r="HG24"/>
      <c r="HH24"/>
      <c r="HI24"/>
      <c r="HJ24"/>
      <c r="HK24"/>
      <c r="HN24"/>
      <c r="HQ24"/>
      <c r="HR24"/>
      <c r="HS24"/>
      <c r="HT24"/>
      <c r="HU24"/>
      <c r="HV24"/>
      <c r="HY24"/>
      <c r="IB24"/>
      <c r="IC24"/>
      <c r="ID24"/>
      <c r="IE24"/>
      <c r="IF24"/>
      <c r="IG24"/>
      <c r="IJ24"/>
      <c r="IK24"/>
      <c r="IL24" s="86"/>
    </row>
    <row r="25" spans="1:251" s="4" customFormat="1" hidden="1" x14ac:dyDescent="0.2">
      <c r="A25" s="34"/>
      <c r="B25" s="64"/>
      <c r="C25" s="25"/>
      <c r="D25" s="65"/>
      <c r="E25" s="65"/>
      <c r="F25" s="119"/>
      <c r="G25" s="117"/>
      <c r="H25" s="21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5" t="str">
        <f>IF(ISNA(VLOOKUP(E25,SortLookup!$A$1:$B$5,2,FALSE))," ",VLOOKUP(E25,SortLookup!$A$1:$B$5,2,FALSE))</f>
        <v xml:space="preserve"> </v>
      </c>
      <c r="J25" s="22" t="str">
        <f>IF(ISNA(VLOOKUP(F25,SortLookup!$A$7:$B$11,2,FALSE))," ",VLOOKUP(F25,SortLookup!$A$7:$B$11,2,FALSE))</f>
        <v xml:space="preserve"> </v>
      </c>
      <c r="K25" s="58">
        <f t="shared" si="25"/>
        <v>0</v>
      </c>
      <c r="L25" s="59">
        <f t="shared" si="26"/>
        <v>0</v>
      </c>
      <c r="M25" s="37">
        <f t="shared" si="27"/>
        <v>0</v>
      </c>
      <c r="N25" s="38">
        <f t="shared" si="28"/>
        <v>0</v>
      </c>
      <c r="O25" s="60">
        <f t="shared" si="29"/>
        <v>0</v>
      </c>
      <c r="P25" s="32"/>
      <c r="Q25" s="29"/>
      <c r="R25" s="29"/>
      <c r="S25" s="29"/>
      <c r="T25" s="29"/>
      <c r="U25" s="29"/>
      <c r="V25" s="29"/>
      <c r="W25" s="30"/>
      <c r="X25" s="30"/>
      <c r="Y25" s="30"/>
      <c r="Z25" s="30"/>
      <c r="AA25" s="31"/>
      <c r="AB25" s="28">
        <f t="shared" si="30"/>
        <v>0</v>
      </c>
      <c r="AC25" s="23">
        <f t="shared" si="31"/>
        <v>0</v>
      </c>
      <c r="AD25" s="23">
        <f t="shared" si="32"/>
        <v>0</v>
      </c>
      <c r="AE25" s="46">
        <f t="shared" si="33"/>
        <v>0</v>
      </c>
      <c r="AF25" s="32"/>
      <c r="AG25" s="29"/>
      <c r="AH25" s="29"/>
      <c r="AI25" s="29"/>
      <c r="AJ25" s="30"/>
      <c r="AK25" s="30"/>
      <c r="AL25" s="30"/>
      <c r="AM25" s="30"/>
      <c r="AN25" s="31"/>
      <c r="AO25" s="28">
        <f t="shared" si="34"/>
        <v>0</v>
      </c>
      <c r="AP25" s="23">
        <f t="shared" si="35"/>
        <v>0</v>
      </c>
      <c r="AQ25" s="23">
        <f t="shared" si="36"/>
        <v>0</v>
      </c>
      <c r="AR25" s="46">
        <f t="shared" si="37"/>
        <v>0</v>
      </c>
      <c r="AS25" s="32"/>
      <c r="AT25" s="29"/>
      <c r="AU25" s="29"/>
      <c r="AV25" s="30"/>
      <c r="AW25" s="30"/>
      <c r="AX25" s="30"/>
      <c r="AY25" s="30"/>
      <c r="AZ25" s="31"/>
      <c r="BA25" s="28">
        <f t="shared" si="38"/>
        <v>0</v>
      </c>
      <c r="BB25" s="23">
        <f t="shared" si="39"/>
        <v>0</v>
      </c>
      <c r="BC25" s="23">
        <f t="shared" si="40"/>
        <v>0</v>
      </c>
      <c r="BD25" s="46">
        <f t="shared" si="41"/>
        <v>0</v>
      </c>
      <c r="BE25" s="28"/>
      <c r="BF25" s="44"/>
      <c r="BG25" s="30"/>
      <c r="BH25" s="30"/>
      <c r="BI25" s="30"/>
      <c r="BJ25" s="30"/>
      <c r="BK25" s="30"/>
      <c r="BL25" s="61">
        <f t="shared" si="42"/>
        <v>0</v>
      </c>
      <c r="BM25" s="27">
        <f t="shared" si="43"/>
        <v>0</v>
      </c>
      <c r="BN25" s="23">
        <f t="shared" si="44"/>
        <v>0</v>
      </c>
      <c r="BO25" s="70">
        <f t="shared" si="45"/>
        <v>0</v>
      </c>
      <c r="BP25" s="29"/>
      <c r="BQ25" s="29"/>
      <c r="BR25" s="29"/>
      <c r="BS25" s="29"/>
      <c r="BT25" s="30"/>
      <c r="BU25" s="30"/>
      <c r="BV25" s="30"/>
      <c r="BW25" s="30"/>
      <c r="BX25" s="31"/>
      <c r="BY25" s="28">
        <f t="shared" si="46"/>
        <v>0</v>
      </c>
      <c r="BZ25" s="23">
        <f t="shared" si="47"/>
        <v>0</v>
      </c>
      <c r="CA25" s="33">
        <f t="shared" si="48"/>
        <v>0</v>
      </c>
      <c r="CB25" s="46">
        <f t="shared" si="49"/>
        <v>0</v>
      </c>
      <c r="CC25" s="32"/>
      <c r="CD25" s="29"/>
      <c r="CE25" s="30"/>
      <c r="CF25" s="30"/>
      <c r="CG25" s="30"/>
      <c r="CH25" s="30"/>
      <c r="CI25" s="31"/>
      <c r="CJ25" s="28">
        <f>CC25+CD25</f>
        <v>0</v>
      </c>
      <c r="CK25" s="27">
        <f>CE25/2</f>
        <v>0</v>
      </c>
      <c r="CL25" s="23">
        <f>(CF25*3)+(CG25*10)+(CH25*5)+(CI25*20)</f>
        <v>0</v>
      </c>
      <c r="CM25" s="46">
        <f>CJ25+CK25+CL25</f>
        <v>0</v>
      </c>
      <c r="IL25" s="86"/>
      <c r="IM25"/>
      <c r="IN25"/>
      <c r="IO25"/>
      <c r="IP25"/>
    </row>
    <row r="26" spans="1:251" s="4" customFormat="1" hidden="1" x14ac:dyDescent="0.2">
      <c r="A26" s="34"/>
      <c r="B26" s="64"/>
      <c r="C26" s="25"/>
      <c r="D26" s="65"/>
      <c r="E26" s="65"/>
      <c r="F26" s="119"/>
      <c r="G26" s="117"/>
      <c r="H26" s="21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5" t="str">
        <f>IF(ISNA(VLOOKUP(E26,SortLookup!$A$1:$B$5,2,FALSE))," ",VLOOKUP(E26,SortLookup!$A$1:$B$5,2,FALSE))</f>
        <v xml:space="preserve"> </v>
      </c>
      <c r="J26" s="22" t="str">
        <f>IF(ISNA(VLOOKUP(F26,SortLookup!$A$7:$B$11,2,FALSE))," ",VLOOKUP(F26,SortLookup!$A$7:$B$11,2,FALSE))</f>
        <v xml:space="preserve"> </v>
      </c>
      <c r="K26" s="58">
        <f t="shared" si="25"/>
        <v>0</v>
      </c>
      <c r="L26" s="59">
        <f t="shared" si="26"/>
        <v>0</v>
      </c>
      <c r="M26" s="37">
        <f t="shared" si="27"/>
        <v>0</v>
      </c>
      <c r="N26" s="38">
        <f t="shared" si="28"/>
        <v>0</v>
      </c>
      <c r="O26" s="60">
        <f t="shared" si="29"/>
        <v>0</v>
      </c>
      <c r="P26" s="32"/>
      <c r="Q26" s="29"/>
      <c r="R26" s="29"/>
      <c r="S26" s="29"/>
      <c r="T26" s="29"/>
      <c r="U26" s="29"/>
      <c r="V26" s="29"/>
      <c r="W26" s="30"/>
      <c r="X26" s="30"/>
      <c r="Y26" s="30"/>
      <c r="Z26" s="30"/>
      <c r="AA26" s="31"/>
      <c r="AB26" s="28">
        <f t="shared" si="30"/>
        <v>0</v>
      </c>
      <c r="AC26" s="23">
        <f t="shared" si="31"/>
        <v>0</v>
      </c>
      <c r="AD26" s="23">
        <f t="shared" si="32"/>
        <v>0</v>
      </c>
      <c r="AE26" s="46">
        <f t="shared" si="33"/>
        <v>0</v>
      </c>
      <c r="AF26" s="32"/>
      <c r="AG26" s="29"/>
      <c r="AH26" s="29"/>
      <c r="AI26" s="29"/>
      <c r="AJ26" s="30"/>
      <c r="AK26" s="30"/>
      <c r="AL26" s="30"/>
      <c r="AM26" s="30"/>
      <c r="AN26" s="31"/>
      <c r="AO26" s="28">
        <f t="shared" si="34"/>
        <v>0</v>
      </c>
      <c r="AP26" s="23">
        <f t="shared" si="35"/>
        <v>0</v>
      </c>
      <c r="AQ26" s="23">
        <f t="shared" si="36"/>
        <v>0</v>
      </c>
      <c r="AR26" s="46">
        <f t="shared" si="37"/>
        <v>0</v>
      </c>
      <c r="AS26" s="32"/>
      <c r="AT26" s="29"/>
      <c r="AU26" s="29"/>
      <c r="AV26" s="30"/>
      <c r="AW26" s="30"/>
      <c r="AX26" s="30"/>
      <c r="AY26" s="30"/>
      <c r="AZ26" s="31"/>
      <c r="BA26" s="28">
        <f t="shared" si="38"/>
        <v>0</v>
      </c>
      <c r="BB26" s="23">
        <f t="shared" si="39"/>
        <v>0</v>
      </c>
      <c r="BC26" s="23">
        <f t="shared" si="40"/>
        <v>0</v>
      </c>
      <c r="BD26" s="46">
        <f t="shared" si="41"/>
        <v>0</v>
      </c>
      <c r="BE26" s="28"/>
      <c r="BF26" s="44"/>
      <c r="BG26" s="30"/>
      <c r="BH26" s="30"/>
      <c r="BI26" s="30"/>
      <c r="BJ26" s="30"/>
      <c r="BK26" s="30"/>
      <c r="BL26" s="61">
        <f t="shared" si="42"/>
        <v>0</v>
      </c>
      <c r="BM26" s="27">
        <f t="shared" si="43"/>
        <v>0</v>
      </c>
      <c r="BN26" s="23">
        <f t="shared" si="44"/>
        <v>0</v>
      </c>
      <c r="BO26" s="70">
        <f t="shared" si="45"/>
        <v>0</v>
      </c>
      <c r="BP26" s="29"/>
      <c r="BQ26" s="29"/>
      <c r="BR26" s="29"/>
      <c r="BS26" s="29"/>
      <c r="BT26" s="30"/>
      <c r="BU26" s="30"/>
      <c r="BV26" s="30"/>
      <c r="BW26" s="30"/>
      <c r="BX26" s="31"/>
      <c r="BY26" s="28">
        <f t="shared" si="46"/>
        <v>0</v>
      </c>
      <c r="BZ26" s="23">
        <f t="shared" si="47"/>
        <v>0</v>
      </c>
      <c r="CA26" s="33">
        <f t="shared" si="48"/>
        <v>0</v>
      </c>
      <c r="CB26" s="46">
        <f t="shared" si="49"/>
        <v>0</v>
      </c>
      <c r="CC26" s="32"/>
      <c r="CD26" s="29"/>
      <c r="CE26" s="30"/>
      <c r="CF26" s="30"/>
      <c r="CG26" s="30"/>
      <c r="CH26" s="30"/>
      <c r="CI26" s="31"/>
      <c r="CJ26" s="28">
        <f>CC26+CD26</f>
        <v>0</v>
      </c>
      <c r="CK26" s="27">
        <f>CE26/2</f>
        <v>0</v>
      </c>
      <c r="CL26" s="23">
        <f>(CF26*3)+(CG26*10)+(CH26*5)+(CI26*20)</f>
        <v>0</v>
      </c>
      <c r="CM26" s="46">
        <f>CJ26+CK26+CL26</f>
        <v>0</v>
      </c>
      <c r="CN26" s="1"/>
      <c r="CO26" s="1"/>
      <c r="CP26" s="2"/>
      <c r="CQ26" s="2"/>
      <c r="CR26" s="2"/>
      <c r="CS26" s="2"/>
      <c r="CT26" s="2"/>
      <c r="CU26" s="62"/>
      <c r="CV26" s="13"/>
      <c r="CW26" s="6"/>
      <c r="CX26" s="39"/>
      <c r="CY26" s="1"/>
      <c r="CZ26" s="1"/>
      <c r="DA26" s="2"/>
      <c r="DB26" s="2"/>
      <c r="DC26" s="2"/>
      <c r="DD26" s="2"/>
      <c r="DE26" s="2"/>
      <c r="DF26" s="62"/>
      <c r="DG26" s="13"/>
      <c r="DH26" s="6"/>
      <c r="DI26" s="39"/>
      <c r="DJ26" s="1"/>
      <c r="DK26" s="1"/>
      <c r="DL26" s="2"/>
      <c r="DM26" s="2"/>
      <c r="DN26" s="2"/>
      <c r="DO26" s="2"/>
      <c r="DP26" s="2"/>
      <c r="DQ26" s="62"/>
      <c r="DR26" s="13"/>
      <c r="DS26" s="6"/>
      <c r="DT26" s="39"/>
      <c r="DU26" s="1"/>
      <c r="DV26" s="1"/>
      <c r="DW26" s="2"/>
      <c r="DX26" s="2"/>
      <c r="DY26" s="2"/>
      <c r="DZ26" s="2"/>
      <c r="EA26" s="2"/>
      <c r="EB26" s="62"/>
      <c r="EC26" s="13"/>
      <c r="ED26" s="6"/>
      <c r="EE26" s="39"/>
      <c r="EF26" s="1"/>
      <c r="EG26" s="1"/>
      <c r="EH26" s="2"/>
      <c r="EI26" s="2"/>
      <c r="EJ26" s="2"/>
      <c r="EK26" s="2"/>
      <c r="EL26" s="2"/>
      <c r="EM26" s="62"/>
      <c r="EN26" s="13"/>
      <c r="EO26" s="6"/>
      <c r="EP26" s="39"/>
      <c r="EQ26" s="1"/>
      <c r="ER26" s="1"/>
      <c r="ES26" s="2"/>
      <c r="ET26" s="2"/>
      <c r="EU26" s="2"/>
      <c r="EV26" s="2"/>
      <c r="EW26" s="2"/>
      <c r="EX26" s="62"/>
      <c r="EY26" s="13"/>
      <c r="EZ26" s="6"/>
      <c r="FA26" s="39"/>
      <c r="FB26" s="1"/>
      <c r="FC26" s="1"/>
      <c r="FD26" s="2"/>
      <c r="FE26" s="2"/>
      <c r="FF26" s="2"/>
      <c r="FG26" s="2"/>
      <c r="FH26" s="2"/>
      <c r="FI26" s="62"/>
      <c r="FJ26" s="13"/>
      <c r="FK26" s="6"/>
      <c r="FL26" s="39"/>
      <c r="FM26" s="1"/>
      <c r="FN26" s="1"/>
      <c r="FO26" s="2"/>
      <c r="FP26" s="2"/>
      <c r="FQ26" s="2"/>
      <c r="FR26" s="2"/>
      <c r="FS26" s="2"/>
      <c r="FT26" s="62"/>
      <c r="FU26" s="13"/>
      <c r="FV26" s="6"/>
      <c r="FW26" s="39"/>
      <c r="FX26" s="1"/>
      <c r="FY26" s="1"/>
      <c r="FZ26" s="2"/>
      <c r="GA26" s="2"/>
      <c r="GB26" s="2"/>
      <c r="GC26" s="2"/>
      <c r="GD26" s="2"/>
      <c r="GE26" s="62"/>
      <c r="GF26" s="13"/>
      <c r="GG26" s="6"/>
      <c r="GH26" s="39"/>
      <c r="GI26" s="1"/>
      <c r="GJ26" s="1"/>
      <c r="GK26" s="2"/>
      <c r="GL26" s="2"/>
      <c r="GM26" s="2"/>
      <c r="GN26" s="2"/>
      <c r="GO26" s="2"/>
      <c r="GP26" s="62"/>
      <c r="GQ26" s="13"/>
      <c r="GR26" s="6"/>
      <c r="GS26" s="39"/>
      <c r="GT26" s="1"/>
      <c r="GU26" s="1"/>
      <c r="GV26" s="2"/>
      <c r="GW26" s="2"/>
      <c r="GX26" s="2"/>
      <c r="GY26" s="2"/>
      <c r="GZ26" s="2"/>
      <c r="HA26" s="62"/>
      <c r="HB26" s="13"/>
      <c r="HC26" s="6"/>
      <c r="HD26" s="39"/>
      <c r="HE26" s="1"/>
      <c r="HF26" s="1"/>
      <c r="HG26" s="2"/>
      <c r="HH26" s="2"/>
      <c r="HI26" s="2"/>
      <c r="HJ26" s="2"/>
      <c r="HK26" s="2"/>
      <c r="HL26" s="62"/>
      <c r="HM26" s="13"/>
      <c r="HN26" s="6"/>
      <c r="HO26" s="39"/>
      <c r="HP26" s="1"/>
      <c r="HQ26" s="1"/>
      <c r="HR26" s="2"/>
      <c r="HS26" s="2"/>
      <c r="HT26" s="2"/>
      <c r="HU26" s="2"/>
      <c r="HV26" s="2"/>
      <c r="HW26" s="62"/>
      <c r="HX26" s="13"/>
      <c r="HY26" s="6"/>
      <c r="HZ26" s="39"/>
      <c r="IA26" s="1"/>
      <c r="IB26" s="1"/>
      <c r="IC26" s="2"/>
      <c r="ID26" s="2"/>
      <c r="IE26" s="2"/>
      <c r="IF26" s="2"/>
      <c r="IG26" s="2"/>
      <c r="IH26" s="62"/>
      <c r="II26" s="13"/>
      <c r="IJ26" s="6"/>
      <c r="IK26" s="39"/>
      <c r="IL26" s="86"/>
      <c r="IM26"/>
      <c r="IN26"/>
    </row>
    <row r="27" spans="1:251" s="4" customFormat="1" hidden="1" x14ac:dyDescent="0.2">
      <c r="A27" s="34"/>
      <c r="B27" s="64"/>
      <c r="C27" s="25"/>
      <c r="D27" s="65"/>
      <c r="E27" s="65"/>
      <c r="F27" s="119"/>
      <c r="G27" s="117"/>
      <c r="H27" s="21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5" t="str">
        <f>IF(ISNA(VLOOKUP(E27,SortLookup!$A$1:$B$5,2,FALSE))," ",VLOOKUP(E27,SortLookup!$A$1:$B$5,2,FALSE))</f>
        <v xml:space="preserve"> </v>
      </c>
      <c r="J27" s="22" t="str">
        <f>IF(ISNA(VLOOKUP(F27,SortLookup!$A$7:$B$11,2,FALSE))," ",VLOOKUP(F27,SortLookup!$A$7:$B$11,2,FALSE))</f>
        <v xml:space="preserve"> </v>
      </c>
      <c r="K27" s="58">
        <f t="shared" si="25"/>
        <v>0</v>
      </c>
      <c r="L27" s="59">
        <f t="shared" si="26"/>
        <v>0</v>
      </c>
      <c r="M27" s="37">
        <f t="shared" si="27"/>
        <v>0</v>
      </c>
      <c r="N27" s="38">
        <f t="shared" si="28"/>
        <v>0</v>
      </c>
      <c r="O27" s="60">
        <f t="shared" si="29"/>
        <v>0</v>
      </c>
      <c r="P27" s="32"/>
      <c r="Q27" s="29"/>
      <c r="R27" s="29"/>
      <c r="S27" s="29"/>
      <c r="T27" s="29"/>
      <c r="U27" s="29"/>
      <c r="V27" s="29"/>
      <c r="W27" s="30"/>
      <c r="X27" s="30"/>
      <c r="Y27" s="30"/>
      <c r="Z27" s="30"/>
      <c r="AA27" s="31"/>
      <c r="AB27" s="28">
        <f t="shared" si="30"/>
        <v>0</v>
      </c>
      <c r="AC27" s="23">
        <f t="shared" si="31"/>
        <v>0</v>
      </c>
      <c r="AD27" s="23">
        <f t="shared" si="32"/>
        <v>0</v>
      </c>
      <c r="AE27" s="46">
        <f t="shared" si="33"/>
        <v>0</v>
      </c>
      <c r="AF27" s="32"/>
      <c r="AG27" s="29"/>
      <c r="AH27" s="29"/>
      <c r="AI27" s="29"/>
      <c r="AJ27" s="30"/>
      <c r="AK27" s="30"/>
      <c r="AL27" s="30"/>
      <c r="AM27" s="30"/>
      <c r="AN27" s="31"/>
      <c r="AO27" s="28">
        <f t="shared" si="34"/>
        <v>0</v>
      </c>
      <c r="AP27" s="23">
        <f t="shared" si="35"/>
        <v>0</v>
      </c>
      <c r="AQ27" s="23">
        <f t="shared" si="36"/>
        <v>0</v>
      </c>
      <c r="AR27" s="46">
        <f t="shared" si="37"/>
        <v>0</v>
      </c>
      <c r="AS27" s="32"/>
      <c r="AT27" s="29"/>
      <c r="AU27" s="29"/>
      <c r="AV27" s="30"/>
      <c r="AW27" s="30"/>
      <c r="AX27" s="30"/>
      <c r="AY27" s="30"/>
      <c r="AZ27" s="31"/>
      <c r="BA27" s="28">
        <f t="shared" si="38"/>
        <v>0</v>
      </c>
      <c r="BB27" s="23">
        <f t="shared" si="39"/>
        <v>0</v>
      </c>
      <c r="BC27" s="23">
        <f t="shared" si="40"/>
        <v>0</v>
      </c>
      <c r="BD27" s="46">
        <f t="shared" si="41"/>
        <v>0</v>
      </c>
      <c r="BE27" s="28"/>
      <c r="BF27" s="44"/>
      <c r="BG27" s="30"/>
      <c r="BH27" s="30"/>
      <c r="BI27" s="30"/>
      <c r="BJ27" s="30"/>
      <c r="BK27" s="30"/>
      <c r="BL27" s="61">
        <f t="shared" si="42"/>
        <v>0</v>
      </c>
      <c r="BM27" s="27">
        <f t="shared" si="43"/>
        <v>0</v>
      </c>
      <c r="BN27" s="23">
        <f t="shared" si="44"/>
        <v>0</v>
      </c>
      <c r="BO27" s="70">
        <f t="shared" si="45"/>
        <v>0</v>
      </c>
      <c r="BP27" s="29"/>
      <c r="BQ27" s="29"/>
      <c r="BR27" s="29"/>
      <c r="BS27" s="29"/>
      <c r="BT27" s="30"/>
      <c r="BU27" s="30"/>
      <c r="BV27" s="30"/>
      <c r="BW27" s="30"/>
      <c r="BX27" s="31"/>
      <c r="BY27" s="28">
        <f t="shared" si="46"/>
        <v>0</v>
      </c>
      <c r="BZ27" s="23">
        <f t="shared" si="47"/>
        <v>0</v>
      </c>
      <c r="CA27" s="33">
        <f t="shared" si="48"/>
        <v>0</v>
      </c>
      <c r="CB27" s="46">
        <f t="shared" si="49"/>
        <v>0</v>
      </c>
      <c r="CC27" s="32"/>
      <c r="CD27" s="29"/>
      <c r="CE27" s="30"/>
      <c r="CF27" s="30"/>
      <c r="CG27" s="30"/>
      <c r="CH27" s="30"/>
      <c r="CI27" s="31"/>
      <c r="CJ27" s="28"/>
      <c r="CK27" s="27"/>
      <c r="CL27" s="23"/>
      <c r="CM27" s="46"/>
      <c r="IL27" s="86"/>
      <c r="IM27"/>
      <c r="IN27"/>
      <c r="IO27"/>
      <c r="IP27"/>
    </row>
    <row r="28" spans="1:251" s="4" customFormat="1" hidden="1" x14ac:dyDescent="0.2">
      <c r="A28" s="34"/>
      <c r="B28" s="64"/>
      <c r="C28" s="25"/>
      <c r="D28" s="65"/>
      <c r="E28" s="65"/>
      <c r="F28" s="119"/>
      <c r="G28" s="117">
        <v>1</v>
      </c>
      <c r="H28" s="21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5" t="str">
        <f>IF(ISNA(VLOOKUP(E28,SortLookup!$A$1:$B$5,2,FALSE))," ",VLOOKUP(E28,SortLookup!$A$1:$B$5,2,FALSE))</f>
        <v xml:space="preserve"> </v>
      </c>
      <c r="J28" s="22" t="str">
        <f>IF(ISNA(VLOOKUP(F28,SortLookup!$A$7:$B$11,2,FALSE))," ",VLOOKUP(F28,SortLookup!$A$7:$B$11,2,FALSE))</f>
        <v xml:space="preserve"> </v>
      </c>
      <c r="K28" s="58">
        <f t="shared" si="25"/>
        <v>0</v>
      </c>
      <c r="L28" s="59">
        <f t="shared" si="26"/>
        <v>0</v>
      </c>
      <c r="M28" s="37">
        <f t="shared" si="27"/>
        <v>0</v>
      </c>
      <c r="N28" s="38">
        <f t="shared" si="28"/>
        <v>0</v>
      </c>
      <c r="O28" s="60">
        <f t="shared" si="29"/>
        <v>0</v>
      </c>
      <c r="P28" s="32"/>
      <c r="Q28" s="29"/>
      <c r="R28" s="29"/>
      <c r="S28" s="29"/>
      <c r="T28" s="29"/>
      <c r="U28" s="29"/>
      <c r="V28" s="29"/>
      <c r="W28" s="30"/>
      <c r="X28" s="30"/>
      <c r="Y28" s="30"/>
      <c r="Z28" s="30"/>
      <c r="AA28" s="31"/>
      <c r="AB28" s="28">
        <f t="shared" si="30"/>
        <v>0</v>
      </c>
      <c r="AC28" s="23">
        <f t="shared" si="31"/>
        <v>0</v>
      </c>
      <c r="AD28" s="23">
        <f t="shared" si="32"/>
        <v>0</v>
      </c>
      <c r="AE28" s="46">
        <f t="shared" si="33"/>
        <v>0</v>
      </c>
      <c r="AF28" s="32"/>
      <c r="AG28" s="29"/>
      <c r="AH28" s="29"/>
      <c r="AI28" s="29"/>
      <c r="AJ28" s="30"/>
      <c r="AK28" s="30"/>
      <c r="AL28" s="30"/>
      <c r="AM28" s="30"/>
      <c r="AN28" s="31"/>
      <c r="AO28" s="28">
        <f t="shared" si="34"/>
        <v>0</v>
      </c>
      <c r="AP28" s="23">
        <f t="shared" si="35"/>
        <v>0</v>
      </c>
      <c r="AQ28" s="23">
        <f t="shared" si="36"/>
        <v>0</v>
      </c>
      <c r="AR28" s="46">
        <f t="shared" si="37"/>
        <v>0</v>
      </c>
      <c r="AS28" s="32"/>
      <c r="AT28" s="29"/>
      <c r="AU28" s="29"/>
      <c r="AV28" s="30"/>
      <c r="AW28" s="30"/>
      <c r="AX28" s="30"/>
      <c r="AY28" s="30"/>
      <c r="AZ28" s="31"/>
      <c r="BA28" s="28">
        <f t="shared" si="38"/>
        <v>0</v>
      </c>
      <c r="BB28" s="23">
        <f t="shared" si="39"/>
        <v>0</v>
      </c>
      <c r="BC28" s="23">
        <f t="shared" si="40"/>
        <v>0</v>
      </c>
      <c r="BD28" s="46">
        <f t="shared" si="41"/>
        <v>0</v>
      </c>
      <c r="BE28" s="28"/>
      <c r="BF28" s="44"/>
      <c r="BG28" s="30"/>
      <c r="BH28" s="30"/>
      <c r="BI28" s="30"/>
      <c r="BJ28" s="30"/>
      <c r="BK28" s="30"/>
      <c r="BL28" s="61">
        <f t="shared" si="42"/>
        <v>0</v>
      </c>
      <c r="BM28" s="27">
        <f t="shared" si="43"/>
        <v>0</v>
      </c>
      <c r="BN28" s="23">
        <f t="shared" si="44"/>
        <v>0</v>
      </c>
      <c r="BO28" s="70">
        <f t="shared" si="45"/>
        <v>0</v>
      </c>
      <c r="BP28" s="29"/>
      <c r="BQ28" s="29"/>
      <c r="BR28" s="29"/>
      <c r="BS28" s="29"/>
      <c r="BT28" s="30"/>
      <c r="BU28" s="30"/>
      <c r="BV28" s="30"/>
      <c r="BW28" s="30"/>
      <c r="BX28" s="31"/>
      <c r="BY28" s="28">
        <f t="shared" si="46"/>
        <v>0</v>
      </c>
      <c r="BZ28" s="23">
        <f t="shared" si="47"/>
        <v>0</v>
      </c>
      <c r="CA28" s="33">
        <f t="shared" si="48"/>
        <v>0</v>
      </c>
      <c r="CB28" s="46">
        <f t="shared" si="49"/>
        <v>0</v>
      </c>
      <c r="CC28" s="32"/>
      <c r="CD28" s="29"/>
      <c r="CE28" s="30"/>
      <c r="CF28" s="30"/>
      <c r="CG28" s="30"/>
      <c r="CH28" s="30"/>
      <c r="CI28" s="31"/>
      <c r="CJ28" s="28">
        <f>CC28+CD28</f>
        <v>0</v>
      </c>
      <c r="CK28" s="27">
        <f>CE28/2</f>
        <v>0</v>
      </c>
      <c r="CL28" s="23">
        <f>(CF28*3)+(CG28*5)+(CH28*5)+(CI28*20)</f>
        <v>0</v>
      </c>
      <c r="CM28" s="46">
        <f>CJ28+CK28+CL28</f>
        <v>0</v>
      </c>
      <c r="IL28" s="86"/>
    </row>
    <row r="29" spans="1:251" s="4" customFormat="1" hidden="1" x14ac:dyDescent="0.2">
      <c r="A29" s="34"/>
      <c r="B29" s="64"/>
      <c r="C29" s="25"/>
      <c r="D29" s="65"/>
      <c r="E29" s="65"/>
      <c r="F29" s="119"/>
      <c r="G29" s="117"/>
      <c r="H29" s="21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5" t="str">
        <f>IF(ISNA(VLOOKUP(E29,SortLookup!$A$1:$B$5,2,FALSE))," ",VLOOKUP(E29,SortLookup!$A$1:$B$5,2,FALSE))</f>
        <v xml:space="preserve"> </v>
      </c>
      <c r="J29" s="22" t="str">
        <f>IF(ISNA(VLOOKUP(F29,SortLookup!$A$7:$B$11,2,FALSE))," ",VLOOKUP(F29,SortLookup!$A$7:$B$11,2,FALSE))</f>
        <v xml:space="preserve"> </v>
      </c>
      <c r="K29" s="58">
        <f t="shared" si="25"/>
        <v>0</v>
      </c>
      <c r="L29" s="59">
        <f t="shared" si="26"/>
        <v>0</v>
      </c>
      <c r="M29" s="37">
        <f t="shared" si="27"/>
        <v>0</v>
      </c>
      <c r="N29" s="38">
        <f t="shared" si="28"/>
        <v>0</v>
      </c>
      <c r="O29" s="60">
        <f t="shared" si="29"/>
        <v>0</v>
      </c>
      <c r="P29" s="32"/>
      <c r="Q29" s="29"/>
      <c r="R29" s="29"/>
      <c r="S29" s="29"/>
      <c r="T29" s="29"/>
      <c r="U29" s="29"/>
      <c r="V29" s="29"/>
      <c r="W29" s="30"/>
      <c r="X29" s="30"/>
      <c r="Y29" s="30"/>
      <c r="Z29" s="30"/>
      <c r="AA29" s="31"/>
      <c r="AB29" s="28">
        <f t="shared" si="30"/>
        <v>0</v>
      </c>
      <c r="AC29" s="23">
        <f t="shared" si="31"/>
        <v>0</v>
      </c>
      <c r="AD29" s="23">
        <f t="shared" si="32"/>
        <v>0</v>
      </c>
      <c r="AE29" s="46">
        <f t="shared" si="33"/>
        <v>0</v>
      </c>
      <c r="AF29" s="32"/>
      <c r="AG29" s="29"/>
      <c r="AH29" s="29"/>
      <c r="AI29" s="29"/>
      <c r="AJ29" s="30"/>
      <c r="AK29" s="30"/>
      <c r="AL29" s="30"/>
      <c r="AM29" s="30"/>
      <c r="AN29" s="31"/>
      <c r="AO29" s="28">
        <f t="shared" si="34"/>
        <v>0</v>
      </c>
      <c r="AP29" s="23">
        <f t="shared" si="35"/>
        <v>0</v>
      </c>
      <c r="AQ29" s="23">
        <f t="shared" si="36"/>
        <v>0</v>
      </c>
      <c r="AR29" s="46">
        <f t="shared" si="37"/>
        <v>0</v>
      </c>
      <c r="AS29" s="32"/>
      <c r="AT29" s="29"/>
      <c r="AU29" s="29"/>
      <c r="AV29" s="30"/>
      <c r="AW29" s="30"/>
      <c r="AX29" s="30"/>
      <c r="AY29" s="30"/>
      <c r="AZ29" s="31"/>
      <c r="BA29" s="28">
        <f t="shared" si="38"/>
        <v>0</v>
      </c>
      <c r="BB29" s="23">
        <f t="shared" si="39"/>
        <v>0</v>
      </c>
      <c r="BC29" s="23">
        <f t="shared" si="40"/>
        <v>0</v>
      </c>
      <c r="BD29" s="46">
        <f t="shared" si="41"/>
        <v>0</v>
      </c>
      <c r="BE29" s="28"/>
      <c r="BF29" s="44"/>
      <c r="BG29" s="30"/>
      <c r="BH29" s="30"/>
      <c r="BI29" s="30"/>
      <c r="BJ29" s="30"/>
      <c r="BK29" s="30"/>
      <c r="BL29" s="61">
        <f t="shared" si="42"/>
        <v>0</v>
      </c>
      <c r="BM29" s="27">
        <f t="shared" si="43"/>
        <v>0</v>
      </c>
      <c r="BN29" s="23">
        <f t="shared" si="44"/>
        <v>0</v>
      </c>
      <c r="BO29" s="70">
        <f t="shared" si="45"/>
        <v>0</v>
      </c>
      <c r="BP29" s="29"/>
      <c r="BQ29" s="29"/>
      <c r="BR29" s="29"/>
      <c r="BS29" s="29"/>
      <c r="BT29" s="30"/>
      <c r="BU29" s="30"/>
      <c r="BV29" s="30"/>
      <c r="BW29" s="30"/>
      <c r="BX29" s="31"/>
      <c r="BY29" s="28">
        <f t="shared" si="46"/>
        <v>0</v>
      </c>
      <c r="BZ29" s="23">
        <f t="shared" si="47"/>
        <v>0</v>
      </c>
      <c r="CA29" s="33">
        <f t="shared" si="48"/>
        <v>0</v>
      </c>
      <c r="CB29" s="46">
        <f t="shared" si="49"/>
        <v>0</v>
      </c>
      <c r="CC29" s="32"/>
      <c r="CD29" s="29"/>
      <c r="CE29" s="30"/>
      <c r="CF29" s="30"/>
      <c r="CG29" s="30"/>
      <c r="CH29" s="30"/>
      <c r="CI29" s="31"/>
      <c r="CJ29" s="28"/>
      <c r="CK29" s="27"/>
      <c r="CL29" s="23"/>
      <c r="CM29" s="46"/>
      <c r="IL29" s="86"/>
      <c r="IM29"/>
      <c r="IN29"/>
      <c r="IO29"/>
      <c r="IP29"/>
    </row>
    <row r="30" spans="1:251" s="4" customFormat="1" hidden="1" x14ac:dyDescent="0.2">
      <c r="A30" s="34"/>
      <c r="B30" s="64"/>
      <c r="C30" s="25"/>
      <c r="D30" s="65"/>
      <c r="E30" s="65"/>
      <c r="F30" s="119"/>
      <c r="G30" s="117">
        <v>1</v>
      </c>
      <c r="H30" s="21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5" t="str">
        <f>IF(ISNA(VLOOKUP(E30,SortLookup!$A$1:$B$5,2,FALSE))," ",VLOOKUP(E30,SortLookup!$A$1:$B$5,2,FALSE))</f>
        <v xml:space="preserve"> </v>
      </c>
      <c r="J30" s="22" t="str">
        <f>IF(ISNA(VLOOKUP(F30,SortLookup!$A$7:$B$11,2,FALSE))," ",VLOOKUP(F30,SortLookup!$A$7:$B$11,2,FALSE))</f>
        <v xml:space="preserve"> </v>
      </c>
      <c r="K30" s="58">
        <f t="shared" si="25"/>
        <v>0</v>
      </c>
      <c r="L30" s="59">
        <f t="shared" si="26"/>
        <v>0</v>
      </c>
      <c r="M30" s="37">
        <f t="shared" si="27"/>
        <v>0</v>
      </c>
      <c r="N30" s="38">
        <f t="shared" si="28"/>
        <v>0</v>
      </c>
      <c r="O30" s="60">
        <f t="shared" si="29"/>
        <v>0</v>
      </c>
      <c r="P30" s="32"/>
      <c r="Q30" s="29"/>
      <c r="R30" s="29"/>
      <c r="S30" s="29"/>
      <c r="T30" s="29"/>
      <c r="U30" s="29"/>
      <c r="V30" s="29"/>
      <c r="W30" s="30"/>
      <c r="X30" s="30"/>
      <c r="Y30" s="30"/>
      <c r="Z30" s="30"/>
      <c r="AA30" s="31"/>
      <c r="AB30" s="28">
        <f t="shared" si="30"/>
        <v>0</v>
      </c>
      <c r="AC30" s="23">
        <f t="shared" si="31"/>
        <v>0</v>
      </c>
      <c r="AD30" s="23">
        <f t="shared" si="32"/>
        <v>0</v>
      </c>
      <c r="AE30" s="46">
        <f t="shared" si="33"/>
        <v>0</v>
      </c>
      <c r="AF30" s="32"/>
      <c r="AG30" s="29"/>
      <c r="AH30" s="29"/>
      <c r="AI30" s="29"/>
      <c r="AJ30" s="30"/>
      <c r="AK30" s="30"/>
      <c r="AL30" s="30"/>
      <c r="AM30" s="30"/>
      <c r="AN30" s="31"/>
      <c r="AO30" s="28">
        <f t="shared" si="34"/>
        <v>0</v>
      </c>
      <c r="AP30" s="23">
        <f t="shared" si="35"/>
        <v>0</v>
      </c>
      <c r="AQ30" s="23">
        <f t="shared" si="36"/>
        <v>0</v>
      </c>
      <c r="AR30" s="46">
        <f t="shared" si="37"/>
        <v>0</v>
      </c>
      <c r="AS30" s="32"/>
      <c r="AT30" s="29"/>
      <c r="AU30" s="29"/>
      <c r="AV30" s="30"/>
      <c r="AW30" s="30"/>
      <c r="AX30" s="30"/>
      <c r="AY30" s="30"/>
      <c r="AZ30" s="31"/>
      <c r="BA30" s="28">
        <f t="shared" si="38"/>
        <v>0</v>
      </c>
      <c r="BB30" s="23">
        <f t="shared" si="39"/>
        <v>0</v>
      </c>
      <c r="BC30" s="23">
        <f t="shared" si="40"/>
        <v>0</v>
      </c>
      <c r="BD30" s="46">
        <f t="shared" si="41"/>
        <v>0</v>
      </c>
      <c r="BE30" s="28"/>
      <c r="BF30" s="44"/>
      <c r="BG30" s="30"/>
      <c r="BH30" s="30"/>
      <c r="BI30" s="30"/>
      <c r="BJ30" s="30"/>
      <c r="BK30" s="30"/>
      <c r="BL30" s="61">
        <f t="shared" si="42"/>
        <v>0</v>
      </c>
      <c r="BM30" s="27">
        <f t="shared" si="43"/>
        <v>0</v>
      </c>
      <c r="BN30" s="23">
        <f t="shared" si="44"/>
        <v>0</v>
      </c>
      <c r="BO30" s="70">
        <f t="shared" si="45"/>
        <v>0</v>
      </c>
      <c r="BP30" s="29"/>
      <c r="BQ30" s="29"/>
      <c r="BR30" s="29"/>
      <c r="BS30" s="29"/>
      <c r="BT30" s="30"/>
      <c r="BU30" s="30"/>
      <c r="BV30" s="30"/>
      <c r="BW30" s="30"/>
      <c r="BX30" s="31"/>
      <c r="BY30" s="28">
        <f t="shared" si="46"/>
        <v>0</v>
      </c>
      <c r="BZ30" s="23">
        <f t="shared" si="47"/>
        <v>0</v>
      </c>
      <c r="CA30" s="33">
        <f t="shared" si="48"/>
        <v>0</v>
      </c>
      <c r="CB30" s="46">
        <f t="shared" si="49"/>
        <v>0</v>
      </c>
      <c r="CC30" s="32"/>
      <c r="CD30" s="29"/>
      <c r="CE30" s="30"/>
      <c r="CF30" s="30"/>
      <c r="CG30" s="30"/>
      <c r="CH30" s="30"/>
      <c r="CI30" s="31"/>
      <c r="CJ30" s="28">
        <f>CC30+CD30</f>
        <v>0</v>
      </c>
      <c r="CK30" s="27">
        <f>CE30/2</f>
        <v>0</v>
      </c>
      <c r="CL30" s="23">
        <f>(CF30*3)+(CG30*10)+(CH30*5)+(CI30*20)</f>
        <v>0</v>
      </c>
      <c r="CM30" s="46">
        <f>CJ30+CK30+CL30</f>
        <v>0</v>
      </c>
      <c r="IL30" s="86"/>
      <c r="IO30"/>
      <c r="IP30"/>
      <c r="IQ30"/>
    </row>
    <row r="31" spans="1:251" s="4" customFormat="1" hidden="1" x14ac:dyDescent="0.2">
      <c r="A31" s="34">
        <v>20</v>
      </c>
      <c r="B31" s="64"/>
      <c r="C31" s="25"/>
      <c r="D31" s="65"/>
      <c r="E31" s="65"/>
      <c r="F31" s="119"/>
      <c r="G31" s="117"/>
      <c r="H31" s="21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35" t="str">
        <f>IF(ISNA(VLOOKUP(E31,SortLookup!$A$1:$B$5,2,FALSE))," ",VLOOKUP(E31,SortLookup!$A$1:$B$5,2,FALSE))</f>
        <v xml:space="preserve"> </v>
      </c>
      <c r="J31" s="22" t="str">
        <f>IF(ISNA(VLOOKUP(F31,SortLookup!$A$7:$B$11,2,FALSE))," ",VLOOKUP(F31,SortLookup!$A$7:$B$11,2,FALSE))</f>
        <v xml:space="preserve"> </v>
      </c>
      <c r="K31" s="58">
        <f t="shared" ref="K31:K36" si="50">L31+M31+O31</f>
        <v>0</v>
      </c>
      <c r="L31" s="59">
        <f t="shared" ref="L31:L36" si="51">AB31+AO31+BA31+BL31+BY31+CJ31+CU31+DF31+DQ31+EB31+EM31+EX31+FI31+FT31+GE31+GP31+HA31+HL31+HW31+IH31</f>
        <v>0</v>
      </c>
      <c r="M31" s="37">
        <f t="shared" ref="M31:M36" si="52">AD31+AQ31+BC31+BN31+CA31+CL31+CW31+DH31+DS31+ED31+EO31+EZ31+FK31+FV31+GG31+GR31+HC31+HN31+HY31+IJ31</f>
        <v>0</v>
      </c>
      <c r="N31" s="38">
        <f t="shared" ref="N31:N36" si="53">O31</f>
        <v>0</v>
      </c>
      <c r="O31" s="60">
        <f t="shared" ref="O31:O36" si="54">W31+AJ31+AV31+BG31+BT31+CE31+CP31+DA31+DL31+DW31+EH31+ES31+FD31+FO31+FZ31+GK31+GV31+HG31+HR31+IC31</f>
        <v>0</v>
      </c>
      <c r="P31" s="32"/>
      <c r="Q31" s="29"/>
      <c r="R31" s="29"/>
      <c r="S31" s="29"/>
      <c r="T31" s="29"/>
      <c r="U31" s="29"/>
      <c r="V31" s="29"/>
      <c r="W31" s="30"/>
      <c r="X31" s="30"/>
      <c r="Y31" s="30"/>
      <c r="Z31" s="30"/>
      <c r="AA31" s="31"/>
      <c r="AB31" s="28">
        <f t="shared" ref="AB31:AB36" si="55">P31+Q31+R31+S31+T31+U31+V31</f>
        <v>0</v>
      </c>
      <c r="AC31" s="23">
        <f t="shared" ref="AC31:AC36" si="56">W31</f>
        <v>0</v>
      </c>
      <c r="AD31" s="23">
        <f t="shared" ref="AD31:AD36" si="57">(X31*3)+(Y31*10)+(Z31*5)+(AA31*20)</f>
        <v>0</v>
      </c>
      <c r="AE31" s="46">
        <f t="shared" ref="AE31:AE36" si="58">AB31+AC31+AD31</f>
        <v>0</v>
      </c>
      <c r="AF31" s="32"/>
      <c r="AG31" s="29"/>
      <c r="AH31" s="29"/>
      <c r="AI31" s="29"/>
      <c r="AJ31" s="30"/>
      <c r="AK31" s="30"/>
      <c r="AL31" s="30"/>
      <c r="AM31" s="30"/>
      <c r="AN31" s="31"/>
      <c r="AO31" s="28">
        <f t="shared" ref="AO31:AO36" si="59">AF31+AG31+AH31+AI31</f>
        <v>0</v>
      </c>
      <c r="AP31" s="23">
        <f t="shared" ref="AP31:AP36" si="60">AJ31</f>
        <v>0</v>
      </c>
      <c r="AQ31" s="23">
        <f t="shared" ref="AQ31:AQ36" si="61">(AK31*3)+(AL31*10)+(AM31*5)+(AN31*20)</f>
        <v>0</v>
      </c>
      <c r="AR31" s="46">
        <f t="shared" ref="AR31:AR36" si="62">AO31+AP31+AQ31</f>
        <v>0</v>
      </c>
      <c r="AS31" s="32"/>
      <c r="AT31" s="29"/>
      <c r="AU31" s="29"/>
      <c r="AV31" s="30"/>
      <c r="AW31" s="30"/>
      <c r="AX31" s="30"/>
      <c r="AY31" s="30"/>
      <c r="AZ31" s="31"/>
      <c r="BA31" s="28">
        <f t="shared" ref="BA31:BA36" si="63">AS31+AT31+AU31</f>
        <v>0</v>
      </c>
      <c r="BB31" s="23">
        <f t="shared" ref="BB31:BB36" si="64">AV31</f>
        <v>0</v>
      </c>
      <c r="BC31" s="23">
        <f t="shared" ref="BC31:BC36" si="65">(AW31*3)+(AX31*10)+(AY31*5)+(AZ31*20)</f>
        <v>0</v>
      </c>
      <c r="BD31" s="46">
        <f t="shared" ref="BD31:BD36" si="66">BA31+BB31+BC31</f>
        <v>0</v>
      </c>
      <c r="BE31" s="28"/>
      <c r="BF31" s="44"/>
      <c r="BG31" s="30"/>
      <c r="BH31" s="30"/>
      <c r="BI31" s="30"/>
      <c r="BJ31" s="30"/>
      <c r="BK31" s="30"/>
      <c r="BL31" s="61">
        <f t="shared" ref="BL31:BL36" si="67">BE31+BF31</f>
        <v>0</v>
      </c>
      <c r="BM31" s="27">
        <f t="shared" ref="BM31:BM36" si="68">BG31/2</f>
        <v>0</v>
      </c>
      <c r="BN31" s="23">
        <f t="shared" ref="BN31:BN36" si="69">(BH31*3)+(BI31*5)+(BJ31*5)+(BK31*20)</f>
        <v>0</v>
      </c>
      <c r="BO31" s="70">
        <f t="shared" ref="BO31:BO36" si="70">BL31+BM31+BN31</f>
        <v>0</v>
      </c>
      <c r="BP31" s="29"/>
      <c r="BQ31" s="29"/>
      <c r="BR31" s="29"/>
      <c r="BS31" s="29"/>
      <c r="BT31" s="30"/>
      <c r="BU31" s="30"/>
      <c r="BV31" s="30"/>
      <c r="BW31" s="30"/>
      <c r="BX31" s="31"/>
      <c r="BY31" s="28">
        <f t="shared" ref="BY31:BY36" si="71">BP31+BQ31+BR31+BS31</f>
        <v>0</v>
      </c>
      <c r="BZ31" s="23">
        <f t="shared" ref="BZ31:BZ36" si="72">BT31</f>
        <v>0</v>
      </c>
      <c r="CA31" s="33">
        <f t="shared" ref="CA31:CA36" si="73">(BU31*3)+(BV31*10)+(BW31*5)+(BX31*20)</f>
        <v>0</v>
      </c>
      <c r="CB31" s="46">
        <f t="shared" ref="CB31:CB36" si="74">BY31+BZ31+CA31</f>
        <v>0</v>
      </c>
      <c r="CC31" s="32"/>
      <c r="CD31" s="29"/>
      <c r="CE31" s="30"/>
      <c r="CF31" s="30"/>
      <c r="CG31" s="30"/>
      <c r="CH31" s="30"/>
      <c r="CI31" s="31"/>
      <c r="CJ31" s="28"/>
      <c r="CK31" s="27"/>
      <c r="CL31" s="23"/>
      <c r="CM31" s="46"/>
      <c r="IL31" s="86"/>
      <c r="IM31"/>
      <c r="IN31"/>
      <c r="IO31"/>
      <c r="IP31"/>
    </row>
    <row r="32" spans="1:251" s="4" customFormat="1" hidden="1" x14ac:dyDescent="0.2">
      <c r="A32" s="34">
        <v>21</v>
      </c>
      <c r="B32" s="64"/>
      <c r="C32" s="25"/>
      <c r="D32" s="65"/>
      <c r="E32" s="65"/>
      <c r="F32" s="119"/>
      <c r="G32" s="117"/>
      <c r="H32" s="21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5" t="str">
        <f>IF(ISNA(VLOOKUP(E32,SortLookup!$A$1:$B$5,2,FALSE))," ",VLOOKUP(E32,SortLookup!$A$1:$B$5,2,FALSE))</f>
        <v xml:space="preserve"> </v>
      </c>
      <c r="J32" s="22" t="str">
        <f>IF(ISNA(VLOOKUP(F32,SortLookup!$A$7:$B$11,2,FALSE))," ",VLOOKUP(F32,SortLookup!$A$7:$B$11,2,FALSE))</f>
        <v xml:space="preserve"> </v>
      </c>
      <c r="K32" s="58">
        <f t="shared" si="50"/>
        <v>0</v>
      </c>
      <c r="L32" s="59">
        <f t="shared" si="51"/>
        <v>0</v>
      </c>
      <c r="M32" s="37">
        <f t="shared" si="52"/>
        <v>0</v>
      </c>
      <c r="N32" s="38">
        <f t="shared" si="53"/>
        <v>0</v>
      </c>
      <c r="O32" s="60">
        <f t="shared" si="54"/>
        <v>0</v>
      </c>
      <c r="P32" s="32"/>
      <c r="Q32" s="29"/>
      <c r="R32" s="29"/>
      <c r="S32" s="29"/>
      <c r="T32" s="29"/>
      <c r="U32" s="29"/>
      <c r="V32" s="29"/>
      <c r="W32" s="30"/>
      <c r="X32" s="30"/>
      <c r="Y32" s="30"/>
      <c r="Z32" s="30"/>
      <c r="AA32" s="31"/>
      <c r="AB32" s="28">
        <f t="shared" si="55"/>
        <v>0</v>
      </c>
      <c r="AC32" s="23">
        <f t="shared" si="56"/>
        <v>0</v>
      </c>
      <c r="AD32" s="23">
        <f t="shared" si="57"/>
        <v>0</v>
      </c>
      <c r="AE32" s="46">
        <f t="shared" si="58"/>
        <v>0</v>
      </c>
      <c r="AF32" s="32"/>
      <c r="AG32" s="29"/>
      <c r="AH32" s="29"/>
      <c r="AI32" s="29"/>
      <c r="AJ32" s="30"/>
      <c r="AK32" s="30"/>
      <c r="AL32" s="30"/>
      <c r="AM32" s="30"/>
      <c r="AN32" s="31"/>
      <c r="AO32" s="28">
        <f t="shared" si="59"/>
        <v>0</v>
      </c>
      <c r="AP32" s="23">
        <f t="shared" si="60"/>
        <v>0</v>
      </c>
      <c r="AQ32" s="23">
        <f t="shared" si="61"/>
        <v>0</v>
      </c>
      <c r="AR32" s="46">
        <f t="shared" si="62"/>
        <v>0</v>
      </c>
      <c r="AS32" s="32"/>
      <c r="AT32" s="29"/>
      <c r="AU32" s="29"/>
      <c r="AV32" s="30"/>
      <c r="AW32" s="30"/>
      <c r="AX32" s="30"/>
      <c r="AY32" s="30"/>
      <c r="AZ32" s="31"/>
      <c r="BA32" s="28">
        <f t="shared" si="63"/>
        <v>0</v>
      </c>
      <c r="BB32" s="23">
        <f t="shared" si="64"/>
        <v>0</v>
      </c>
      <c r="BC32" s="23">
        <f t="shared" si="65"/>
        <v>0</v>
      </c>
      <c r="BD32" s="46">
        <f t="shared" si="66"/>
        <v>0</v>
      </c>
      <c r="BE32" s="28"/>
      <c r="BF32" s="44"/>
      <c r="BG32" s="30"/>
      <c r="BH32" s="30"/>
      <c r="BI32" s="30"/>
      <c r="BJ32" s="30"/>
      <c r="BK32" s="30"/>
      <c r="BL32" s="61">
        <f t="shared" si="67"/>
        <v>0</v>
      </c>
      <c r="BM32" s="27">
        <f t="shared" si="68"/>
        <v>0</v>
      </c>
      <c r="BN32" s="23">
        <f t="shared" si="69"/>
        <v>0</v>
      </c>
      <c r="BO32" s="70">
        <f t="shared" si="70"/>
        <v>0</v>
      </c>
      <c r="BP32" s="29"/>
      <c r="BQ32" s="29"/>
      <c r="BR32" s="29"/>
      <c r="BS32" s="29"/>
      <c r="BT32" s="30"/>
      <c r="BU32" s="30"/>
      <c r="BV32" s="30"/>
      <c r="BW32" s="30"/>
      <c r="BX32" s="31"/>
      <c r="BY32" s="28">
        <f t="shared" si="71"/>
        <v>0</v>
      </c>
      <c r="BZ32" s="23">
        <f t="shared" si="72"/>
        <v>0</v>
      </c>
      <c r="CA32" s="33">
        <f t="shared" si="73"/>
        <v>0</v>
      </c>
      <c r="CB32" s="46">
        <f t="shared" si="74"/>
        <v>0</v>
      </c>
      <c r="CC32" s="32"/>
      <c r="CD32" s="29"/>
      <c r="CE32" s="30"/>
      <c r="CF32" s="30"/>
      <c r="CG32" s="30"/>
      <c r="CH32" s="30"/>
      <c r="CI32" s="31"/>
      <c r="CJ32" s="28"/>
      <c r="CK32" s="27"/>
      <c r="CL32" s="23"/>
      <c r="CM32" s="46"/>
      <c r="IL32" s="86"/>
      <c r="IM32"/>
      <c r="IN32"/>
      <c r="IO32"/>
      <c r="IP32"/>
    </row>
    <row r="33" spans="1:251" s="4" customFormat="1" hidden="1" x14ac:dyDescent="0.2">
      <c r="A33" s="34">
        <v>22</v>
      </c>
      <c r="B33" s="64"/>
      <c r="C33" s="25"/>
      <c r="D33" s="65"/>
      <c r="E33" s="65"/>
      <c r="F33" s="119"/>
      <c r="G33" s="117"/>
      <c r="H33" s="21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5" t="str">
        <f>IF(ISNA(VLOOKUP(E33,SortLookup!$A$1:$B$5,2,FALSE))," ",VLOOKUP(E33,SortLookup!$A$1:$B$5,2,FALSE))</f>
        <v xml:space="preserve"> </v>
      </c>
      <c r="J33" s="22" t="str">
        <f>IF(ISNA(VLOOKUP(F33,SortLookup!$A$7:$B$11,2,FALSE))," ",VLOOKUP(F33,SortLookup!$A$7:$B$11,2,FALSE))</f>
        <v xml:space="preserve"> </v>
      </c>
      <c r="K33" s="58">
        <f t="shared" si="50"/>
        <v>0</v>
      </c>
      <c r="L33" s="59">
        <f t="shared" si="51"/>
        <v>0</v>
      </c>
      <c r="M33" s="37">
        <f t="shared" si="52"/>
        <v>0</v>
      </c>
      <c r="N33" s="38">
        <f t="shared" si="53"/>
        <v>0</v>
      </c>
      <c r="O33" s="60">
        <f t="shared" si="54"/>
        <v>0</v>
      </c>
      <c r="P33" s="32"/>
      <c r="Q33" s="29"/>
      <c r="R33" s="29"/>
      <c r="S33" s="29"/>
      <c r="T33" s="29"/>
      <c r="U33" s="29"/>
      <c r="V33" s="29"/>
      <c r="W33" s="30"/>
      <c r="X33" s="30"/>
      <c r="Y33" s="30"/>
      <c r="Z33" s="30"/>
      <c r="AA33" s="31"/>
      <c r="AB33" s="28">
        <f t="shared" si="55"/>
        <v>0</v>
      </c>
      <c r="AC33" s="23">
        <f t="shared" si="56"/>
        <v>0</v>
      </c>
      <c r="AD33" s="23">
        <f t="shared" si="57"/>
        <v>0</v>
      </c>
      <c r="AE33" s="46">
        <f t="shared" si="58"/>
        <v>0</v>
      </c>
      <c r="AF33" s="32"/>
      <c r="AG33" s="29"/>
      <c r="AH33" s="29"/>
      <c r="AI33" s="29"/>
      <c r="AJ33" s="30"/>
      <c r="AK33" s="30"/>
      <c r="AL33" s="30"/>
      <c r="AM33" s="30"/>
      <c r="AN33" s="31"/>
      <c r="AO33" s="28">
        <f t="shared" si="59"/>
        <v>0</v>
      </c>
      <c r="AP33" s="23">
        <f t="shared" si="60"/>
        <v>0</v>
      </c>
      <c r="AQ33" s="23">
        <f t="shared" si="61"/>
        <v>0</v>
      </c>
      <c r="AR33" s="46">
        <f t="shared" si="62"/>
        <v>0</v>
      </c>
      <c r="AS33" s="32"/>
      <c r="AT33" s="29"/>
      <c r="AU33" s="29"/>
      <c r="AV33" s="30"/>
      <c r="AW33" s="30"/>
      <c r="AX33" s="30"/>
      <c r="AY33" s="30"/>
      <c r="AZ33" s="31"/>
      <c r="BA33" s="28">
        <f t="shared" si="63"/>
        <v>0</v>
      </c>
      <c r="BB33" s="23">
        <f t="shared" si="64"/>
        <v>0</v>
      </c>
      <c r="BC33" s="23">
        <f t="shared" si="65"/>
        <v>0</v>
      </c>
      <c r="BD33" s="46">
        <f t="shared" si="66"/>
        <v>0</v>
      </c>
      <c r="BE33" s="28"/>
      <c r="BF33" s="44"/>
      <c r="BG33" s="30"/>
      <c r="BH33" s="30"/>
      <c r="BI33" s="30"/>
      <c r="BJ33" s="30"/>
      <c r="BK33" s="30"/>
      <c r="BL33" s="61">
        <f t="shared" si="67"/>
        <v>0</v>
      </c>
      <c r="BM33" s="27">
        <f t="shared" si="68"/>
        <v>0</v>
      </c>
      <c r="BN33" s="23">
        <f t="shared" si="69"/>
        <v>0</v>
      </c>
      <c r="BO33" s="70">
        <f t="shared" si="70"/>
        <v>0</v>
      </c>
      <c r="BP33" s="29"/>
      <c r="BQ33" s="29"/>
      <c r="BR33" s="29"/>
      <c r="BS33" s="29"/>
      <c r="BT33" s="30"/>
      <c r="BU33" s="30"/>
      <c r="BV33" s="30"/>
      <c r="BW33" s="30"/>
      <c r="BX33" s="31"/>
      <c r="BY33" s="28">
        <f t="shared" si="71"/>
        <v>0</v>
      </c>
      <c r="BZ33" s="23">
        <f t="shared" si="72"/>
        <v>0</v>
      </c>
      <c r="CA33" s="33">
        <f t="shared" si="73"/>
        <v>0</v>
      </c>
      <c r="CB33" s="46">
        <f t="shared" si="74"/>
        <v>0</v>
      </c>
      <c r="CC33" s="32"/>
      <c r="CD33" s="29"/>
      <c r="CE33" s="30"/>
      <c r="CF33" s="30"/>
      <c r="CG33" s="30"/>
      <c r="CH33" s="30"/>
      <c r="CI33" s="31"/>
      <c r="CJ33" s="28"/>
      <c r="CK33" s="27"/>
      <c r="CL33" s="23"/>
      <c r="CM33" s="46"/>
      <c r="IL33" s="86"/>
      <c r="IM33"/>
      <c r="IN33"/>
      <c r="IO33"/>
      <c r="IP33"/>
    </row>
    <row r="34" spans="1:251" s="4" customFormat="1" hidden="1" x14ac:dyDescent="0.2">
      <c r="A34" s="34">
        <v>23</v>
      </c>
      <c r="B34" s="64"/>
      <c r="C34" s="25"/>
      <c r="D34" s="65"/>
      <c r="E34" s="65"/>
      <c r="F34" s="119"/>
      <c r="G34" s="117"/>
      <c r="H34" s="21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35" t="str">
        <f>IF(ISNA(VLOOKUP(E34,SortLookup!$A$1:$B$5,2,FALSE))," ",VLOOKUP(E34,SortLookup!$A$1:$B$5,2,FALSE))</f>
        <v xml:space="preserve"> </v>
      </c>
      <c r="J34" s="22" t="str">
        <f>IF(ISNA(VLOOKUP(F34,SortLookup!$A$7:$B$11,2,FALSE))," ",VLOOKUP(F34,SortLookup!$A$7:$B$11,2,FALSE))</f>
        <v xml:space="preserve"> </v>
      </c>
      <c r="K34" s="58">
        <f t="shared" si="50"/>
        <v>0</v>
      </c>
      <c r="L34" s="59">
        <f t="shared" si="51"/>
        <v>0</v>
      </c>
      <c r="M34" s="37">
        <f t="shared" si="52"/>
        <v>0</v>
      </c>
      <c r="N34" s="38">
        <f t="shared" si="53"/>
        <v>0</v>
      </c>
      <c r="O34" s="60">
        <f t="shared" si="54"/>
        <v>0</v>
      </c>
      <c r="P34" s="32"/>
      <c r="Q34" s="29"/>
      <c r="R34" s="29"/>
      <c r="S34" s="29"/>
      <c r="T34" s="29"/>
      <c r="U34" s="29"/>
      <c r="V34" s="29"/>
      <c r="W34" s="30"/>
      <c r="X34" s="30"/>
      <c r="Y34" s="30"/>
      <c r="Z34" s="30"/>
      <c r="AA34" s="31"/>
      <c r="AB34" s="28">
        <f t="shared" si="55"/>
        <v>0</v>
      </c>
      <c r="AC34" s="23">
        <f t="shared" si="56"/>
        <v>0</v>
      </c>
      <c r="AD34" s="23">
        <f t="shared" si="57"/>
        <v>0</v>
      </c>
      <c r="AE34" s="46">
        <f t="shared" si="58"/>
        <v>0</v>
      </c>
      <c r="AF34" s="32"/>
      <c r="AG34" s="29"/>
      <c r="AH34" s="29"/>
      <c r="AI34" s="29"/>
      <c r="AJ34" s="30"/>
      <c r="AK34" s="30"/>
      <c r="AL34" s="30"/>
      <c r="AM34" s="30"/>
      <c r="AN34" s="31"/>
      <c r="AO34" s="28">
        <f t="shared" si="59"/>
        <v>0</v>
      </c>
      <c r="AP34" s="23">
        <f t="shared" si="60"/>
        <v>0</v>
      </c>
      <c r="AQ34" s="23">
        <f t="shared" si="61"/>
        <v>0</v>
      </c>
      <c r="AR34" s="46">
        <f t="shared" si="62"/>
        <v>0</v>
      </c>
      <c r="AS34" s="32"/>
      <c r="AT34" s="29"/>
      <c r="AU34" s="29"/>
      <c r="AV34" s="30"/>
      <c r="AW34" s="30"/>
      <c r="AX34" s="30"/>
      <c r="AY34" s="30"/>
      <c r="AZ34" s="31"/>
      <c r="BA34" s="28">
        <f t="shared" si="63"/>
        <v>0</v>
      </c>
      <c r="BB34" s="23">
        <f t="shared" si="64"/>
        <v>0</v>
      </c>
      <c r="BC34" s="23">
        <f t="shared" si="65"/>
        <v>0</v>
      </c>
      <c r="BD34" s="46">
        <f t="shared" si="66"/>
        <v>0</v>
      </c>
      <c r="BE34" s="28"/>
      <c r="BF34" s="44"/>
      <c r="BG34" s="30"/>
      <c r="BH34" s="30"/>
      <c r="BI34" s="30"/>
      <c r="BJ34" s="30"/>
      <c r="BK34" s="30"/>
      <c r="BL34" s="61">
        <f t="shared" si="67"/>
        <v>0</v>
      </c>
      <c r="BM34" s="27">
        <f t="shared" si="68"/>
        <v>0</v>
      </c>
      <c r="BN34" s="23">
        <f t="shared" si="69"/>
        <v>0</v>
      </c>
      <c r="BO34" s="70">
        <f t="shared" si="70"/>
        <v>0</v>
      </c>
      <c r="BP34" s="29"/>
      <c r="BQ34" s="29"/>
      <c r="BR34" s="29"/>
      <c r="BS34" s="29"/>
      <c r="BT34" s="30"/>
      <c r="BU34" s="30"/>
      <c r="BV34" s="30"/>
      <c r="BW34" s="30"/>
      <c r="BX34" s="31"/>
      <c r="BY34" s="28">
        <f t="shared" si="71"/>
        <v>0</v>
      </c>
      <c r="BZ34" s="23">
        <f t="shared" si="72"/>
        <v>0</v>
      </c>
      <c r="CA34" s="33">
        <f t="shared" si="73"/>
        <v>0</v>
      </c>
      <c r="CB34" s="46">
        <f t="shared" si="74"/>
        <v>0</v>
      </c>
      <c r="CC34" s="32"/>
      <c r="CD34" s="29"/>
      <c r="CE34" s="30"/>
      <c r="CF34" s="30"/>
      <c r="CG34" s="30"/>
      <c r="CH34" s="30"/>
      <c r="CI34" s="31"/>
      <c r="CJ34" s="28"/>
      <c r="CK34" s="27"/>
      <c r="CL34" s="23"/>
      <c r="CM34" s="46"/>
      <c r="IL34" s="86"/>
      <c r="IM34"/>
      <c r="IN34"/>
      <c r="IO34"/>
      <c r="IP34"/>
    </row>
    <row r="35" spans="1:251" s="4" customFormat="1" hidden="1" x14ac:dyDescent="0.2">
      <c r="A35" s="34">
        <v>24</v>
      </c>
      <c r="B35" s="64"/>
      <c r="C35" s="25"/>
      <c r="D35" s="65"/>
      <c r="E35" s="65"/>
      <c r="F35" s="119"/>
      <c r="G35" s="117"/>
      <c r="H35" s="21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5" t="str">
        <f>IF(ISNA(VLOOKUP(E35,SortLookup!$A$1:$B$5,2,FALSE))," ",VLOOKUP(E35,SortLookup!$A$1:$B$5,2,FALSE))</f>
        <v xml:space="preserve"> </v>
      </c>
      <c r="J35" s="22" t="str">
        <f>IF(ISNA(VLOOKUP(F35,SortLookup!$A$7:$B$11,2,FALSE))," ",VLOOKUP(F35,SortLookup!$A$7:$B$11,2,FALSE))</f>
        <v xml:space="preserve"> </v>
      </c>
      <c r="K35" s="58">
        <f t="shared" si="50"/>
        <v>0</v>
      </c>
      <c r="L35" s="59">
        <f t="shared" si="51"/>
        <v>0</v>
      </c>
      <c r="M35" s="37">
        <f t="shared" si="52"/>
        <v>0</v>
      </c>
      <c r="N35" s="38">
        <f t="shared" si="53"/>
        <v>0</v>
      </c>
      <c r="O35" s="60">
        <f t="shared" si="54"/>
        <v>0</v>
      </c>
      <c r="P35" s="32"/>
      <c r="Q35" s="29"/>
      <c r="R35" s="29"/>
      <c r="S35" s="29"/>
      <c r="T35" s="29"/>
      <c r="U35" s="29"/>
      <c r="V35" s="29"/>
      <c r="W35" s="30"/>
      <c r="X35" s="30"/>
      <c r="Y35" s="30"/>
      <c r="Z35" s="30"/>
      <c r="AA35" s="31"/>
      <c r="AB35" s="28">
        <f t="shared" si="55"/>
        <v>0</v>
      </c>
      <c r="AC35" s="23">
        <f t="shared" si="56"/>
        <v>0</v>
      </c>
      <c r="AD35" s="23">
        <f t="shared" si="57"/>
        <v>0</v>
      </c>
      <c r="AE35" s="46">
        <f t="shared" si="58"/>
        <v>0</v>
      </c>
      <c r="AF35" s="32"/>
      <c r="AG35" s="29"/>
      <c r="AH35" s="29"/>
      <c r="AI35" s="29"/>
      <c r="AJ35" s="30"/>
      <c r="AK35" s="30"/>
      <c r="AL35" s="30"/>
      <c r="AM35" s="30"/>
      <c r="AN35" s="31"/>
      <c r="AO35" s="28">
        <f t="shared" si="59"/>
        <v>0</v>
      </c>
      <c r="AP35" s="23">
        <f t="shared" si="60"/>
        <v>0</v>
      </c>
      <c r="AQ35" s="23">
        <f t="shared" si="61"/>
        <v>0</v>
      </c>
      <c r="AR35" s="46">
        <f t="shared" si="62"/>
        <v>0</v>
      </c>
      <c r="AS35" s="32"/>
      <c r="AT35" s="29"/>
      <c r="AU35" s="29"/>
      <c r="AV35" s="30"/>
      <c r="AW35" s="30"/>
      <c r="AX35" s="30"/>
      <c r="AY35" s="30"/>
      <c r="AZ35" s="31"/>
      <c r="BA35" s="28">
        <f t="shared" si="63"/>
        <v>0</v>
      </c>
      <c r="BB35" s="23">
        <f t="shared" si="64"/>
        <v>0</v>
      </c>
      <c r="BC35" s="23">
        <f t="shared" si="65"/>
        <v>0</v>
      </c>
      <c r="BD35" s="46">
        <f t="shared" si="66"/>
        <v>0</v>
      </c>
      <c r="BE35" s="28"/>
      <c r="BF35" s="44"/>
      <c r="BG35" s="30"/>
      <c r="BH35" s="30"/>
      <c r="BI35" s="30"/>
      <c r="BJ35" s="30"/>
      <c r="BK35" s="30"/>
      <c r="BL35" s="61">
        <f t="shared" si="67"/>
        <v>0</v>
      </c>
      <c r="BM35" s="27">
        <f t="shared" si="68"/>
        <v>0</v>
      </c>
      <c r="BN35" s="23">
        <f t="shared" si="69"/>
        <v>0</v>
      </c>
      <c r="BO35" s="70">
        <f t="shared" si="70"/>
        <v>0</v>
      </c>
      <c r="BP35" s="29"/>
      <c r="BQ35" s="29"/>
      <c r="BR35" s="29"/>
      <c r="BS35" s="29"/>
      <c r="BT35" s="30"/>
      <c r="BU35" s="30"/>
      <c r="BV35" s="30"/>
      <c r="BW35" s="30"/>
      <c r="BX35" s="31"/>
      <c r="BY35" s="28">
        <f t="shared" si="71"/>
        <v>0</v>
      </c>
      <c r="BZ35" s="23">
        <f t="shared" si="72"/>
        <v>0</v>
      </c>
      <c r="CA35" s="33">
        <f t="shared" si="73"/>
        <v>0</v>
      </c>
      <c r="CB35" s="46">
        <f t="shared" si="74"/>
        <v>0</v>
      </c>
      <c r="CC35" s="32"/>
      <c r="CD35" s="29"/>
      <c r="CE35" s="30"/>
      <c r="CF35" s="30"/>
      <c r="CG35" s="30"/>
      <c r="CH35" s="30"/>
      <c r="CI35" s="31"/>
      <c r="CJ35" s="28"/>
      <c r="CK35" s="27"/>
      <c r="CL35" s="23"/>
      <c r="CM35" s="46"/>
      <c r="IL35" s="86"/>
      <c r="IM35"/>
      <c r="IN35"/>
      <c r="IO35"/>
      <c r="IP35"/>
    </row>
    <row r="36" spans="1:251" s="4" customFormat="1" hidden="1" x14ac:dyDescent="0.2">
      <c r="A36" s="34">
        <v>25</v>
      </c>
      <c r="B36" s="64"/>
      <c r="C36" s="25"/>
      <c r="D36" s="65"/>
      <c r="E36" s="65"/>
      <c r="F36" s="119"/>
      <c r="G36" s="117"/>
      <c r="H36" s="21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35" t="str">
        <f>IF(ISNA(VLOOKUP(E36,SortLookup!$A$1:$B$5,2,FALSE))," ",VLOOKUP(E36,SortLookup!$A$1:$B$5,2,FALSE))</f>
        <v xml:space="preserve"> </v>
      </c>
      <c r="J36" s="22" t="str">
        <f>IF(ISNA(VLOOKUP(F36,SortLookup!$A$7:$B$11,2,FALSE))," ",VLOOKUP(F36,SortLookup!$A$7:$B$11,2,FALSE))</f>
        <v xml:space="preserve"> </v>
      </c>
      <c r="K36" s="58">
        <f t="shared" si="50"/>
        <v>0</v>
      </c>
      <c r="L36" s="59">
        <f t="shared" si="51"/>
        <v>0</v>
      </c>
      <c r="M36" s="37">
        <f t="shared" si="52"/>
        <v>0</v>
      </c>
      <c r="N36" s="38">
        <f t="shared" si="53"/>
        <v>0</v>
      </c>
      <c r="O36" s="60">
        <f t="shared" si="54"/>
        <v>0</v>
      </c>
      <c r="P36" s="32"/>
      <c r="Q36" s="29"/>
      <c r="R36" s="29"/>
      <c r="S36" s="29"/>
      <c r="T36" s="29"/>
      <c r="U36" s="29"/>
      <c r="V36" s="29"/>
      <c r="W36" s="30"/>
      <c r="X36" s="30"/>
      <c r="Y36" s="30"/>
      <c r="Z36" s="30"/>
      <c r="AA36" s="31"/>
      <c r="AB36" s="28">
        <f t="shared" si="55"/>
        <v>0</v>
      </c>
      <c r="AC36" s="23">
        <f t="shared" si="56"/>
        <v>0</v>
      </c>
      <c r="AD36" s="23">
        <f t="shared" si="57"/>
        <v>0</v>
      </c>
      <c r="AE36" s="46">
        <f t="shared" si="58"/>
        <v>0</v>
      </c>
      <c r="AF36" s="32"/>
      <c r="AG36" s="29"/>
      <c r="AH36" s="29"/>
      <c r="AI36" s="29"/>
      <c r="AJ36" s="30"/>
      <c r="AK36" s="30"/>
      <c r="AL36" s="30"/>
      <c r="AM36" s="30"/>
      <c r="AN36" s="31"/>
      <c r="AO36" s="28">
        <f t="shared" si="59"/>
        <v>0</v>
      </c>
      <c r="AP36" s="23">
        <f t="shared" si="60"/>
        <v>0</v>
      </c>
      <c r="AQ36" s="23">
        <f t="shared" si="61"/>
        <v>0</v>
      </c>
      <c r="AR36" s="46">
        <f t="shared" si="62"/>
        <v>0</v>
      </c>
      <c r="AS36" s="32"/>
      <c r="AT36" s="29"/>
      <c r="AU36" s="29"/>
      <c r="AV36" s="30"/>
      <c r="AW36" s="30"/>
      <c r="AX36" s="30"/>
      <c r="AY36" s="30"/>
      <c r="AZ36" s="31"/>
      <c r="BA36" s="28">
        <f t="shared" si="63"/>
        <v>0</v>
      </c>
      <c r="BB36" s="23">
        <f t="shared" si="64"/>
        <v>0</v>
      </c>
      <c r="BC36" s="23">
        <f t="shared" si="65"/>
        <v>0</v>
      </c>
      <c r="BD36" s="46">
        <f t="shared" si="66"/>
        <v>0</v>
      </c>
      <c r="BE36" s="28"/>
      <c r="BF36" s="44"/>
      <c r="BG36" s="30"/>
      <c r="BH36" s="30"/>
      <c r="BI36" s="30"/>
      <c r="BJ36" s="30"/>
      <c r="BK36" s="30"/>
      <c r="BL36" s="61">
        <f t="shared" si="67"/>
        <v>0</v>
      </c>
      <c r="BM36" s="27">
        <f t="shared" si="68"/>
        <v>0</v>
      </c>
      <c r="BN36" s="23">
        <f t="shared" si="69"/>
        <v>0</v>
      </c>
      <c r="BO36" s="70">
        <f t="shared" si="70"/>
        <v>0</v>
      </c>
      <c r="BP36" s="29"/>
      <c r="BQ36" s="29"/>
      <c r="BR36" s="29"/>
      <c r="BS36" s="29"/>
      <c r="BT36" s="30"/>
      <c r="BU36" s="30"/>
      <c r="BV36" s="30"/>
      <c r="BW36" s="30"/>
      <c r="BX36" s="31"/>
      <c r="BY36" s="28">
        <f t="shared" si="71"/>
        <v>0</v>
      </c>
      <c r="BZ36" s="23">
        <f t="shared" si="72"/>
        <v>0</v>
      </c>
      <c r="CA36" s="33">
        <f t="shared" si="73"/>
        <v>0</v>
      </c>
      <c r="CB36" s="46">
        <f t="shared" si="74"/>
        <v>0</v>
      </c>
      <c r="CC36" s="32"/>
      <c r="CD36" s="29"/>
      <c r="CE36" s="30"/>
      <c r="CF36" s="30"/>
      <c r="CG36" s="30"/>
      <c r="CH36" s="30"/>
      <c r="CI36" s="31"/>
      <c r="CJ36" s="28"/>
      <c r="CK36" s="27"/>
      <c r="CL36" s="23"/>
      <c r="CM36" s="46"/>
      <c r="IL36" s="86"/>
      <c r="IM36"/>
      <c r="IN36"/>
      <c r="IO36"/>
      <c r="IP36"/>
    </row>
    <row r="37" spans="1:251" s="4" customFormat="1" hidden="1" x14ac:dyDescent="0.2">
      <c r="A37" s="34">
        <v>26</v>
      </c>
      <c r="B37" s="64"/>
      <c r="C37" s="25"/>
      <c r="D37" s="65"/>
      <c r="E37" s="65"/>
      <c r="F37" s="119"/>
      <c r="G37" s="117"/>
      <c r="H37" s="24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5" t="str">
        <f>IF(ISNA(VLOOKUP(E37,SortLookup!$A$1:$B$5,2,FALSE))," ",VLOOKUP(E37,SortLookup!$A$1:$B$5,2,FALSE))</f>
        <v xml:space="preserve"> </v>
      </c>
      <c r="J37" s="22" t="str">
        <f>IF(ISNA(VLOOKUP(F37,SortLookup!$A$7:$B$11,2,FALSE))," ",VLOOKUP(F37,SortLookup!$A$7:$B$11,2,FALSE))</f>
        <v xml:space="preserve"> </v>
      </c>
      <c r="K37" s="78">
        <f t="shared" ref="K37" si="75">L37+M37+N37</f>
        <v>0</v>
      </c>
      <c r="L37" s="61">
        <f>AB37+AO37+BA37+BL37+BY37+CJ37+CU37+DF37+DQ37+EB37+EM37+EX37+FI37+FT37+GE37+GP37+HA37+HL37+HW37+IH37</f>
        <v>0</v>
      </c>
      <c r="M37" s="23">
        <f>AD37+AQ37+BC37+BN37+CA37+CL37+CW37+DH37+DS37+ED37+EO37+EZ37+FK37+FV37+GG37+GR37+HC37+HN37+HY37+IJ37</f>
        <v>0</v>
      </c>
      <c r="N37" s="27">
        <f t="shared" ref="N37" si="76">O37/2</f>
        <v>0</v>
      </c>
      <c r="O37" s="77">
        <f>W37+AJ37+AV37+BG37+BT37+CE37+CP37+DA37+DL37+DW37+EH37+ES37+FD37+FO37+FZ37+GK37+GV37+HG37+HR37+IC37</f>
        <v>0</v>
      </c>
      <c r="P37" s="32"/>
      <c r="Q37" s="29"/>
      <c r="R37" s="29"/>
      <c r="S37" s="29"/>
      <c r="T37" s="29"/>
      <c r="U37" s="29"/>
      <c r="V37" s="29"/>
      <c r="W37" s="30"/>
      <c r="X37" s="30"/>
      <c r="Y37" s="30"/>
      <c r="Z37" s="30"/>
      <c r="AA37" s="31"/>
      <c r="AB37" s="28">
        <f t="shared" ref="AB37" si="77">P37+Q37+R37+S37+T37+U37+V37</f>
        <v>0</v>
      </c>
      <c r="AC37" s="23">
        <f t="shared" ref="AC37" si="78">W37/2</f>
        <v>0</v>
      </c>
      <c r="AD37" s="23">
        <f t="shared" ref="AD37" si="79">(X37*3)+(Y37*5)+(Z37*5)+(AA37*20)</f>
        <v>0</v>
      </c>
      <c r="AE37" s="46">
        <f t="shared" ref="AE37" si="80">AB37+AC37+AD37</f>
        <v>0</v>
      </c>
      <c r="AF37" s="32"/>
      <c r="AG37" s="29"/>
      <c r="AH37" s="29"/>
      <c r="AI37" s="29"/>
      <c r="AJ37" s="30"/>
      <c r="AK37" s="30"/>
      <c r="AL37" s="30"/>
      <c r="AM37" s="30"/>
      <c r="AN37" s="31"/>
      <c r="AO37" s="28">
        <f t="shared" ref="AO37" si="81">AF37+AG37+AH37+AI37</f>
        <v>0</v>
      </c>
      <c r="AP37" s="23">
        <f t="shared" ref="AP37" si="82">AJ37/2</f>
        <v>0</v>
      </c>
      <c r="AQ37" s="23">
        <f t="shared" ref="AQ37" si="83">(AK37*3)+(AL37*5)+(AM37*5)+(AN37*20)</f>
        <v>0</v>
      </c>
      <c r="AR37" s="46">
        <f t="shared" ref="AR37" si="84">AO37+AP37+AQ37</f>
        <v>0</v>
      </c>
      <c r="AS37" s="32"/>
      <c r="AT37" s="29"/>
      <c r="AU37" s="29"/>
      <c r="AV37" s="30"/>
      <c r="AW37" s="30"/>
      <c r="AX37" s="30"/>
      <c r="AY37" s="30"/>
      <c r="AZ37" s="31"/>
      <c r="BA37" s="28">
        <f t="shared" ref="BA37" si="85">AS37+AT37+AU37</f>
        <v>0</v>
      </c>
      <c r="BB37" s="23">
        <f t="shared" ref="BB37:BB40" si="86">AV37</f>
        <v>0</v>
      </c>
      <c r="BC37" s="23">
        <f t="shared" ref="BC37" si="87">(AW37*3)+(AX37*5)+(AY37*5)+(AZ37*20)</f>
        <v>0</v>
      </c>
      <c r="BD37" s="46">
        <f t="shared" ref="BD37" si="88">BA37+BB37+BC37</f>
        <v>0</v>
      </c>
      <c r="BE37" s="28"/>
      <c r="BF37" s="44"/>
      <c r="BG37" s="30"/>
      <c r="BH37" s="30"/>
      <c r="BI37" s="30"/>
      <c r="BJ37" s="30"/>
      <c r="BK37" s="30"/>
      <c r="BL37" s="61">
        <f t="shared" ref="BL37" si="89">BE37+BF37</f>
        <v>0</v>
      </c>
      <c r="BM37" s="27">
        <f t="shared" ref="BM37" si="90">BG37/2</f>
        <v>0</v>
      </c>
      <c r="BN37" s="23">
        <f t="shared" ref="BN37" si="91">(BH37*3)+(BI37*5)+(BJ37*5)+(BK37*20)</f>
        <v>0</v>
      </c>
      <c r="BO37" s="70">
        <f t="shared" ref="BO37" si="92">BL37+BM37+BN37</f>
        <v>0</v>
      </c>
      <c r="BP37" s="29"/>
      <c r="BQ37" s="29"/>
      <c r="BR37" s="29"/>
      <c r="BS37" s="29"/>
      <c r="BT37" s="30"/>
      <c r="BU37" s="30"/>
      <c r="BV37" s="30"/>
      <c r="BW37" s="30"/>
      <c r="BX37" s="31"/>
      <c r="BY37" s="28">
        <f t="shared" ref="BY37:BY40" si="93">BP37+BQ37+BR37+BS37</f>
        <v>0</v>
      </c>
      <c r="BZ37" s="23">
        <f t="shared" ref="BZ37:BZ40" si="94">BT37</f>
        <v>0</v>
      </c>
      <c r="CA37" s="33">
        <f t="shared" ref="CA37:CA40" si="95">(BU37*3)+(BV37*10)+(BW37*5)+(BX37*20)</f>
        <v>0</v>
      </c>
      <c r="CB37" s="46">
        <f t="shared" ref="CB37" si="96">BY37+BZ37+CA37</f>
        <v>0</v>
      </c>
      <c r="CC37" s="32"/>
      <c r="CD37" s="29"/>
      <c r="CE37" s="30"/>
      <c r="CF37" s="30"/>
      <c r="CG37" s="30"/>
      <c r="CH37" s="30"/>
      <c r="CI37" s="31"/>
      <c r="CJ37" s="28">
        <f t="shared" ref="CJ37" si="97">CC37+CD37</f>
        <v>0</v>
      </c>
      <c r="CK37" s="27">
        <f t="shared" ref="CK37" si="98">CE37/2</f>
        <v>0</v>
      </c>
      <c r="CL37" s="23">
        <f t="shared" ref="CL37" si="99">(CF37*3)+(CG37*5)+(CH37*5)+(CI37*20)</f>
        <v>0</v>
      </c>
      <c r="CM37" s="46">
        <f t="shared" ref="CM37" si="100">CJ37+CK37+CL37</f>
        <v>0</v>
      </c>
      <c r="IL37" s="86"/>
      <c r="IM37"/>
      <c r="IN37"/>
      <c r="IQ37"/>
    </row>
    <row r="38" spans="1:251" s="4" customFormat="1" hidden="1" x14ac:dyDescent="0.2">
      <c r="A38" s="34">
        <v>27</v>
      </c>
      <c r="B38" s="64"/>
      <c r="C38" s="25"/>
      <c r="D38" s="26"/>
      <c r="E38" s="65"/>
      <c r="F38" s="119"/>
      <c r="G38" s="117"/>
      <c r="H38" s="24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5" t="str">
        <f>IF(ISNA(VLOOKUP(E38,SortLookup!$A$1:$B$5,2,FALSE))," ",VLOOKUP(E38,SortLookup!$A$1:$B$5,2,FALSE))</f>
        <v xml:space="preserve"> </v>
      </c>
      <c r="J38" s="22" t="str">
        <f>IF(ISNA(VLOOKUP(F38,SortLookup!$A$7:$B$11,2,FALSE))," ",VLOOKUP(F38,SortLookup!$A$7:$B$11,2,FALSE))</f>
        <v xml:space="preserve"> </v>
      </c>
      <c r="K38" s="78">
        <f>L38+M38+N38</f>
        <v>0</v>
      </c>
      <c r="L38" s="61">
        <f>AB38+AO38+BA38+BL38+BY38+CJ38+CU38+DF38+DQ38+EB38+EM38+EX38+FI38+FT38+GE38+GP38+HA38+HL38+HW38+IH38</f>
        <v>0</v>
      </c>
      <c r="M38" s="23">
        <f>AD38+AQ38+BC38+BN38+CA38+CL38+CW38+DH38+DS38+ED38+EO38+EZ38+FK38+FV38+GG38+GR38+HC38+HN38+HY38+IJ38</f>
        <v>0</v>
      </c>
      <c r="N38" s="27">
        <f>O38/2</f>
        <v>0</v>
      </c>
      <c r="O38" s="77">
        <f>W38+AJ38+AV38+BG38+BT38+CE38+CP38+DA38+DL38+DW38+EH38+ES38+FD38+FO38+FZ38+GK38+GV38+HG38+HR38+IC38</f>
        <v>0</v>
      </c>
      <c r="P38" s="32"/>
      <c r="Q38" s="29"/>
      <c r="R38" s="29"/>
      <c r="S38" s="29"/>
      <c r="T38" s="29"/>
      <c r="U38" s="29"/>
      <c r="V38" s="29"/>
      <c r="W38" s="30"/>
      <c r="X38" s="30"/>
      <c r="Y38" s="30"/>
      <c r="Z38" s="30"/>
      <c r="AA38" s="31"/>
      <c r="AB38" s="28">
        <f>P38+Q38+R38+S38+T38+U38+V38</f>
        <v>0</v>
      </c>
      <c r="AC38" s="23">
        <f>W38/2</f>
        <v>0</v>
      </c>
      <c r="AD38" s="23">
        <f>(X38*3)+(Y38*5)+(Z38*5)+(AA38*20)</f>
        <v>0</v>
      </c>
      <c r="AE38" s="46">
        <f>AB38+AC38+AD38</f>
        <v>0</v>
      </c>
      <c r="AF38" s="32"/>
      <c r="AG38" s="29"/>
      <c r="AH38" s="29"/>
      <c r="AI38" s="29"/>
      <c r="AJ38" s="30"/>
      <c r="AK38" s="30"/>
      <c r="AL38" s="30"/>
      <c r="AM38" s="30"/>
      <c r="AN38" s="31"/>
      <c r="AO38" s="28">
        <f>AF38+AG38+AH38+AI38</f>
        <v>0</v>
      </c>
      <c r="AP38" s="23">
        <f>AJ38/2</f>
        <v>0</v>
      </c>
      <c r="AQ38" s="23">
        <f>(AK38*3)+(AL38*5)+(AM38*5)+(AN38*20)</f>
        <v>0</v>
      </c>
      <c r="AR38" s="46">
        <f>AO38+AP38+AQ38</f>
        <v>0</v>
      </c>
      <c r="AS38" s="32"/>
      <c r="AT38" s="29"/>
      <c r="AU38" s="29"/>
      <c r="AV38" s="30"/>
      <c r="AW38" s="30"/>
      <c r="AX38" s="30"/>
      <c r="AY38" s="30"/>
      <c r="AZ38" s="31"/>
      <c r="BA38" s="28">
        <f>AS38+AT38+AU38</f>
        <v>0</v>
      </c>
      <c r="BB38" s="23">
        <f t="shared" si="86"/>
        <v>0</v>
      </c>
      <c r="BC38" s="23">
        <f>(AW38*3)+(AX38*5)+(AY38*5)+(AZ38*20)</f>
        <v>0</v>
      </c>
      <c r="BD38" s="46">
        <f>BA38+BB38+BC38</f>
        <v>0</v>
      </c>
      <c r="BE38" s="28"/>
      <c r="BF38" s="44"/>
      <c r="BG38" s="30"/>
      <c r="BH38" s="30"/>
      <c r="BI38" s="30"/>
      <c r="BJ38" s="30"/>
      <c r="BK38" s="30"/>
      <c r="BL38" s="61">
        <f>BE38+BF38</f>
        <v>0</v>
      </c>
      <c r="BM38" s="27">
        <f>BG38/2</f>
        <v>0</v>
      </c>
      <c r="BN38" s="23">
        <f>(BH38*3)+(BI38*5)+(BJ38*5)+(BK38*20)</f>
        <v>0</v>
      </c>
      <c r="BO38" s="70">
        <f>BL38+BM38+BN38</f>
        <v>0</v>
      </c>
      <c r="BP38" s="29"/>
      <c r="BQ38" s="29"/>
      <c r="BR38" s="29"/>
      <c r="BS38" s="29"/>
      <c r="BT38" s="30"/>
      <c r="BU38" s="30"/>
      <c r="BV38" s="30"/>
      <c r="BW38" s="30"/>
      <c r="BX38" s="31"/>
      <c r="BY38" s="28">
        <f t="shared" si="93"/>
        <v>0</v>
      </c>
      <c r="BZ38" s="23">
        <f t="shared" si="94"/>
        <v>0</v>
      </c>
      <c r="CA38" s="33">
        <f t="shared" si="95"/>
        <v>0</v>
      </c>
      <c r="CB38" s="46">
        <f>BY38+BZ38+CA38</f>
        <v>0</v>
      </c>
      <c r="CC38" s="32"/>
      <c r="CD38" s="29"/>
      <c r="CE38" s="30"/>
      <c r="CF38" s="30"/>
      <c r="CG38" s="30"/>
      <c r="CH38" s="30"/>
      <c r="CI38" s="31"/>
      <c r="CJ38" s="28">
        <f>CC38+CD38</f>
        <v>0</v>
      </c>
      <c r="CK38" s="27">
        <f>CE38/2</f>
        <v>0</v>
      </c>
      <c r="CL38" s="23">
        <f>(CF38*3)+(CG38*5)+(CH38*5)+(CI38*20)</f>
        <v>0</v>
      </c>
      <c r="CM38" s="46">
        <f>CJ38+CK38+CL38</f>
        <v>0</v>
      </c>
      <c r="IL38" s="86"/>
      <c r="IM38"/>
      <c r="IN38"/>
      <c r="IQ38"/>
    </row>
    <row r="39" spans="1:251" s="4" customFormat="1" hidden="1" x14ac:dyDescent="0.2">
      <c r="A39" s="34">
        <v>28</v>
      </c>
      <c r="B39" s="25"/>
      <c r="C39" s="25"/>
      <c r="D39" s="26"/>
      <c r="E39" s="26"/>
      <c r="F39" s="120"/>
      <c r="G39" s="117"/>
      <c r="H39" s="24" t="e">
        <f>IF(AND($H$2="Y",J39&gt;0,OR(AND(G39=1,#REF!=10),AND(G39=2,#REF!=20),AND(G39=3,#REF!=30),AND(G39=4,#REF!=40),AND(G39=5,#REF!=50),AND(G39=6,#REF!=60),AND(G39=7,#REF!=70),AND(G39=8,#REF!=80),AND(G39=9,G60=90),AND(G39=10,#REF!=100))),VLOOKUP(J39-1,SortLookup!$A$13:$B$16,2,FALSE),"")</f>
        <v>#REF!</v>
      </c>
      <c r="I39" s="35" t="str">
        <f>IF(ISNA(VLOOKUP(E39,SortLookup!$A$1:$B$5,2,FALSE))," ",VLOOKUP(E39,SortLookup!$A$1:$B$5,2,FALSE))</f>
        <v xml:space="preserve"> </v>
      </c>
      <c r="J39" s="22" t="str">
        <f>IF(ISNA(VLOOKUP(F39,SortLookup!$A$7:$B$11,2,FALSE))," ",VLOOKUP(F39,SortLookup!$A$7:$B$11,2,FALSE))</f>
        <v xml:space="preserve"> </v>
      </c>
      <c r="K39" s="78">
        <f>L39+M39+N39</f>
        <v>0</v>
      </c>
      <c r="L39" s="61">
        <f>AB39+AO39+BA39+BL39+BY39+CJ39+CU39+DF39+DQ39+EB39+EM39+EX39+FI39+FT39+GE39+GP39+HA39+HL39+HW39+IH39</f>
        <v>0</v>
      </c>
      <c r="M39" s="23">
        <f>AD39+AQ39+BC39+BN39+CA39+CL39+CW39+DH39+DS39+ED39+EO39+EZ39+FK39+FV39+GG39+GR39+HC39+HN39+HY39+IJ39</f>
        <v>0</v>
      </c>
      <c r="N39" s="27">
        <f>O39/2</f>
        <v>0</v>
      </c>
      <c r="O39" s="77">
        <f>W39+AJ39+AV39+BG39+BT39+CE39+CP39+DA39+DL39+DW39+EH39+ES39+FD39+FO39+FZ39+GK39+GV39+HG39+HR39+IC39</f>
        <v>0</v>
      </c>
      <c r="P39" s="32"/>
      <c r="Q39" s="29"/>
      <c r="R39" s="29"/>
      <c r="S39" s="29"/>
      <c r="T39" s="29"/>
      <c r="U39" s="29"/>
      <c r="V39" s="29"/>
      <c r="W39" s="30"/>
      <c r="X39" s="30"/>
      <c r="Y39" s="30"/>
      <c r="Z39" s="30"/>
      <c r="AA39" s="31"/>
      <c r="AB39" s="28">
        <f>P39+Q39+R39+S39+T39+U39+V39</f>
        <v>0</v>
      </c>
      <c r="AC39" s="23">
        <f>W39/2</f>
        <v>0</v>
      </c>
      <c r="AD39" s="23">
        <f>(X39*3)+(Y39*5)+(Z39*5)+(AA39*20)</f>
        <v>0</v>
      </c>
      <c r="AE39" s="46">
        <f>AB39+AC39+AD39</f>
        <v>0</v>
      </c>
      <c r="AF39" s="32"/>
      <c r="AG39" s="29"/>
      <c r="AH39" s="29"/>
      <c r="AI39" s="29"/>
      <c r="AJ39" s="30"/>
      <c r="AK39" s="30"/>
      <c r="AL39" s="30"/>
      <c r="AM39" s="30"/>
      <c r="AN39" s="31"/>
      <c r="AO39" s="28">
        <f>AF39+AG39+AH39+AI39</f>
        <v>0</v>
      </c>
      <c r="AP39" s="23">
        <f>AJ39/2</f>
        <v>0</v>
      </c>
      <c r="AQ39" s="23">
        <f>(AK39*3)+(AL39*5)+(AM39*5)+(AN39*20)</f>
        <v>0</v>
      </c>
      <c r="AR39" s="46">
        <f>AO39+AP39+AQ39</f>
        <v>0</v>
      </c>
      <c r="AS39" s="32"/>
      <c r="AT39" s="29"/>
      <c r="AU39" s="29"/>
      <c r="AV39" s="30"/>
      <c r="AW39" s="30"/>
      <c r="AX39" s="30"/>
      <c r="AY39" s="30"/>
      <c r="AZ39" s="31"/>
      <c r="BA39" s="28">
        <f>AS39+AT39+AU39</f>
        <v>0</v>
      </c>
      <c r="BB39" s="23">
        <f t="shared" si="86"/>
        <v>0</v>
      </c>
      <c r="BC39" s="23">
        <f>(AW39*3)+(AX39*5)+(AY39*5)+(AZ39*20)</f>
        <v>0</v>
      </c>
      <c r="BD39" s="46">
        <f>BA39+BB39+BC39</f>
        <v>0</v>
      </c>
      <c r="BE39" s="28"/>
      <c r="BF39" s="44"/>
      <c r="BG39" s="30"/>
      <c r="BH39" s="30"/>
      <c r="BI39" s="30"/>
      <c r="BJ39" s="30"/>
      <c r="BK39" s="30"/>
      <c r="BL39" s="61">
        <f>BE39+BF39</f>
        <v>0</v>
      </c>
      <c r="BM39" s="27">
        <f>BG39/2</f>
        <v>0</v>
      </c>
      <c r="BN39" s="23">
        <f>(BH39*3)+(BI39*5)+(BJ39*5)+(BK39*20)</f>
        <v>0</v>
      </c>
      <c r="BO39" s="70">
        <f>BL39+BM39+BN39</f>
        <v>0</v>
      </c>
      <c r="BP39" s="29"/>
      <c r="BQ39" s="29"/>
      <c r="BR39" s="29"/>
      <c r="BS39" s="29"/>
      <c r="BT39" s="30"/>
      <c r="BU39" s="30"/>
      <c r="BV39" s="30"/>
      <c r="BW39" s="30"/>
      <c r="BX39" s="31"/>
      <c r="BY39" s="28">
        <f t="shared" si="93"/>
        <v>0</v>
      </c>
      <c r="BZ39" s="23">
        <f t="shared" si="94"/>
        <v>0</v>
      </c>
      <c r="CA39" s="33">
        <f t="shared" si="95"/>
        <v>0</v>
      </c>
      <c r="CB39" s="46">
        <f>BY39+BZ39+CA39</f>
        <v>0</v>
      </c>
      <c r="CC39" s="32"/>
      <c r="CD39" s="29"/>
      <c r="CE39" s="30"/>
      <c r="CF39" s="30"/>
      <c r="CG39" s="30"/>
      <c r="CH39" s="30"/>
      <c r="CI39" s="31"/>
      <c r="CJ39" s="28">
        <f>CC39+CD39</f>
        <v>0</v>
      </c>
      <c r="CK39" s="27">
        <f>CE39/2</f>
        <v>0</v>
      </c>
      <c r="CL39" s="23">
        <f>(CF39*3)+(CG39*5)+(CH39*5)+(CI39*20)</f>
        <v>0</v>
      </c>
      <c r="CM39" s="46">
        <f>CJ39+CK39+CL39</f>
        <v>0</v>
      </c>
      <c r="IL39" s="86"/>
      <c r="IM39"/>
      <c r="IN39"/>
    </row>
    <row r="40" spans="1:251" s="4" customFormat="1" ht="13.5" hidden="1" thickBot="1" x14ac:dyDescent="0.25">
      <c r="A40" s="34">
        <v>29</v>
      </c>
      <c r="B40" s="25"/>
      <c r="C40" s="25"/>
      <c r="D40" s="26"/>
      <c r="E40" s="26"/>
      <c r="F40" s="121"/>
      <c r="G40" s="117"/>
      <c r="H40" s="24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5" t="str">
        <f>IF(ISNA(VLOOKUP(E40,SortLookup!$A$1:$B$5,2,FALSE))," ",VLOOKUP(E40,SortLookup!$A$1:$B$5,2,FALSE))</f>
        <v xml:space="preserve"> </v>
      </c>
      <c r="J40" s="22" t="str">
        <f>IF(ISNA(VLOOKUP(F40,SortLookup!$A$7:$B$11,2,FALSE))," ",VLOOKUP(F40,SortLookup!$A$7:$B$11,2,FALSE))</f>
        <v xml:space="preserve"> </v>
      </c>
      <c r="K40" s="78">
        <f>L40+M40+N40</f>
        <v>0</v>
      </c>
      <c r="L40" s="61">
        <f>AB40+AO40+BA40+BL40+BY40+CJ40+CU40+DF40+DQ40+EB40+EM40+EX40+FI40+FT40+GE40+GP40+HA40+HL40+HW40+IH40</f>
        <v>0</v>
      </c>
      <c r="M40" s="23">
        <f>AD40+AQ40+BC40+BN40+CA40+CL40+CW40+DH40+DS40+ED40+EO40+EZ40+FK40+FV40+GG40+GR40+HC40+HN40+HY40+IJ40</f>
        <v>0</v>
      </c>
      <c r="N40" s="27">
        <f>O40/2</f>
        <v>0</v>
      </c>
      <c r="O40" s="77">
        <f>W40+AJ40+AV40+BG40+BT40+CE40+CP40+DA40+DL40+DW40+EH40+ES40+FD40+FO40+FZ40+GK40+GV40+HG40+HR40+IC40</f>
        <v>0</v>
      </c>
      <c r="P40" s="32"/>
      <c r="Q40" s="29"/>
      <c r="R40" s="29"/>
      <c r="S40" s="29"/>
      <c r="T40" s="29"/>
      <c r="U40" s="29"/>
      <c r="V40" s="29"/>
      <c r="W40" s="30"/>
      <c r="X40" s="30"/>
      <c r="Y40" s="30"/>
      <c r="Z40" s="30"/>
      <c r="AA40" s="31"/>
      <c r="AB40" s="28">
        <f t="shared" ref="AB40" si="101">P40+Q40+R40+S40+T40+U40+V40</f>
        <v>0</v>
      </c>
      <c r="AC40" s="23">
        <f t="shared" ref="AC40" si="102">W40/2</f>
        <v>0</v>
      </c>
      <c r="AD40" s="23">
        <f t="shared" ref="AD40" si="103">(X40*3)+(Y40*5)+(Z40*5)+(AA40*20)</f>
        <v>0</v>
      </c>
      <c r="AE40" s="46">
        <f t="shared" ref="AE40" si="104">AB40+AC40+AD40</f>
        <v>0</v>
      </c>
      <c r="AF40" s="32"/>
      <c r="AG40" s="29"/>
      <c r="AH40" s="29"/>
      <c r="AI40" s="29"/>
      <c r="AJ40" s="30"/>
      <c r="AK40" s="30"/>
      <c r="AL40" s="30"/>
      <c r="AM40" s="30"/>
      <c r="AN40" s="31"/>
      <c r="AO40" s="28">
        <f t="shared" ref="AO40" si="105">AF40+AG40+AH40+AI40</f>
        <v>0</v>
      </c>
      <c r="AP40" s="23">
        <f t="shared" ref="AP40" si="106">AJ40/2</f>
        <v>0</v>
      </c>
      <c r="AQ40" s="23">
        <f t="shared" ref="AQ40" si="107">(AK40*3)+(AL40*5)+(AM40*5)+(AN40*20)</f>
        <v>0</v>
      </c>
      <c r="AR40" s="46">
        <f t="shared" ref="AR40" si="108">AO40+AP40+AQ40</f>
        <v>0</v>
      </c>
      <c r="AS40" s="32"/>
      <c r="AT40" s="29"/>
      <c r="AU40" s="29"/>
      <c r="AV40" s="30"/>
      <c r="AW40" s="30"/>
      <c r="AX40" s="30"/>
      <c r="AY40" s="30"/>
      <c r="AZ40" s="31"/>
      <c r="BA40" s="28">
        <f t="shared" ref="BA40" si="109">AS40+AT40+AU40</f>
        <v>0</v>
      </c>
      <c r="BB40" s="23">
        <f t="shared" si="86"/>
        <v>0</v>
      </c>
      <c r="BC40" s="23">
        <f t="shared" ref="BC40" si="110">(AW40*3)+(AX40*5)+(AY40*5)+(AZ40*20)</f>
        <v>0</v>
      </c>
      <c r="BD40" s="46">
        <f t="shared" ref="BD40" si="111">BA40+BB40+BC40</f>
        <v>0</v>
      </c>
      <c r="BE40" s="28"/>
      <c r="BF40" s="44"/>
      <c r="BG40" s="30"/>
      <c r="BH40" s="30"/>
      <c r="BI40" s="30"/>
      <c r="BJ40" s="30"/>
      <c r="BK40" s="30"/>
      <c r="BL40" s="61">
        <f t="shared" ref="BL40" si="112">BE40+BF40</f>
        <v>0</v>
      </c>
      <c r="BM40" s="27">
        <f t="shared" ref="BM40" si="113">BG40/2</f>
        <v>0</v>
      </c>
      <c r="BN40" s="23">
        <f t="shared" ref="BN40" si="114">(BH40*3)+(BI40*5)+(BJ40*5)+(BK40*20)</f>
        <v>0</v>
      </c>
      <c r="BO40" s="70">
        <f t="shared" ref="BO40" si="115">BL40+BM40+BN40</f>
        <v>0</v>
      </c>
      <c r="BP40" s="29"/>
      <c r="BQ40" s="29"/>
      <c r="BR40" s="29"/>
      <c r="BS40" s="29"/>
      <c r="BT40" s="30"/>
      <c r="BU40" s="30"/>
      <c r="BV40" s="30"/>
      <c r="BW40" s="30"/>
      <c r="BX40" s="31"/>
      <c r="BY40" s="28">
        <f t="shared" si="93"/>
        <v>0</v>
      </c>
      <c r="BZ40" s="23">
        <f t="shared" si="94"/>
        <v>0</v>
      </c>
      <c r="CA40" s="89">
        <f t="shared" si="95"/>
        <v>0</v>
      </c>
      <c r="CB40" s="46">
        <f t="shared" ref="CB40" si="116">BY40+BZ40+CA40</f>
        <v>0</v>
      </c>
      <c r="CC40" s="32"/>
      <c r="CD40" s="29"/>
      <c r="CE40" s="30"/>
      <c r="CF40" s="30"/>
      <c r="CG40" s="30"/>
      <c r="CH40" s="30"/>
      <c r="CI40" s="31"/>
      <c r="CJ40" s="28">
        <f t="shared" ref="CJ40" si="117">CC40+CD40</f>
        <v>0</v>
      </c>
      <c r="CK40" s="27">
        <f t="shared" ref="CK40" si="118">CE40/2</f>
        <v>0</v>
      </c>
      <c r="CL40" s="23">
        <f t="shared" ref="CL40" si="119">(CF40*3)+(CG40*5)+(CH40*5)+(CI40*20)</f>
        <v>0</v>
      </c>
      <c r="CM40" s="46">
        <f t="shared" ref="CM40" si="120">CJ40+CK40+CL40</f>
        <v>0</v>
      </c>
      <c r="CN40"/>
      <c r="CO40"/>
      <c r="CP40"/>
      <c r="CQ40"/>
      <c r="CR40"/>
      <c r="CS40"/>
      <c r="CT40"/>
      <c r="CW40"/>
      <c r="CZ40"/>
      <c r="DA40"/>
      <c r="DB40"/>
      <c r="DC40"/>
      <c r="DD40"/>
      <c r="DE40"/>
      <c r="DH40"/>
      <c r="DK40"/>
      <c r="DL40"/>
      <c r="DM40"/>
      <c r="DN40"/>
      <c r="DO40"/>
      <c r="DP40"/>
      <c r="DS40"/>
      <c r="DV40"/>
      <c r="DW40"/>
      <c r="DX40"/>
      <c r="DY40"/>
      <c r="DZ40"/>
      <c r="EA40"/>
      <c r="ED40"/>
      <c r="EG40"/>
      <c r="EH40"/>
      <c r="EI40"/>
      <c r="EJ40"/>
      <c r="EK40"/>
      <c r="EL40"/>
      <c r="EO40"/>
      <c r="ER40"/>
      <c r="ES40"/>
      <c r="ET40"/>
      <c r="EU40"/>
      <c r="EV40"/>
      <c r="EW40"/>
      <c r="EZ40"/>
      <c r="FC40"/>
      <c r="FD40"/>
      <c r="FE40"/>
      <c r="FF40"/>
      <c r="FG40"/>
      <c r="FH40"/>
      <c r="FK40"/>
      <c r="FN40"/>
      <c r="FO40"/>
      <c r="FP40"/>
      <c r="FQ40"/>
      <c r="FR40"/>
      <c r="FS40"/>
      <c r="FV40"/>
      <c r="FY40"/>
      <c r="FZ40"/>
      <c r="GA40"/>
      <c r="GB40"/>
      <c r="GC40"/>
      <c r="GD40"/>
      <c r="GG40"/>
      <c r="GJ40"/>
      <c r="GK40"/>
      <c r="GL40"/>
      <c r="GM40"/>
      <c r="GN40"/>
      <c r="GO40"/>
      <c r="GR40"/>
      <c r="GU40"/>
      <c r="GV40"/>
      <c r="GW40"/>
      <c r="GX40"/>
      <c r="GY40"/>
      <c r="GZ40"/>
      <c r="HC40"/>
      <c r="HF40"/>
      <c r="HG40"/>
      <c r="HH40"/>
      <c r="HI40"/>
      <c r="HJ40"/>
      <c r="HK40"/>
      <c r="HN40"/>
      <c r="HQ40"/>
      <c r="HR40"/>
      <c r="HS40"/>
      <c r="HT40"/>
      <c r="HU40"/>
      <c r="HV40"/>
      <c r="HY40"/>
      <c r="IB40"/>
      <c r="IC40"/>
      <c r="ID40"/>
      <c r="IE40"/>
      <c r="IF40"/>
      <c r="IG40"/>
      <c r="IJ40"/>
      <c r="IK40"/>
      <c r="IL40" s="86"/>
    </row>
    <row r="41" spans="1:251" ht="13.5" thickTop="1" x14ac:dyDescent="0.2">
      <c r="A41" s="82"/>
      <c r="B41" s="81"/>
      <c r="C41" s="81"/>
      <c r="D41" s="83"/>
      <c r="E41" s="81"/>
      <c r="F41" s="81"/>
      <c r="G41" s="84"/>
      <c r="H41" s="84"/>
      <c r="I41" s="84"/>
      <c r="J41" s="84"/>
      <c r="K41" s="84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92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92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92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92"/>
      <c r="CA41" s="90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</row>
    <row r="42" spans="1:251" x14ac:dyDescent="0.2">
      <c r="B42" s="67" t="s">
        <v>84</v>
      </c>
      <c r="D42" s="79"/>
      <c r="AE42" s="4"/>
    </row>
    <row r="43" spans="1:251" x14ac:dyDescent="0.2">
      <c r="B43" s="4" t="s">
        <v>80</v>
      </c>
      <c r="AE43" s="4"/>
    </row>
    <row r="44" spans="1:251" x14ac:dyDescent="0.2">
      <c r="B44" s="4" t="s">
        <v>79</v>
      </c>
      <c r="AE44" s="4"/>
    </row>
    <row r="45" spans="1:251" x14ac:dyDescent="0.2">
      <c r="B45" s="80" t="s">
        <v>90</v>
      </c>
      <c r="AE45" s="4"/>
    </row>
    <row r="46" spans="1:251" x14ac:dyDescent="0.2">
      <c r="B46" s="80" t="s">
        <v>100</v>
      </c>
      <c r="AE46" s="4"/>
    </row>
    <row r="47" spans="1:251" x14ac:dyDescent="0.2">
      <c r="AE47" s="4"/>
    </row>
    <row r="48" spans="1:251" x14ac:dyDescent="0.2">
      <c r="B48" s="80" t="s">
        <v>88</v>
      </c>
      <c r="AE48" s="4"/>
    </row>
    <row r="49" spans="2:37" x14ac:dyDescent="0.2">
      <c r="B49" s="80" t="s">
        <v>86</v>
      </c>
      <c r="AE49" s="4"/>
    </row>
    <row r="50" spans="2:37" x14ac:dyDescent="0.2">
      <c r="B50" s="80" t="s">
        <v>87</v>
      </c>
      <c r="AE50" s="4"/>
    </row>
    <row r="51" spans="2:37" ht="81" customHeight="1" x14ac:dyDescent="0.2">
      <c r="B51" s="115" t="s">
        <v>97</v>
      </c>
      <c r="AE51" s="4"/>
    </row>
    <row r="52" spans="2:37" x14ac:dyDescent="0.2">
      <c r="B52" s="80" t="s">
        <v>92</v>
      </c>
      <c r="AE52" s="4"/>
    </row>
    <row r="53" spans="2:37" x14ac:dyDescent="0.2">
      <c r="AE53" s="4"/>
    </row>
    <row r="54" spans="2:37" x14ac:dyDescent="0.2">
      <c r="AE54" s="4"/>
    </row>
    <row r="55" spans="2:37" x14ac:dyDescent="0.2">
      <c r="AE55" s="4"/>
    </row>
    <row r="56" spans="2:37" x14ac:dyDescent="0.2">
      <c r="AE56" s="4"/>
    </row>
    <row r="57" spans="2:37" x14ac:dyDescent="0.2">
      <c r="AE57" s="4"/>
      <c r="AK57" s="4"/>
    </row>
    <row r="58" spans="2:37" x14ac:dyDescent="0.2">
      <c r="AE58" s="4"/>
      <c r="AK58" s="4"/>
    </row>
    <row r="59" spans="2:37" x14ac:dyDescent="0.2">
      <c r="AE59" s="4"/>
    </row>
    <row r="60" spans="2:37" x14ac:dyDescent="0.2">
      <c r="AE60" s="4"/>
    </row>
    <row r="61" spans="2:37" x14ac:dyDescent="0.2">
      <c r="AE61" s="4"/>
    </row>
    <row r="62" spans="2:37" x14ac:dyDescent="0.2">
      <c r="AE62" s="4"/>
    </row>
    <row r="63" spans="2:37" x14ac:dyDescent="0.2">
      <c r="AE63" s="4"/>
    </row>
    <row r="64" spans="2:37" x14ac:dyDescent="0.2">
      <c r="AE64" s="4"/>
    </row>
    <row r="65" spans="31:31" x14ac:dyDescent="0.2">
      <c r="AE65" s="4"/>
    </row>
    <row r="66" spans="31:31" x14ac:dyDescent="0.2">
      <c r="AE66" s="4"/>
    </row>
    <row r="67" spans="31:31" x14ac:dyDescent="0.2">
      <c r="AE67" s="4"/>
    </row>
    <row r="68" spans="31:31" x14ac:dyDescent="0.2">
      <c r="AE68" s="4"/>
    </row>
    <row r="69" spans="31:31" x14ac:dyDescent="0.2">
      <c r="AE69" s="4"/>
    </row>
    <row r="70" spans="31:31" x14ac:dyDescent="0.2">
      <c r="AE70" s="4"/>
    </row>
    <row r="71" spans="31:31" x14ac:dyDescent="0.2">
      <c r="AE71" s="4"/>
    </row>
    <row r="72" spans="31:31" x14ac:dyDescent="0.2">
      <c r="AE72" s="4"/>
    </row>
    <row r="73" spans="31:31" x14ac:dyDescent="0.2">
      <c r="AE73" s="4"/>
    </row>
    <row r="74" spans="31:31" x14ac:dyDescent="0.2">
      <c r="AE74" s="4"/>
    </row>
    <row r="75" spans="31:31" x14ac:dyDescent="0.2">
      <c r="AE75" s="4"/>
    </row>
    <row r="76" spans="31:31" x14ac:dyDescent="0.2">
      <c r="AE76" s="4"/>
    </row>
    <row r="77" spans="31:31" x14ac:dyDescent="0.2">
      <c r="AE77" s="4"/>
    </row>
    <row r="78" spans="31:31" x14ac:dyDescent="0.2">
      <c r="AE78" s="4"/>
    </row>
    <row r="79" spans="31:31" x14ac:dyDescent="0.2">
      <c r="AE79" s="4"/>
    </row>
    <row r="80" spans="31:31" x14ac:dyDescent="0.2">
      <c r="AE80" s="4"/>
    </row>
    <row r="81" spans="31:31" x14ac:dyDescent="0.2">
      <c r="AE81" s="4"/>
    </row>
    <row r="82" spans="31:31" x14ac:dyDescent="0.2">
      <c r="AE82" s="4"/>
    </row>
    <row r="83" spans="31:31" x14ac:dyDescent="0.2">
      <c r="AE83" s="4"/>
    </row>
    <row r="84" spans="31:31" x14ac:dyDescent="0.2">
      <c r="AE84" s="4"/>
    </row>
    <row r="85" spans="31:31" x14ac:dyDescent="0.2">
      <c r="AE85" s="4"/>
    </row>
    <row r="86" spans="31:31" x14ac:dyDescent="0.2">
      <c r="AE86" s="4"/>
    </row>
    <row r="87" spans="31:31" x14ac:dyDescent="0.2">
      <c r="AE87" s="4"/>
    </row>
    <row r="88" spans="31:31" x14ac:dyDescent="0.2">
      <c r="AE88" s="4"/>
    </row>
    <row r="89" spans="31:31" x14ac:dyDescent="0.2">
      <c r="AE89" s="4"/>
    </row>
    <row r="90" spans="31:31" x14ac:dyDescent="0.2">
      <c r="AE90" s="4"/>
    </row>
    <row r="91" spans="31:31" x14ac:dyDescent="0.2">
      <c r="AE91" s="4"/>
    </row>
    <row r="92" spans="31:31" x14ac:dyDescent="0.2">
      <c r="AE92" s="4"/>
    </row>
    <row r="93" spans="31:31" x14ac:dyDescent="0.2">
      <c r="AE93" s="4"/>
    </row>
    <row r="94" spans="31:31" x14ac:dyDescent="0.2">
      <c r="AE94" s="4"/>
    </row>
    <row r="95" spans="31:31" x14ac:dyDescent="0.2">
      <c r="AE95" s="4"/>
    </row>
    <row r="96" spans="31:31" x14ac:dyDescent="0.2">
      <c r="AE96" s="4"/>
    </row>
    <row r="97" spans="31:31" x14ac:dyDescent="0.2">
      <c r="AE97" s="4"/>
    </row>
    <row r="98" spans="31:31" x14ac:dyDescent="0.2">
      <c r="AE98" s="4"/>
    </row>
    <row r="99" spans="31:31" x14ac:dyDescent="0.2">
      <c r="AE99" s="4"/>
    </row>
    <row r="100" spans="31:31" x14ac:dyDescent="0.2">
      <c r="AE100" s="4"/>
    </row>
    <row r="101" spans="31:31" x14ac:dyDescent="0.2">
      <c r="AE101" s="4"/>
    </row>
    <row r="102" spans="31:31" x14ac:dyDescent="0.2">
      <c r="AE102" s="4"/>
    </row>
    <row r="103" spans="31:31" x14ac:dyDescent="0.2">
      <c r="AE103" s="4"/>
    </row>
    <row r="104" spans="31:31" x14ac:dyDescent="0.2">
      <c r="AE104" s="4"/>
    </row>
    <row r="105" spans="31:31" x14ac:dyDescent="0.2">
      <c r="AE105" s="4"/>
    </row>
    <row r="106" spans="31:31" x14ac:dyDescent="0.2">
      <c r="AE106" s="4"/>
    </row>
    <row r="107" spans="31:31" x14ac:dyDescent="0.2">
      <c r="AE107" s="4"/>
    </row>
    <row r="108" spans="31:31" x14ac:dyDescent="0.2">
      <c r="AE108" s="4"/>
    </row>
  </sheetData>
  <sheetProtection sheet="1" objects="1" scenarios="1" selectLockedCells="1"/>
  <sortState ref="A3:IQ6">
    <sortCondition ref="E3:E6"/>
    <sortCondition ref="F3:F6"/>
    <sortCondition ref="K3:K6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1"/>
      <headerFooter alignWithMargins="0"/>
    </customSheetView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2"/>
      <headerFooter alignWithMargins="0">
        <oddHeader>Page &amp;P&amp;RIDPA Match Scoring Spreadsheet (X-Large)</oddHeader>
      </headerFooter>
    </customSheetView>
  </customSheetViews>
  <mergeCells count="23">
    <mergeCell ref="A1:F1"/>
    <mergeCell ref="DU1:EE1"/>
    <mergeCell ref="AF1:AR1"/>
    <mergeCell ref="I1:J1"/>
    <mergeCell ref="K1:O1"/>
    <mergeCell ref="P1:AE1"/>
    <mergeCell ref="DJ1:DT1"/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</mergeCells>
  <phoneticPr fontId="1" type="noConversion"/>
  <printOptions gridLine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7" t="s">
        <v>13</v>
      </c>
      <c r="B1" s="10">
        <v>0</v>
      </c>
      <c r="C1" s="8" t="s">
        <v>24</v>
      </c>
    </row>
    <row r="2" spans="1:3" x14ac:dyDescent="0.2">
      <c r="A2" s="7" t="s">
        <v>14</v>
      </c>
      <c r="B2" s="10">
        <v>1</v>
      </c>
      <c r="C2" s="9" t="s">
        <v>26</v>
      </c>
    </row>
    <row r="3" spans="1:3" x14ac:dyDescent="0.2">
      <c r="A3" s="7" t="s">
        <v>15</v>
      </c>
      <c r="B3" s="10">
        <v>2</v>
      </c>
      <c r="C3" s="9" t="s">
        <v>27</v>
      </c>
    </row>
    <row r="4" spans="1:3" x14ac:dyDescent="0.2">
      <c r="A4" s="7" t="s">
        <v>74</v>
      </c>
      <c r="B4" s="10">
        <v>3</v>
      </c>
      <c r="C4" s="9" t="s">
        <v>22</v>
      </c>
    </row>
    <row r="5" spans="1:3" x14ac:dyDescent="0.2">
      <c r="A5" s="7" t="s">
        <v>16</v>
      </c>
      <c r="B5" s="10">
        <v>4</v>
      </c>
      <c r="C5" s="9" t="s">
        <v>23</v>
      </c>
    </row>
    <row r="6" spans="1:3" x14ac:dyDescent="0.2">
      <c r="A6" s="7"/>
      <c r="B6" s="10"/>
    </row>
    <row r="7" spans="1:3" x14ac:dyDescent="0.2">
      <c r="A7" s="7" t="s">
        <v>17</v>
      </c>
      <c r="B7" s="10">
        <v>0</v>
      </c>
      <c r="C7" s="9" t="s">
        <v>25</v>
      </c>
    </row>
    <row r="8" spans="1:3" x14ac:dyDescent="0.2">
      <c r="A8" s="7" t="s">
        <v>18</v>
      </c>
      <c r="B8" s="10">
        <v>1</v>
      </c>
      <c r="C8" s="9"/>
    </row>
    <row r="9" spans="1:3" x14ac:dyDescent="0.2">
      <c r="A9" s="7" t="s">
        <v>19</v>
      </c>
      <c r="B9" s="10">
        <v>2</v>
      </c>
    </row>
    <row r="10" spans="1:3" x14ac:dyDescent="0.2">
      <c r="A10" s="7" t="s">
        <v>20</v>
      </c>
      <c r="B10" s="10">
        <v>3</v>
      </c>
      <c r="C10" s="9"/>
    </row>
    <row r="11" spans="1:3" x14ac:dyDescent="0.2">
      <c r="A11" s="7" t="s">
        <v>21</v>
      </c>
      <c r="B11" s="10">
        <v>4</v>
      </c>
      <c r="C11" s="9"/>
    </row>
    <row r="13" spans="1:3" x14ac:dyDescent="0.2">
      <c r="A13" s="11">
        <v>0</v>
      </c>
      <c r="B13" s="7" t="s">
        <v>17</v>
      </c>
      <c r="C13" s="9" t="s">
        <v>44</v>
      </c>
    </row>
    <row r="14" spans="1:3" x14ac:dyDescent="0.2">
      <c r="A14" s="11">
        <v>1</v>
      </c>
      <c r="B14" s="7" t="s">
        <v>18</v>
      </c>
      <c r="C14" s="9"/>
    </row>
    <row r="15" spans="1:3" x14ac:dyDescent="0.2">
      <c r="A15" s="11">
        <v>2</v>
      </c>
      <c r="B15" s="7" t="s">
        <v>19</v>
      </c>
      <c r="C15" s="9"/>
    </row>
    <row r="16" spans="1:3" x14ac:dyDescent="0.2">
      <c r="A16" s="11">
        <v>3</v>
      </c>
      <c r="B16" s="7" t="s">
        <v>20</v>
      </c>
      <c r="C16" s="9"/>
    </row>
    <row r="17" spans="1:3" x14ac:dyDescent="0.2">
      <c r="A17" s="11">
        <v>4</v>
      </c>
      <c r="B17" t="s">
        <v>47</v>
      </c>
      <c r="C17" t="s">
        <v>48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6"/>
  <sheetViews>
    <sheetView workbookViewId="0">
      <selection activeCell="A33" sqref="A33"/>
    </sheetView>
  </sheetViews>
  <sheetFormatPr defaultRowHeight="12.75" x14ac:dyDescent="0.2"/>
  <cols>
    <col min="1" max="1" width="125.7109375" customWidth="1"/>
  </cols>
  <sheetData>
    <row r="1" spans="1:1" s="14" customFormat="1" x14ac:dyDescent="0.2">
      <c r="A1" s="16" t="s">
        <v>75</v>
      </c>
    </row>
    <row r="2" spans="1:1" s="14" customFormat="1" x14ac:dyDescent="0.2">
      <c r="A2" s="15"/>
    </row>
    <row r="3" spans="1:1" s="14" customFormat="1" x14ac:dyDescent="0.2">
      <c r="A3" s="15"/>
    </row>
    <row r="4" spans="1:1" s="14" customFormat="1" x14ac:dyDescent="0.2">
      <c r="A4" s="16" t="s">
        <v>50</v>
      </c>
    </row>
    <row r="5" spans="1:1" s="14" customFormat="1" x14ac:dyDescent="0.2">
      <c r="A5" s="15" t="s">
        <v>51</v>
      </c>
    </row>
    <row r="6" spans="1:1" s="14" customFormat="1" ht="12.75" customHeight="1" x14ac:dyDescent="0.2">
      <c r="A6" s="15"/>
    </row>
    <row r="7" spans="1:1" x14ac:dyDescent="0.2">
      <c r="A7" s="15" t="s">
        <v>52</v>
      </c>
    </row>
    <row r="8" spans="1:1" x14ac:dyDescent="0.2">
      <c r="A8" s="15" t="s">
        <v>53</v>
      </c>
    </row>
    <row r="9" spans="1:1" x14ac:dyDescent="0.2">
      <c r="A9" s="15" t="s">
        <v>54</v>
      </c>
    </row>
    <row r="10" spans="1:1" x14ac:dyDescent="0.2">
      <c r="A10" s="15" t="s">
        <v>55</v>
      </c>
    </row>
    <row r="11" spans="1:1" x14ac:dyDescent="0.2">
      <c r="A11" s="15" t="s">
        <v>56</v>
      </c>
    </row>
    <row r="12" spans="1:1" x14ac:dyDescent="0.2">
      <c r="A12" s="15" t="s">
        <v>57</v>
      </c>
    </row>
    <row r="13" spans="1:1" x14ac:dyDescent="0.2">
      <c r="A13" s="15" t="s">
        <v>58</v>
      </c>
    </row>
    <row r="14" spans="1:1" x14ac:dyDescent="0.2">
      <c r="A14" s="15" t="s">
        <v>59</v>
      </c>
    </row>
    <row r="15" spans="1:1" x14ac:dyDescent="0.2">
      <c r="A15" s="15"/>
    </row>
    <row r="16" spans="1:1" ht="27" customHeight="1" x14ac:dyDescent="0.2">
      <c r="A16" s="15" t="s">
        <v>63</v>
      </c>
    </row>
    <row r="17" spans="1:1" x14ac:dyDescent="0.2">
      <c r="A17" s="15"/>
    </row>
    <row r="18" spans="1:1" x14ac:dyDescent="0.2">
      <c r="A18" s="15"/>
    </row>
    <row r="19" spans="1:1" ht="25.5" x14ac:dyDescent="0.2">
      <c r="A19" s="17" t="s">
        <v>72</v>
      </c>
    </row>
    <row r="20" spans="1:1" x14ac:dyDescent="0.2">
      <c r="A20" s="17"/>
    </row>
    <row r="21" spans="1:1" x14ac:dyDescent="0.2">
      <c r="A21" s="14"/>
    </row>
    <row r="22" spans="1:1" x14ac:dyDescent="0.2">
      <c r="A22" s="18" t="s">
        <v>64</v>
      </c>
    </row>
    <row r="23" spans="1:1" x14ac:dyDescent="0.2">
      <c r="A23" s="15" t="s">
        <v>52</v>
      </c>
    </row>
    <row r="24" spans="1:1" x14ac:dyDescent="0.2">
      <c r="A24" s="14" t="s">
        <v>65</v>
      </c>
    </row>
    <row r="25" spans="1:1" x14ac:dyDescent="0.2">
      <c r="A25" s="14" t="s">
        <v>71</v>
      </c>
    </row>
    <row r="26" spans="1:1" x14ac:dyDescent="0.2">
      <c r="A26" s="14" t="s">
        <v>66</v>
      </c>
    </row>
    <row r="27" spans="1:1" x14ac:dyDescent="0.2">
      <c r="A27" s="14" t="s">
        <v>67</v>
      </c>
    </row>
    <row r="28" spans="1:1" x14ac:dyDescent="0.2">
      <c r="A28" s="14" t="s">
        <v>68</v>
      </c>
    </row>
    <row r="29" spans="1:1" x14ac:dyDescent="0.2">
      <c r="A29" s="14" t="s">
        <v>73</v>
      </c>
    </row>
    <row r="30" spans="1:1" x14ac:dyDescent="0.2">
      <c r="A30" s="14" t="s">
        <v>69</v>
      </c>
    </row>
    <row r="31" spans="1:1" x14ac:dyDescent="0.2">
      <c r="A31" s="14" t="s">
        <v>70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2018-11-11T23:26:41Z</dcterms:modified>
</cp:coreProperties>
</file>