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D4057EDC-4145-4720-BD63-8DDCC34D862C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Scoresheet!$A$1:$IM$70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1" i="1" l="1"/>
  <c r="L11" i="1" s="1"/>
  <c r="N11" i="1"/>
  <c r="O11" i="1"/>
  <c r="P11" i="1"/>
  <c r="J14" i="1"/>
  <c r="K14" i="1"/>
  <c r="P14" i="1"/>
  <c r="O14" i="1" s="1"/>
  <c r="AC14" i="1"/>
  <c r="AD14" i="1"/>
  <c r="AE14" i="1"/>
  <c r="AP14" i="1"/>
  <c r="AQ14" i="1"/>
  <c r="AR14" i="1"/>
  <c r="BB14" i="1"/>
  <c r="BC14" i="1"/>
  <c r="BD14" i="1"/>
  <c r="BM14" i="1"/>
  <c r="BN14" i="1"/>
  <c r="BO14" i="1"/>
  <c r="BZ14" i="1"/>
  <c r="CA14" i="1"/>
  <c r="CB14" i="1"/>
  <c r="CK14" i="1"/>
  <c r="CL14" i="1"/>
  <c r="CM14" i="1"/>
  <c r="J53" i="1"/>
  <c r="K53" i="1"/>
  <c r="P53" i="1"/>
  <c r="O53" i="1" s="1"/>
  <c r="AC53" i="1"/>
  <c r="AD53" i="1"/>
  <c r="AE53" i="1"/>
  <c r="AP53" i="1"/>
  <c r="AQ53" i="1"/>
  <c r="AR53" i="1"/>
  <c r="BB53" i="1"/>
  <c r="BC53" i="1"/>
  <c r="BD53" i="1"/>
  <c r="BM53" i="1"/>
  <c r="BN53" i="1"/>
  <c r="BO53" i="1"/>
  <c r="BZ53" i="1"/>
  <c r="CA53" i="1"/>
  <c r="CB53" i="1"/>
  <c r="CK53" i="1"/>
  <c r="CL53" i="1"/>
  <c r="CM53" i="1"/>
  <c r="J28" i="1"/>
  <c r="K28" i="1"/>
  <c r="O28" i="1"/>
  <c r="AP28" i="1"/>
  <c r="AQ28" i="1"/>
  <c r="AR28" i="1"/>
  <c r="BB28" i="1"/>
  <c r="BC28" i="1"/>
  <c r="BD28" i="1"/>
  <c r="BM28" i="1"/>
  <c r="BN28" i="1"/>
  <c r="BO28" i="1"/>
  <c r="BZ28" i="1"/>
  <c r="CA28" i="1"/>
  <c r="CB28" i="1"/>
  <c r="CK28" i="1"/>
  <c r="CL28" i="1"/>
  <c r="CM28" i="1"/>
  <c r="J29" i="1"/>
  <c r="K29" i="1"/>
  <c r="O29" i="1"/>
  <c r="AP29" i="1"/>
  <c r="AQ29" i="1"/>
  <c r="AR29" i="1"/>
  <c r="BB29" i="1"/>
  <c r="BC29" i="1"/>
  <c r="BD29" i="1"/>
  <c r="BM29" i="1"/>
  <c r="BN29" i="1"/>
  <c r="BO29" i="1"/>
  <c r="BZ29" i="1"/>
  <c r="CA29" i="1"/>
  <c r="CB29" i="1"/>
  <c r="CK29" i="1"/>
  <c r="CL29" i="1"/>
  <c r="CM29" i="1"/>
  <c r="J36" i="1"/>
  <c r="K36" i="1"/>
  <c r="P36" i="1"/>
  <c r="O36" i="1" s="1"/>
  <c r="AC36" i="1"/>
  <c r="AD36" i="1"/>
  <c r="AE36" i="1"/>
  <c r="AP36" i="1"/>
  <c r="AQ36" i="1"/>
  <c r="AR36" i="1"/>
  <c r="BB36" i="1"/>
  <c r="BC36" i="1"/>
  <c r="BD36" i="1"/>
  <c r="BM36" i="1"/>
  <c r="BN36" i="1"/>
  <c r="BO36" i="1"/>
  <c r="BZ36" i="1"/>
  <c r="CA36" i="1"/>
  <c r="CB36" i="1"/>
  <c r="CK36" i="1"/>
  <c r="CL36" i="1"/>
  <c r="CM36" i="1"/>
  <c r="J23" i="1"/>
  <c r="K23" i="1"/>
  <c r="P23" i="1"/>
  <c r="O23" i="1" s="1"/>
  <c r="AC23" i="1"/>
  <c r="AD23" i="1"/>
  <c r="AE23" i="1"/>
  <c r="AP23" i="1"/>
  <c r="AQ23" i="1"/>
  <c r="AR23" i="1"/>
  <c r="BB23" i="1"/>
  <c r="BC23" i="1"/>
  <c r="BD23" i="1"/>
  <c r="BM23" i="1"/>
  <c r="BN23" i="1"/>
  <c r="BO23" i="1"/>
  <c r="BZ23" i="1"/>
  <c r="CA23" i="1"/>
  <c r="CB23" i="1"/>
  <c r="CK23" i="1"/>
  <c r="CL23" i="1"/>
  <c r="CM23" i="1"/>
  <c r="J22" i="1"/>
  <c r="K22" i="1"/>
  <c r="P22" i="1"/>
  <c r="O22" i="1" s="1"/>
  <c r="AC22" i="1"/>
  <c r="AD22" i="1"/>
  <c r="AE22" i="1"/>
  <c r="AP22" i="1"/>
  <c r="AQ22" i="1"/>
  <c r="AR22" i="1"/>
  <c r="BB22" i="1"/>
  <c r="BC22" i="1"/>
  <c r="BD22" i="1"/>
  <c r="BM22" i="1"/>
  <c r="BN22" i="1"/>
  <c r="BO22" i="1"/>
  <c r="BZ22" i="1"/>
  <c r="CA22" i="1"/>
  <c r="CB22" i="1"/>
  <c r="CK22" i="1"/>
  <c r="CL22" i="1"/>
  <c r="CM22" i="1"/>
  <c r="J12" i="1"/>
  <c r="K12" i="1"/>
  <c r="P12" i="1"/>
  <c r="O12" i="1" s="1"/>
  <c r="AC12" i="1"/>
  <c r="AD12" i="1"/>
  <c r="AE12" i="1"/>
  <c r="AP12" i="1"/>
  <c r="AQ12" i="1"/>
  <c r="AR12" i="1"/>
  <c r="BB12" i="1"/>
  <c r="BC12" i="1"/>
  <c r="BD12" i="1"/>
  <c r="BM12" i="1"/>
  <c r="BN12" i="1"/>
  <c r="BO12" i="1"/>
  <c r="BZ12" i="1"/>
  <c r="CA12" i="1"/>
  <c r="CB12" i="1"/>
  <c r="CK12" i="1"/>
  <c r="CL12" i="1"/>
  <c r="CM12" i="1"/>
  <c r="J52" i="1"/>
  <c r="K52" i="1"/>
  <c r="P52" i="1"/>
  <c r="O52" i="1" s="1"/>
  <c r="AC52" i="1"/>
  <c r="AD52" i="1"/>
  <c r="AE52" i="1"/>
  <c r="AP52" i="1"/>
  <c r="AQ52" i="1"/>
  <c r="AR52" i="1"/>
  <c r="BB52" i="1"/>
  <c r="BC52" i="1"/>
  <c r="BD52" i="1"/>
  <c r="BM52" i="1"/>
  <c r="BN52" i="1"/>
  <c r="BO52" i="1"/>
  <c r="BZ52" i="1"/>
  <c r="CA52" i="1"/>
  <c r="CB52" i="1"/>
  <c r="CK52" i="1"/>
  <c r="CL52" i="1"/>
  <c r="CM52" i="1"/>
  <c r="J7" i="1"/>
  <c r="K7" i="1"/>
  <c r="P7" i="1"/>
  <c r="O7" i="1" s="1"/>
  <c r="AC7" i="1"/>
  <c r="AD7" i="1"/>
  <c r="AE7" i="1"/>
  <c r="AP7" i="1"/>
  <c r="AQ7" i="1"/>
  <c r="AR7" i="1"/>
  <c r="BB7" i="1"/>
  <c r="BC7" i="1"/>
  <c r="BD7" i="1"/>
  <c r="BM7" i="1"/>
  <c r="BN7" i="1"/>
  <c r="BO7" i="1"/>
  <c r="BZ7" i="1"/>
  <c r="CA7" i="1"/>
  <c r="CB7" i="1"/>
  <c r="CK7" i="1"/>
  <c r="CL7" i="1"/>
  <c r="CM7" i="1"/>
  <c r="J3" i="1"/>
  <c r="K3" i="1"/>
  <c r="P3" i="1"/>
  <c r="O3" i="1" s="1"/>
  <c r="AC3" i="1"/>
  <c r="AD3" i="1"/>
  <c r="AE3" i="1"/>
  <c r="AP3" i="1"/>
  <c r="AQ3" i="1"/>
  <c r="AR3" i="1"/>
  <c r="BB3" i="1"/>
  <c r="BC3" i="1"/>
  <c r="BD3" i="1"/>
  <c r="BM3" i="1"/>
  <c r="BN3" i="1"/>
  <c r="BO3" i="1"/>
  <c r="BZ3" i="1"/>
  <c r="CA3" i="1"/>
  <c r="CB3" i="1"/>
  <c r="CK3" i="1"/>
  <c r="CL3" i="1"/>
  <c r="CM3" i="1"/>
  <c r="J51" i="1"/>
  <c r="K51" i="1"/>
  <c r="P51" i="1"/>
  <c r="O51" i="1" s="1"/>
  <c r="AC51" i="1"/>
  <c r="AD51" i="1"/>
  <c r="AE51" i="1"/>
  <c r="AP51" i="1"/>
  <c r="AQ51" i="1"/>
  <c r="AR51" i="1"/>
  <c r="BB51" i="1"/>
  <c r="BC51" i="1"/>
  <c r="BD51" i="1"/>
  <c r="BM51" i="1"/>
  <c r="BN51" i="1"/>
  <c r="BO51" i="1"/>
  <c r="BZ51" i="1"/>
  <c r="CA51" i="1"/>
  <c r="CB51" i="1"/>
  <c r="CK51" i="1"/>
  <c r="CL51" i="1"/>
  <c r="CM51" i="1"/>
  <c r="J34" i="1"/>
  <c r="K34" i="1"/>
  <c r="P34" i="1"/>
  <c r="O34" i="1" s="1"/>
  <c r="AC34" i="1"/>
  <c r="AD34" i="1"/>
  <c r="AE34" i="1"/>
  <c r="AP34" i="1"/>
  <c r="AQ34" i="1"/>
  <c r="AR34" i="1"/>
  <c r="BB34" i="1"/>
  <c r="BC34" i="1"/>
  <c r="BD34" i="1"/>
  <c r="BM34" i="1"/>
  <c r="BN34" i="1"/>
  <c r="BO34" i="1"/>
  <c r="BZ34" i="1"/>
  <c r="CA34" i="1"/>
  <c r="CB34" i="1"/>
  <c r="CK34" i="1"/>
  <c r="CL34" i="1"/>
  <c r="CM34" i="1"/>
  <c r="N14" i="1" l="1"/>
  <c r="CN14" i="1"/>
  <c r="CC14" i="1"/>
  <c r="BP14" i="1"/>
  <c r="BE14" i="1"/>
  <c r="AS14" i="1"/>
  <c r="M14" i="1"/>
  <c r="L14" i="1" s="1"/>
  <c r="AF14" i="1"/>
  <c r="H14" i="1"/>
  <c r="I14" i="1" s="1"/>
  <c r="CN34" i="1"/>
  <c r="CC34" i="1"/>
  <c r="BP34" i="1"/>
  <c r="BE34" i="1"/>
  <c r="AS34" i="1"/>
  <c r="N34" i="1"/>
  <c r="M34" i="1"/>
  <c r="AF34" i="1"/>
  <c r="H34" i="1"/>
  <c r="CN51" i="1"/>
  <c r="CC51" i="1"/>
  <c r="BP51" i="1"/>
  <c r="BE51" i="1"/>
  <c r="N51" i="1"/>
  <c r="AS51" i="1"/>
  <c r="AF51" i="1"/>
  <c r="H51" i="1"/>
  <c r="I51" i="1" s="1"/>
  <c r="CN3" i="1"/>
  <c r="CC3" i="1"/>
  <c r="N3" i="1"/>
  <c r="AS3" i="1"/>
  <c r="M3" i="1"/>
  <c r="H3" i="1"/>
  <c r="I3" i="1" s="1"/>
  <c r="CC7" i="1"/>
  <c r="BP7" i="1"/>
  <c r="AF7" i="1"/>
  <c r="CN52" i="1"/>
  <c r="CC52" i="1"/>
  <c r="BP52" i="1"/>
  <c r="BE52" i="1"/>
  <c r="N52" i="1"/>
  <c r="AS52" i="1"/>
  <c r="M52" i="1"/>
  <c r="AF52" i="1"/>
  <c r="H52" i="1"/>
  <c r="I52" i="1" s="1"/>
  <c r="CN12" i="1"/>
  <c r="CC12" i="1"/>
  <c r="BP12" i="1"/>
  <c r="BE12" i="1"/>
  <c r="AS12" i="1"/>
  <c r="N12" i="1"/>
  <c r="AF12" i="1"/>
  <c r="H12" i="1"/>
  <c r="I12" i="1" s="1"/>
  <c r="CN22" i="1"/>
  <c r="CC22" i="1"/>
  <c r="BP22" i="1"/>
  <c r="BE22" i="1"/>
  <c r="N22" i="1"/>
  <c r="AS22" i="1"/>
  <c r="AF22" i="1"/>
  <c r="H22" i="1"/>
  <c r="I22" i="1" s="1"/>
  <c r="CN23" i="1"/>
  <c r="CC23" i="1"/>
  <c r="BP23" i="1"/>
  <c r="BE23" i="1"/>
  <c r="AS23" i="1"/>
  <c r="N23" i="1"/>
  <c r="AF23" i="1"/>
  <c r="H23" i="1"/>
  <c r="I23" i="1" s="1"/>
  <c r="CN36" i="1"/>
  <c r="CC36" i="1"/>
  <c r="BP36" i="1"/>
  <c r="BE36" i="1"/>
  <c r="N36" i="1"/>
  <c r="AS36" i="1"/>
  <c r="M36" i="1"/>
  <c r="AF36" i="1"/>
  <c r="H36" i="1"/>
  <c r="I36" i="1" s="1"/>
  <c r="CN29" i="1"/>
  <c r="CC29" i="1"/>
  <c r="BP29" i="1"/>
  <c r="BE29" i="1"/>
  <c r="AS29" i="1"/>
  <c r="H29" i="1"/>
  <c r="I29" i="1" s="1"/>
  <c r="CN28" i="1"/>
  <c r="CC28" i="1"/>
  <c r="BP28" i="1"/>
  <c r="BE28" i="1"/>
  <c r="AS28" i="1"/>
  <c r="H28" i="1"/>
  <c r="I28" i="1" s="1"/>
  <c r="CN53" i="1"/>
  <c r="CC53" i="1"/>
  <c r="BP53" i="1"/>
  <c r="BE53" i="1"/>
  <c r="AS53" i="1"/>
  <c r="N53" i="1"/>
  <c r="AF53" i="1"/>
  <c r="H53" i="1"/>
  <c r="I53" i="1" s="1"/>
  <c r="M51" i="1"/>
  <c r="BE3" i="1"/>
  <c r="BP3" i="1"/>
  <c r="CN7" i="1"/>
  <c r="AS7" i="1"/>
  <c r="H7" i="1"/>
  <c r="I7" i="1" s="1"/>
  <c r="I34" i="1"/>
  <c r="BE7" i="1"/>
  <c r="N7" i="1"/>
  <c r="M22" i="1"/>
  <c r="AF3" i="1"/>
  <c r="M12" i="1"/>
  <c r="M7" i="1"/>
  <c r="M23" i="1"/>
  <c r="M53" i="1"/>
  <c r="BO44" i="1"/>
  <c r="BO47" i="1"/>
  <c r="BO45" i="1"/>
  <c r="BO31" i="1"/>
  <c r="BO33" i="1"/>
  <c r="BO5" i="1"/>
  <c r="BO9" i="1"/>
  <c r="BO40" i="1"/>
  <c r="BO4" i="1"/>
  <c r="BO21" i="1"/>
  <c r="BO24" i="1"/>
  <c r="BO27" i="1"/>
  <c r="BO11" i="1"/>
  <c r="BO55" i="1"/>
  <c r="BO8" i="1"/>
  <c r="BO50" i="1"/>
  <c r="BO26" i="1"/>
  <c r="BO49" i="1"/>
  <c r="BO48" i="1"/>
  <c r="BO16" i="1"/>
  <c r="BO37" i="1"/>
  <c r="BO39" i="1"/>
  <c r="BO43" i="1"/>
  <c r="BO41" i="1"/>
  <c r="BO46" i="1"/>
  <c r="BO18" i="1"/>
  <c r="BO13" i="1"/>
  <c r="BO6" i="1"/>
  <c r="BO38" i="1"/>
  <c r="BO20" i="1"/>
  <c r="BO35" i="1"/>
  <c r="BO19" i="1"/>
  <c r="BO54" i="1"/>
  <c r="BN54" i="1"/>
  <c r="BN44" i="1"/>
  <c r="BN47" i="1"/>
  <c r="BN45" i="1"/>
  <c r="BN31" i="1"/>
  <c r="BN33" i="1"/>
  <c r="BN5" i="1"/>
  <c r="BN9" i="1"/>
  <c r="BN40" i="1"/>
  <c r="BN4" i="1"/>
  <c r="BN21" i="1"/>
  <c r="BN24" i="1"/>
  <c r="BN27" i="1"/>
  <c r="BN11" i="1"/>
  <c r="BN55" i="1"/>
  <c r="BN8" i="1"/>
  <c r="BN50" i="1"/>
  <c r="BN26" i="1"/>
  <c r="BN49" i="1"/>
  <c r="BN48" i="1"/>
  <c r="BN16" i="1"/>
  <c r="BN37" i="1"/>
  <c r="BN39" i="1"/>
  <c r="BN43" i="1"/>
  <c r="BN41" i="1"/>
  <c r="BN46" i="1"/>
  <c r="BN18" i="1"/>
  <c r="BN13" i="1"/>
  <c r="BN6" i="1"/>
  <c r="BN38" i="1"/>
  <c r="BN20" i="1"/>
  <c r="BN35" i="1"/>
  <c r="BN19" i="1"/>
  <c r="BO42" i="1"/>
  <c r="BN42" i="1"/>
  <c r="P38" i="1"/>
  <c r="O38" i="1" s="1"/>
  <c r="P26" i="1"/>
  <c r="O26" i="1" s="1"/>
  <c r="L34" i="1" l="1"/>
  <c r="L51" i="1"/>
  <c r="L3" i="1"/>
  <c r="L52" i="1"/>
  <c r="L12" i="1"/>
  <c r="L22" i="1"/>
  <c r="L23" i="1"/>
  <c r="L36" i="1"/>
  <c r="L53" i="1"/>
  <c r="L7" i="1"/>
  <c r="O56" i="1"/>
  <c r="P42" i="1"/>
  <c r="O42" i="1" s="1"/>
  <c r="J43" i="1"/>
  <c r="K43" i="1"/>
  <c r="P43" i="1"/>
  <c r="O43" i="1" s="1"/>
  <c r="AC43" i="1"/>
  <c r="AD43" i="1"/>
  <c r="AE43" i="1"/>
  <c r="AP43" i="1"/>
  <c r="AQ43" i="1"/>
  <c r="AR43" i="1"/>
  <c r="BB43" i="1"/>
  <c r="BC43" i="1"/>
  <c r="BD43" i="1"/>
  <c r="BM43" i="1"/>
  <c r="BZ43" i="1"/>
  <c r="CA43" i="1"/>
  <c r="CB43" i="1"/>
  <c r="CK43" i="1"/>
  <c r="CL43" i="1"/>
  <c r="CM43" i="1"/>
  <c r="J42" i="1"/>
  <c r="K42" i="1"/>
  <c r="AC42" i="1"/>
  <c r="AD42" i="1"/>
  <c r="AE42" i="1"/>
  <c r="AP42" i="1"/>
  <c r="AQ42" i="1"/>
  <c r="AR42" i="1"/>
  <c r="BB42" i="1"/>
  <c r="BC42" i="1"/>
  <c r="BD42" i="1"/>
  <c r="BM42" i="1"/>
  <c r="BZ42" i="1"/>
  <c r="CA42" i="1"/>
  <c r="CB42" i="1"/>
  <c r="CK42" i="1"/>
  <c r="CL42" i="1"/>
  <c r="CM42" i="1"/>
  <c r="J56" i="1"/>
  <c r="K56" i="1"/>
  <c r="J38" i="1"/>
  <c r="K38" i="1"/>
  <c r="AC38" i="1"/>
  <c r="AD38" i="1"/>
  <c r="AE38" i="1"/>
  <c r="AP38" i="1"/>
  <c r="AQ38" i="1"/>
  <c r="AR38" i="1"/>
  <c r="BB38" i="1"/>
  <c r="BC38" i="1"/>
  <c r="BD38" i="1"/>
  <c r="BM38" i="1"/>
  <c r="BZ38" i="1"/>
  <c r="CA38" i="1"/>
  <c r="CB38" i="1"/>
  <c r="CK38" i="1"/>
  <c r="CL38" i="1"/>
  <c r="CM38" i="1"/>
  <c r="J11" i="1"/>
  <c r="K11" i="1"/>
  <c r="AC11" i="1"/>
  <c r="AD11" i="1"/>
  <c r="AE11" i="1"/>
  <c r="AP11" i="1"/>
  <c r="AQ11" i="1"/>
  <c r="AR11" i="1"/>
  <c r="BB11" i="1"/>
  <c r="BC11" i="1"/>
  <c r="BD11" i="1"/>
  <c r="BM11" i="1"/>
  <c r="BZ11" i="1"/>
  <c r="CA11" i="1"/>
  <c r="CB11" i="1"/>
  <c r="CK11" i="1"/>
  <c r="CL11" i="1"/>
  <c r="CM11" i="1"/>
  <c r="N38" i="1" l="1"/>
  <c r="M38" i="1"/>
  <c r="N42" i="1"/>
  <c r="M42" i="1"/>
  <c r="BP38" i="1"/>
  <c r="BP11" i="1"/>
  <c r="BP42" i="1"/>
  <c r="BP43" i="1"/>
  <c r="CN11" i="1"/>
  <c r="CC11" i="1"/>
  <c r="BE11" i="1"/>
  <c r="AS11" i="1"/>
  <c r="AF11" i="1"/>
  <c r="H11" i="1"/>
  <c r="I11" i="1" s="1"/>
  <c r="CN38" i="1"/>
  <c r="CC38" i="1"/>
  <c r="BE38" i="1"/>
  <c r="AS38" i="1"/>
  <c r="H38" i="1"/>
  <c r="I38" i="1" s="1"/>
  <c r="H56" i="1"/>
  <c r="I56" i="1" s="1"/>
  <c r="CN42" i="1"/>
  <c r="CC42" i="1"/>
  <c r="BE42" i="1"/>
  <c r="AS42" i="1"/>
  <c r="AF42" i="1"/>
  <c r="H42" i="1"/>
  <c r="I42" i="1" s="1"/>
  <c r="CN43" i="1"/>
  <c r="CC43" i="1"/>
  <c r="BE43" i="1"/>
  <c r="N43" i="1"/>
  <c r="AS43" i="1"/>
  <c r="M43" i="1"/>
  <c r="AF43" i="1"/>
  <c r="H43" i="1"/>
  <c r="I43" i="1" s="1"/>
  <c r="AF38" i="1"/>
  <c r="L38" i="1" l="1"/>
  <c r="L42" i="1"/>
  <c r="L43" i="1"/>
  <c r="P4" i="1"/>
  <c r="O4" i="1" s="1"/>
  <c r="P47" i="1"/>
  <c r="O47" i="1" s="1"/>
  <c r="P33" i="1"/>
  <c r="O33" i="1" s="1"/>
  <c r="P54" i="1" l="1"/>
  <c r="O54" i="1" s="1"/>
  <c r="P31" i="1" l="1"/>
  <c r="J48" i="1" l="1"/>
  <c r="K48" i="1"/>
  <c r="P48" i="1"/>
  <c r="O48" i="1" s="1"/>
  <c r="AC48" i="1"/>
  <c r="AD48" i="1"/>
  <c r="AE48" i="1"/>
  <c r="AP48" i="1"/>
  <c r="AQ48" i="1"/>
  <c r="AR48" i="1"/>
  <c r="BB48" i="1"/>
  <c r="BC48" i="1"/>
  <c r="BD48" i="1"/>
  <c r="BM48" i="1"/>
  <c r="BZ48" i="1"/>
  <c r="CA48" i="1"/>
  <c r="CB48" i="1"/>
  <c r="CK48" i="1"/>
  <c r="CL48" i="1"/>
  <c r="CM48" i="1"/>
  <c r="BE48" i="1" l="1"/>
  <c r="AF48" i="1"/>
  <c r="CN48" i="1"/>
  <c r="BP48" i="1"/>
  <c r="AS48" i="1"/>
  <c r="CC48" i="1"/>
  <c r="N48" i="1"/>
  <c r="M48" i="1"/>
  <c r="P21" i="1"/>
  <c r="O21" i="1" s="1"/>
  <c r="L48" i="1" l="1"/>
  <c r="P44" i="1"/>
  <c r="O44" i="1" s="1"/>
  <c r="P9" i="1"/>
  <c r="O9" i="1" s="1"/>
  <c r="J49" i="1"/>
  <c r="K49" i="1"/>
  <c r="P49" i="1"/>
  <c r="O49" i="1" s="1"/>
  <c r="AC49" i="1"/>
  <c r="AD49" i="1"/>
  <c r="AE49" i="1"/>
  <c r="AP49" i="1"/>
  <c r="AQ49" i="1"/>
  <c r="AR49" i="1"/>
  <c r="BB49" i="1"/>
  <c r="BC49" i="1"/>
  <c r="BD49" i="1"/>
  <c r="BM49" i="1"/>
  <c r="BZ49" i="1"/>
  <c r="CA49" i="1"/>
  <c r="CB49" i="1"/>
  <c r="CK49" i="1"/>
  <c r="CL49" i="1"/>
  <c r="CM49" i="1"/>
  <c r="J20" i="1"/>
  <c r="K20" i="1"/>
  <c r="P20" i="1"/>
  <c r="O20" i="1" s="1"/>
  <c r="AC20" i="1"/>
  <c r="AD20" i="1"/>
  <c r="AE20" i="1"/>
  <c r="AP20" i="1"/>
  <c r="AQ20" i="1"/>
  <c r="AR20" i="1"/>
  <c r="BB20" i="1"/>
  <c r="BC20" i="1"/>
  <c r="BD20" i="1"/>
  <c r="BM20" i="1"/>
  <c r="BZ20" i="1"/>
  <c r="CA20" i="1"/>
  <c r="CB20" i="1"/>
  <c r="CK20" i="1"/>
  <c r="CL20" i="1"/>
  <c r="CM20" i="1"/>
  <c r="P35" i="1"/>
  <c r="O35" i="1" s="1"/>
  <c r="BP49" i="1" l="1"/>
  <c r="BP20" i="1"/>
  <c r="CN20" i="1"/>
  <c r="CC20" i="1"/>
  <c r="N20" i="1"/>
  <c r="BE20" i="1"/>
  <c r="AS20" i="1"/>
  <c r="M20" i="1"/>
  <c r="CN49" i="1"/>
  <c r="CC49" i="1"/>
  <c r="BE49" i="1"/>
  <c r="N49" i="1"/>
  <c r="AS49" i="1"/>
  <c r="M49" i="1"/>
  <c r="AF49" i="1"/>
  <c r="AF20" i="1"/>
  <c r="P50" i="1"/>
  <c r="O50" i="1" s="1"/>
  <c r="L20" i="1" l="1"/>
  <c r="L49" i="1"/>
  <c r="P5" i="1"/>
  <c r="O5" i="1" s="1"/>
  <c r="O31" i="1"/>
  <c r="J31" i="1"/>
  <c r="K31" i="1"/>
  <c r="AC31" i="1"/>
  <c r="AD31" i="1"/>
  <c r="AE31" i="1"/>
  <c r="AP31" i="1"/>
  <c r="AQ31" i="1"/>
  <c r="AR31" i="1"/>
  <c r="BB31" i="1"/>
  <c r="BC31" i="1"/>
  <c r="BD31" i="1"/>
  <c r="BM31" i="1"/>
  <c r="BZ31" i="1"/>
  <c r="CA31" i="1"/>
  <c r="CB31" i="1"/>
  <c r="CK31" i="1"/>
  <c r="CL31" i="1"/>
  <c r="CM31" i="1"/>
  <c r="J40" i="1"/>
  <c r="K40" i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Z40" i="1"/>
  <c r="CA40" i="1"/>
  <c r="CB40" i="1"/>
  <c r="CK40" i="1"/>
  <c r="CL40" i="1"/>
  <c r="CM40" i="1"/>
  <c r="J5" i="1"/>
  <c r="K5" i="1"/>
  <c r="AC5" i="1"/>
  <c r="AD5" i="1"/>
  <c r="AE5" i="1"/>
  <c r="AP5" i="1"/>
  <c r="AQ5" i="1"/>
  <c r="AR5" i="1"/>
  <c r="BB5" i="1"/>
  <c r="BC5" i="1"/>
  <c r="BD5" i="1"/>
  <c r="BM5" i="1"/>
  <c r="BZ5" i="1"/>
  <c r="CA5" i="1"/>
  <c r="CB5" i="1"/>
  <c r="CK5" i="1"/>
  <c r="CL5" i="1"/>
  <c r="CM5" i="1"/>
  <c r="N31" i="1" l="1"/>
  <c r="M31" i="1"/>
  <c r="CC40" i="1"/>
  <c r="M5" i="1"/>
  <c r="BP40" i="1"/>
  <c r="CC31" i="1"/>
  <c r="N5" i="1"/>
  <c r="BP5" i="1"/>
  <c r="CC5" i="1"/>
  <c r="BP31" i="1"/>
  <c r="CN5" i="1"/>
  <c r="BE5" i="1"/>
  <c r="AS5" i="1"/>
  <c r="AF5" i="1"/>
  <c r="CN40" i="1"/>
  <c r="BE40" i="1"/>
  <c r="N40" i="1"/>
  <c r="AS40" i="1"/>
  <c r="M40" i="1"/>
  <c r="AF40" i="1"/>
  <c r="CN31" i="1"/>
  <c r="BE31" i="1"/>
  <c r="AS31" i="1"/>
  <c r="AF31" i="1"/>
  <c r="J41" i="1"/>
  <c r="K41" i="1"/>
  <c r="P41" i="1"/>
  <c r="O41" i="1" s="1"/>
  <c r="AC41" i="1"/>
  <c r="AD41" i="1"/>
  <c r="AE41" i="1"/>
  <c r="AP41" i="1"/>
  <c r="AQ41" i="1"/>
  <c r="AR41" i="1"/>
  <c r="BB41" i="1"/>
  <c r="BC41" i="1"/>
  <c r="BD41" i="1"/>
  <c r="BM41" i="1"/>
  <c r="BZ41" i="1"/>
  <c r="CA41" i="1"/>
  <c r="CB41" i="1"/>
  <c r="CK41" i="1"/>
  <c r="CL41" i="1"/>
  <c r="CM41" i="1"/>
  <c r="L5" i="1" l="1"/>
  <c r="L40" i="1"/>
  <c r="L31" i="1"/>
  <c r="BP41" i="1"/>
  <c r="CN41" i="1"/>
  <c r="BE41" i="1"/>
  <c r="AS41" i="1"/>
  <c r="N41" i="1"/>
  <c r="CC41" i="1"/>
  <c r="M41" i="1"/>
  <c r="AF41" i="1"/>
  <c r="J44" i="1"/>
  <c r="K44" i="1"/>
  <c r="AC44" i="1"/>
  <c r="AD44" i="1"/>
  <c r="AE44" i="1"/>
  <c r="AP44" i="1"/>
  <c r="AQ44" i="1"/>
  <c r="AR44" i="1"/>
  <c r="BB44" i="1"/>
  <c r="BC44" i="1"/>
  <c r="BD44" i="1"/>
  <c r="BM44" i="1"/>
  <c r="BZ44" i="1"/>
  <c r="CA44" i="1"/>
  <c r="CB44" i="1"/>
  <c r="CK44" i="1"/>
  <c r="CL44" i="1"/>
  <c r="CM44" i="1"/>
  <c r="J6" i="1"/>
  <c r="K6" i="1"/>
  <c r="P6" i="1"/>
  <c r="O6" i="1" s="1"/>
  <c r="AC6" i="1"/>
  <c r="AD6" i="1"/>
  <c r="AE6" i="1"/>
  <c r="AP6" i="1"/>
  <c r="AQ6" i="1"/>
  <c r="AR6" i="1"/>
  <c r="BB6" i="1"/>
  <c r="BC6" i="1"/>
  <c r="BD6" i="1"/>
  <c r="BM6" i="1"/>
  <c r="BZ6" i="1"/>
  <c r="CA6" i="1"/>
  <c r="CB6" i="1"/>
  <c r="CK6" i="1"/>
  <c r="CL6" i="1"/>
  <c r="CM6" i="1"/>
  <c r="M44" i="1" l="1"/>
  <c r="N44" i="1"/>
  <c r="L41" i="1"/>
  <c r="BP6" i="1"/>
  <c r="BP44" i="1"/>
  <c r="CC44" i="1"/>
  <c r="N6" i="1"/>
  <c r="AF44" i="1"/>
  <c r="AF6" i="1"/>
  <c r="AS44" i="1"/>
  <c r="AS6" i="1"/>
  <c r="BE6" i="1"/>
  <c r="BE44" i="1"/>
  <c r="CC6" i="1"/>
  <c r="CN6" i="1"/>
  <c r="CN44" i="1"/>
  <c r="M6" i="1"/>
  <c r="AC45" i="1"/>
  <c r="AD45" i="1"/>
  <c r="AE45" i="1"/>
  <c r="AC46" i="1"/>
  <c r="AD46" i="1"/>
  <c r="AE46" i="1"/>
  <c r="AC19" i="1"/>
  <c r="AD19" i="1"/>
  <c r="AE19" i="1"/>
  <c r="AC4" i="1"/>
  <c r="AD4" i="1"/>
  <c r="AE4" i="1"/>
  <c r="AC39" i="1"/>
  <c r="AD39" i="1"/>
  <c r="AE39" i="1"/>
  <c r="AC37" i="1"/>
  <c r="AD37" i="1"/>
  <c r="AE37" i="1"/>
  <c r="AC33" i="1"/>
  <c r="AD33" i="1"/>
  <c r="AE33" i="1"/>
  <c r="AC9" i="1"/>
  <c r="AD9" i="1"/>
  <c r="AE9" i="1"/>
  <c r="AC26" i="1"/>
  <c r="AD26" i="1"/>
  <c r="AE26" i="1"/>
  <c r="AC24" i="1"/>
  <c r="AD24" i="1"/>
  <c r="AE24" i="1"/>
  <c r="AC55" i="1"/>
  <c r="AD55" i="1"/>
  <c r="AE55" i="1"/>
  <c r="AC18" i="1"/>
  <c r="AD18" i="1"/>
  <c r="AE18" i="1"/>
  <c r="AC50" i="1"/>
  <c r="AD50" i="1"/>
  <c r="AE50" i="1"/>
  <c r="AC47" i="1"/>
  <c r="AD47" i="1"/>
  <c r="AE47" i="1"/>
  <c r="AC8" i="1"/>
  <c r="AD8" i="1"/>
  <c r="AE8" i="1"/>
  <c r="AC54" i="1"/>
  <c r="AD54" i="1"/>
  <c r="AE54" i="1"/>
  <c r="AC13" i="1"/>
  <c r="AD13" i="1"/>
  <c r="AE13" i="1"/>
  <c r="L44" i="1" l="1"/>
  <c r="L6" i="1"/>
  <c r="AF45" i="1"/>
  <c r="AF13" i="1"/>
  <c r="AF54" i="1"/>
  <c r="AF8" i="1"/>
  <c r="AF47" i="1"/>
  <c r="AF50" i="1"/>
  <c r="AF18" i="1"/>
  <c r="AF55" i="1"/>
  <c r="AF24" i="1"/>
  <c r="AF26" i="1"/>
  <c r="AF9" i="1"/>
  <c r="AF33" i="1"/>
  <c r="AF37" i="1"/>
  <c r="AF39" i="1"/>
  <c r="AF4" i="1"/>
  <c r="AF19" i="1"/>
  <c r="AF46" i="1"/>
  <c r="J55" i="1" l="1"/>
  <c r="K55" i="1"/>
  <c r="P55" i="1"/>
  <c r="O55" i="1" s="1"/>
  <c r="AP55" i="1"/>
  <c r="AQ55" i="1"/>
  <c r="AR55" i="1"/>
  <c r="BB55" i="1"/>
  <c r="BC55" i="1"/>
  <c r="BD55" i="1"/>
  <c r="BM55" i="1"/>
  <c r="BZ55" i="1"/>
  <c r="CA55" i="1"/>
  <c r="CB55" i="1"/>
  <c r="CK55" i="1"/>
  <c r="CL55" i="1"/>
  <c r="CM55" i="1"/>
  <c r="J45" i="1"/>
  <c r="K45" i="1"/>
  <c r="P45" i="1"/>
  <c r="O45" i="1" s="1"/>
  <c r="AP45" i="1"/>
  <c r="AQ45" i="1"/>
  <c r="AR45" i="1"/>
  <c r="BB45" i="1"/>
  <c r="BC45" i="1"/>
  <c r="BD45" i="1"/>
  <c r="BM45" i="1"/>
  <c r="BZ45" i="1"/>
  <c r="CA45" i="1"/>
  <c r="CB45" i="1"/>
  <c r="CK45" i="1"/>
  <c r="CL45" i="1"/>
  <c r="CM45" i="1"/>
  <c r="BP55" i="1" l="1"/>
  <c r="CN55" i="1"/>
  <c r="AS55" i="1"/>
  <c r="CC55" i="1"/>
  <c r="BE55" i="1"/>
  <c r="M55" i="1"/>
  <c r="CC45" i="1"/>
  <c r="CN45" i="1"/>
  <c r="AS45" i="1"/>
  <c r="BE45" i="1"/>
  <c r="N45" i="1"/>
  <c r="BP45" i="1"/>
  <c r="M45" i="1"/>
  <c r="J27" i="1"/>
  <c r="K27" i="1"/>
  <c r="P27" i="1"/>
  <c r="O27" i="1" s="1"/>
  <c r="AC27" i="1"/>
  <c r="AD27" i="1"/>
  <c r="AE27" i="1"/>
  <c r="AP27" i="1"/>
  <c r="AQ27" i="1"/>
  <c r="AR27" i="1"/>
  <c r="BB27" i="1"/>
  <c r="BC27" i="1"/>
  <c r="BD27" i="1"/>
  <c r="BM27" i="1"/>
  <c r="BZ27" i="1"/>
  <c r="CA27" i="1"/>
  <c r="CB27" i="1"/>
  <c r="CK27" i="1"/>
  <c r="CL27" i="1"/>
  <c r="CM27" i="1"/>
  <c r="L55" i="1" l="1"/>
  <c r="L45" i="1"/>
  <c r="BP27" i="1"/>
  <c r="CC27" i="1"/>
  <c r="AF27" i="1"/>
  <c r="CN27" i="1"/>
  <c r="AS27" i="1"/>
  <c r="BE27" i="1"/>
  <c r="N27" i="1"/>
  <c r="M27" i="1"/>
  <c r="CM24" i="1"/>
  <c r="CL24" i="1"/>
  <c r="CK24" i="1"/>
  <c r="CB24" i="1"/>
  <c r="CA24" i="1"/>
  <c r="BZ24" i="1"/>
  <c r="BM24" i="1"/>
  <c r="BD24" i="1"/>
  <c r="BC24" i="1"/>
  <c r="BB24" i="1"/>
  <c r="AR24" i="1"/>
  <c r="AQ24" i="1"/>
  <c r="AP24" i="1"/>
  <c r="P24" i="1"/>
  <c r="O24" i="1" s="1"/>
  <c r="K24" i="1"/>
  <c r="J24" i="1"/>
  <c r="CM13" i="1"/>
  <c r="CL13" i="1"/>
  <c r="CK13" i="1"/>
  <c r="CB13" i="1"/>
  <c r="CA13" i="1"/>
  <c r="BZ13" i="1"/>
  <c r="BM13" i="1"/>
  <c r="BD13" i="1"/>
  <c r="BC13" i="1"/>
  <c r="BB13" i="1"/>
  <c r="AR13" i="1"/>
  <c r="AQ13" i="1"/>
  <c r="AP13" i="1"/>
  <c r="P13" i="1"/>
  <c r="O13" i="1" s="1"/>
  <c r="K13" i="1"/>
  <c r="J13" i="1"/>
  <c r="CM21" i="1"/>
  <c r="CL21" i="1"/>
  <c r="CK21" i="1"/>
  <c r="CB21" i="1"/>
  <c r="CA21" i="1"/>
  <c r="BZ21" i="1"/>
  <c r="BM21" i="1"/>
  <c r="BD21" i="1"/>
  <c r="BC21" i="1"/>
  <c r="BB21" i="1"/>
  <c r="AR21" i="1"/>
  <c r="AQ21" i="1"/>
  <c r="AP21" i="1"/>
  <c r="AE21" i="1"/>
  <c r="AD21" i="1"/>
  <c r="AC21" i="1"/>
  <c r="K21" i="1"/>
  <c r="J21" i="1"/>
  <c r="CM54" i="1"/>
  <c r="CL54" i="1"/>
  <c r="CK54" i="1"/>
  <c r="CB54" i="1"/>
  <c r="CA54" i="1"/>
  <c r="BZ54" i="1"/>
  <c r="BM54" i="1"/>
  <c r="BD54" i="1"/>
  <c r="BC54" i="1"/>
  <c r="BB54" i="1"/>
  <c r="AR54" i="1"/>
  <c r="AQ54" i="1"/>
  <c r="AP54" i="1"/>
  <c r="K54" i="1"/>
  <c r="J54" i="1"/>
  <c r="CM33" i="1"/>
  <c r="CL33" i="1"/>
  <c r="CK33" i="1"/>
  <c r="CB33" i="1"/>
  <c r="CA33" i="1"/>
  <c r="BZ33" i="1"/>
  <c r="BM33" i="1"/>
  <c r="BD33" i="1"/>
  <c r="BC33" i="1"/>
  <c r="BB33" i="1"/>
  <c r="AR33" i="1"/>
  <c r="AQ33" i="1"/>
  <c r="AP33" i="1"/>
  <c r="K33" i="1"/>
  <c r="J33" i="1"/>
  <c r="CM26" i="1"/>
  <c r="CL26" i="1"/>
  <c r="CK26" i="1"/>
  <c r="CB26" i="1"/>
  <c r="CA26" i="1"/>
  <c r="BZ26" i="1"/>
  <c r="BM26" i="1"/>
  <c r="BD26" i="1"/>
  <c r="BC26" i="1"/>
  <c r="BB26" i="1"/>
  <c r="AR26" i="1"/>
  <c r="AQ26" i="1"/>
  <c r="AP26" i="1"/>
  <c r="K26" i="1"/>
  <c r="J26" i="1"/>
  <c r="CM47" i="1"/>
  <c r="CL47" i="1"/>
  <c r="CK47" i="1"/>
  <c r="CB47" i="1"/>
  <c r="CA47" i="1"/>
  <c r="BZ47" i="1"/>
  <c r="BM47" i="1"/>
  <c r="BD47" i="1"/>
  <c r="BC47" i="1"/>
  <c r="BB47" i="1"/>
  <c r="AR47" i="1"/>
  <c r="AQ47" i="1"/>
  <c r="AP47" i="1"/>
  <c r="K47" i="1"/>
  <c r="J47" i="1"/>
  <c r="CM4" i="1"/>
  <c r="CL4" i="1"/>
  <c r="CK4" i="1"/>
  <c r="CB4" i="1"/>
  <c r="CA4" i="1"/>
  <c r="BZ4" i="1"/>
  <c r="BM4" i="1"/>
  <c r="BD4" i="1"/>
  <c r="BC4" i="1"/>
  <c r="BB4" i="1"/>
  <c r="AR4" i="1"/>
  <c r="AQ4" i="1"/>
  <c r="AP4" i="1"/>
  <c r="K4" i="1"/>
  <c r="J4" i="1"/>
  <c r="J9" i="1"/>
  <c r="K9" i="1"/>
  <c r="AP9" i="1"/>
  <c r="AQ9" i="1"/>
  <c r="AR9" i="1"/>
  <c r="BB9" i="1"/>
  <c r="BC9" i="1"/>
  <c r="BD9" i="1"/>
  <c r="BM9" i="1"/>
  <c r="BZ9" i="1"/>
  <c r="CA9" i="1"/>
  <c r="CB9" i="1"/>
  <c r="CK9" i="1"/>
  <c r="CL9" i="1"/>
  <c r="CM9" i="1"/>
  <c r="J46" i="1"/>
  <c r="K46" i="1"/>
  <c r="P46" i="1"/>
  <c r="O46" i="1" s="1"/>
  <c r="AP46" i="1"/>
  <c r="AQ46" i="1"/>
  <c r="AR46" i="1"/>
  <c r="BB46" i="1"/>
  <c r="BC46" i="1"/>
  <c r="BD46" i="1"/>
  <c r="BM46" i="1"/>
  <c r="BZ46" i="1"/>
  <c r="CA46" i="1"/>
  <c r="CB46" i="1"/>
  <c r="CK46" i="1"/>
  <c r="CL46" i="1"/>
  <c r="CM46" i="1"/>
  <c r="J39" i="1"/>
  <c r="K39" i="1"/>
  <c r="P39" i="1"/>
  <c r="O39" i="1" s="1"/>
  <c r="AP39" i="1"/>
  <c r="AQ39" i="1"/>
  <c r="AR39" i="1"/>
  <c r="BB39" i="1"/>
  <c r="BC39" i="1"/>
  <c r="BD39" i="1"/>
  <c r="BM39" i="1"/>
  <c r="BZ39" i="1"/>
  <c r="CA39" i="1"/>
  <c r="CB39" i="1"/>
  <c r="CK39" i="1"/>
  <c r="CL39" i="1"/>
  <c r="CM39" i="1"/>
  <c r="J16" i="1"/>
  <c r="K16" i="1"/>
  <c r="P16" i="1"/>
  <c r="O16" i="1" s="1"/>
  <c r="AC16" i="1"/>
  <c r="AD16" i="1"/>
  <c r="AE16" i="1"/>
  <c r="AP16" i="1"/>
  <c r="AQ16" i="1"/>
  <c r="AR16" i="1"/>
  <c r="BB16" i="1"/>
  <c r="BC16" i="1"/>
  <c r="BD16" i="1"/>
  <c r="BM16" i="1"/>
  <c r="BZ16" i="1"/>
  <c r="CA16" i="1"/>
  <c r="CB16" i="1"/>
  <c r="CK16" i="1"/>
  <c r="CL16" i="1"/>
  <c r="CM16" i="1"/>
  <c r="J50" i="1"/>
  <c r="K50" i="1"/>
  <c r="AP50" i="1"/>
  <c r="AQ50" i="1"/>
  <c r="AR50" i="1"/>
  <c r="BB50" i="1"/>
  <c r="BC50" i="1"/>
  <c r="BD50" i="1"/>
  <c r="BM50" i="1"/>
  <c r="BZ50" i="1"/>
  <c r="CA50" i="1"/>
  <c r="CB50" i="1"/>
  <c r="CK50" i="1"/>
  <c r="CL50" i="1"/>
  <c r="CM50" i="1"/>
  <c r="J37" i="1"/>
  <c r="K37" i="1"/>
  <c r="P37" i="1"/>
  <c r="O37" i="1" s="1"/>
  <c r="AP37" i="1"/>
  <c r="AQ37" i="1"/>
  <c r="AR37" i="1"/>
  <c r="BB37" i="1"/>
  <c r="BC37" i="1"/>
  <c r="BD37" i="1"/>
  <c r="BM37" i="1"/>
  <c r="BZ37" i="1"/>
  <c r="CA37" i="1"/>
  <c r="CB37" i="1"/>
  <c r="CK37" i="1"/>
  <c r="CL37" i="1"/>
  <c r="CM37" i="1"/>
  <c r="J19" i="1"/>
  <c r="K19" i="1"/>
  <c r="P19" i="1"/>
  <c r="O19" i="1" s="1"/>
  <c r="AP19" i="1"/>
  <c r="AQ19" i="1"/>
  <c r="AR19" i="1"/>
  <c r="BB19" i="1"/>
  <c r="BC19" i="1"/>
  <c r="BD19" i="1"/>
  <c r="BM19" i="1"/>
  <c r="BZ19" i="1"/>
  <c r="CA19" i="1"/>
  <c r="CB19" i="1"/>
  <c r="CK19" i="1"/>
  <c r="CL19" i="1"/>
  <c r="CM19" i="1"/>
  <c r="J35" i="1"/>
  <c r="K35" i="1"/>
  <c r="AC35" i="1"/>
  <c r="AD35" i="1"/>
  <c r="AE35" i="1"/>
  <c r="AP35" i="1"/>
  <c r="AQ35" i="1"/>
  <c r="AR35" i="1"/>
  <c r="BB35" i="1"/>
  <c r="BC35" i="1"/>
  <c r="BD35" i="1"/>
  <c r="BM35" i="1"/>
  <c r="BZ35" i="1"/>
  <c r="CA35" i="1"/>
  <c r="CB35" i="1"/>
  <c r="CK35" i="1"/>
  <c r="CL35" i="1"/>
  <c r="CM35" i="1"/>
  <c r="J18" i="1"/>
  <c r="K18" i="1"/>
  <c r="P18" i="1"/>
  <c r="O18" i="1" s="1"/>
  <c r="AP18" i="1"/>
  <c r="AQ18" i="1"/>
  <c r="AR18" i="1"/>
  <c r="BB18" i="1"/>
  <c r="BC18" i="1"/>
  <c r="BD18" i="1"/>
  <c r="BM18" i="1"/>
  <c r="BZ18" i="1"/>
  <c r="CA18" i="1"/>
  <c r="CB18" i="1"/>
  <c r="CK18" i="1"/>
  <c r="CL18" i="1"/>
  <c r="CM18" i="1"/>
  <c r="CL8" i="1"/>
  <c r="N26" i="1" l="1"/>
  <c r="M26" i="1"/>
  <c r="M47" i="1"/>
  <c r="N33" i="1"/>
  <c r="N47" i="1"/>
  <c r="M4" i="1"/>
  <c r="N4" i="1"/>
  <c r="M33" i="1"/>
  <c r="N54" i="1"/>
  <c r="M54" i="1"/>
  <c r="M21" i="1"/>
  <c r="N21" i="1"/>
  <c r="M9" i="1"/>
  <c r="N9" i="1"/>
  <c r="N35" i="1"/>
  <c r="M35" i="1"/>
  <c r="N50" i="1"/>
  <c r="M50" i="1"/>
  <c r="L27" i="1"/>
  <c r="BE4" i="1"/>
  <c r="AS21" i="1"/>
  <c r="CN21" i="1"/>
  <c r="M13" i="1"/>
  <c r="AS13" i="1"/>
  <c r="CN13" i="1"/>
  <c r="N24" i="1"/>
  <c r="BE24" i="1"/>
  <c r="CC9" i="1"/>
  <c r="AS24" i="1"/>
  <c r="CN24" i="1"/>
  <c r="BP21" i="1"/>
  <c r="BP13" i="1"/>
  <c r="BP47" i="1"/>
  <c r="BP26" i="1"/>
  <c r="BE33" i="1"/>
  <c r="BP54" i="1"/>
  <c r="N13" i="1"/>
  <c r="AS47" i="1"/>
  <c r="CN47" i="1"/>
  <c r="BE39" i="1"/>
  <c r="N39" i="1"/>
  <c r="AS4" i="1"/>
  <c r="CN4" i="1"/>
  <c r="CC47" i="1"/>
  <c r="BE26" i="1"/>
  <c r="AS33" i="1"/>
  <c r="CN33" i="1"/>
  <c r="BE54" i="1"/>
  <c r="AF21" i="1"/>
  <c r="CC21" i="1"/>
  <c r="CC13" i="1"/>
  <c r="N46" i="1"/>
  <c r="CC4" i="1"/>
  <c r="AS26" i="1"/>
  <c r="CN26" i="1"/>
  <c r="CC33" i="1"/>
  <c r="AS54" i="1"/>
  <c r="CN54" i="1"/>
  <c r="CC24" i="1"/>
  <c r="BP4" i="1"/>
  <c r="BE47" i="1"/>
  <c r="CC26" i="1"/>
  <c r="BP33" i="1"/>
  <c r="CC54" i="1"/>
  <c r="BE21" i="1"/>
  <c r="BE13" i="1"/>
  <c r="BP24" i="1"/>
  <c r="M24" i="1"/>
  <c r="CN18" i="1"/>
  <c r="AS18" i="1"/>
  <c r="BP37" i="1"/>
  <c r="BE50" i="1"/>
  <c r="BP39" i="1"/>
  <c r="BP46" i="1"/>
  <c r="CN9" i="1"/>
  <c r="AS9" i="1"/>
  <c r="CN35" i="1"/>
  <c r="AS35" i="1"/>
  <c r="CC37" i="1"/>
  <c r="CC39" i="1"/>
  <c r="BE9" i="1"/>
  <c r="CN16" i="1"/>
  <c r="AS16" i="1"/>
  <c r="CN39" i="1"/>
  <c r="AS39" i="1"/>
  <c r="BP9" i="1"/>
  <c r="BE18" i="1"/>
  <c r="BE35" i="1"/>
  <c r="CN19" i="1"/>
  <c r="AS19" i="1"/>
  <c r="N16" i="1"/>
  <c r="BP18" i="1"/>
  <c r="BE19" i="1"/>
  <c r="N37" i="1"/>
  <c r="CN50" i="1"/>
  <c r="AS50" i="1"/>
  <c r="CC18" i="1"/>
  <c r="M18" i="1"/>
  <c r="BP35" i="1"/>
  <c r="BP19" i="1"/>
  <c r="CN37" i="1"/>
  <c r="AS37" i="1"/>
  <c r="BP50" i="1"/>
  <c r="BP16" i="1"/>
  <c r="N19" i="1"/>
  <c r="CC35" i="1"/>
  <c r="AF35" i="1"/>
  <c r="CC19" i="1"/>
  <c r="M19" i="1"/>
  <c r="BE37" i="1"/>
  <c r="CC50" i="1"/>
  <c r="N18" i="1"/>
  <c r="M37" i="1"/>
  <c r="BE16" i="1"/>
  <c r="CC46" i="1"/>
  <c r="CN46" i="1"/>
  <c r="AS46" i="1"/>
  <c r="CC16" i="1"/>
  <c r="AF16" i="1"/>
  <c r="M39" i="1"/>
  <c r="BE46" i="1"/>
  <c r="M16" i="1"/>
  <c r="M46" i="1"/>
  <c r="BC8" i="1"/>
  <c r="L26" i="1" l="1"/>
  <c r="L47" i="1"/>
  <c r="L33" i="1"/>
  <c r="L4" i="1"/>
  <c r="L54" i="1"/>
  <c r="L21" i="1"/>
  <c r="L9" i="1"/>
  <c r="L35" i="1"/>
  <c r="L50" i="1"/>
  <c r="L13" i="1"/>
  <c r="L24" i="1"/>
  <c r="L39" i="1"/>
  <c r="L37" i="1"/>
  <c r="L16" i="1"/>
  <c r="L46" i="1"/>
  <c r="L19" i="1"/>
  <c r="L18" i="1"/>
  <c r="CM8" i="1"/>
  <c r="CB8" i="1"/>
  <c r="BD8" i="1"/>
  <c r="AR8" i="1"/>
  <c r="J8" i="1"/>
  <c r="K8" i="1"/>
  <c r="P8" i="1"/>
  <c r="O8" i="1" s="1"/>
  <c r="AP8" i="1"/>
  <c r="AQ8" i="1"/>
  <c r="BB8" i="1"/>
  <c r="BM8" i="1"/>
  <c r="BZ8" i="1"/>
  <c r="CA8" i="1"/>
  <c r="N8" i="1" l="1"/>
  <c r="BP8" i="1"/>
  <c r="CC8" i="1"/>
  <c r="BE8" i="1"/>
  <c r="AS8" i="1"/>
  <c r="CK8" i="1" l="1"/>
  <c r="M8" i="1" s="1"/>
  <c r="L8" i="1" s="1"/>
  <c r="CN8" i="1" l="1"/>
  <c r="H6" i="1"/>
  <c r="I6" i="1" s="1"/>
  <c r="H48" i="1"/>
  <c r="I48" i="1" s="1"/>
  <c r="H37" i="1"/>
  <c r="I37" i="1" s="1"/>
  <c r="H9" i="1"/>
  <c r="I9" i="1" s="1"/>
  <c r="H55" i="1"/>
  <c r="I55" i="1" s="1"/>
  <c r="H50" i="1"/>
  <c r="I50" i="1" s="1"/>
  <c r="H24" i="1"/>
  <c r="I24" i="1" s="1"/>
  <c r="H44" i="1"/>
  <c r="I44" i="1" s="1"/>
  <c r="H45" i="1"/>
  <c r="I45" i="1" s="1"/>
  <c r="H4" i="1"/>
  <c r="I4" i="1" s="1"/>
  <c r="H40" i="1"/>
  <c r="I40" i="1" s="1"/>
  <c r="H31" i="1"/>
  <c r="I31" i="1" s="1"/>
  <c r="H13" i="1"/>
  <c r="I13" i="1" s="1"/>
  <c r="H18" i="1"/>
  <c r="I18" i="1" s="1"/>
  <c r="H49" i="1"/>
  <c r="I49" i="1" s="1"/>
  <c r="H21" i="1"/>
  <c r="I21" i="1" s="1"/>
  <c r="H39" i="1"/>
  <c r="I39" i="1" s="1"/>
  <c r="H47" i="1"/>
  <c r="I47" i="1" s="1"/>
  <c r="H27" i="1"/>
  <c r="I27" i="1" s="1"/>
  <c r="H54" i="1"/>
  <c r="I54" i="1" s="1"/>
  <c r="H5" i="1"/>
  <c r="I5" i="1" s="1"/>
  <c r="H26" i="1"/>
  <c r="I26" i="1" s="1"/>
  <c r="H16" i="1"/>
  <c r="I16" i="1" s="1"/>
  <c r="H46" i="1"/>
  <c r="I46" i="1" s="1"/>
  <c r="H33" i="1"/>
  <c r="I33" i="1" s="1"/>
  <c r="H20" i="1"/>
  <c r="I20" i="1" s="1"/>
  <c r="H8" i="1"/>
  <c r="I8" i="1" s="1"/>
  <c r="H35" i="1"/>
  <c r="I35" i="1" s="1"/>
  <c r="H41" i="1"/>
  <c r="I41" i="1" s="1"/>
  <c r="H19" i="1"/>
  <c r="I19" i="1" s="1"/>
</calcChain>
</file>

<file path=xl/sharedStrings.xml><?xml version="1.0" encoding="utf-8"?>
<sst xmlns="http://schemas.openxmlformats.org/spreadsheetml/2006/main" count="369" uniqueCount="203">
  <si>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</si>
  <si>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</si>
  <si>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</si>
  <si>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</si>
  <si>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</si>
  <si>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</si>
  <si>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</si>
  <si>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</si>
  <si>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</si>
  <si>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</si>
  <si>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</si>
  <si>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</si>
  <si>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</si>
  <si>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</si>
  <si>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</si>
  <si>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</si>
  <si>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</si>
  <si>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</si>
  <si>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</si>
  <si>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</si>
  <si>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</si>
  <si>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</si>
  <si>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</si>
  <si>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</si>
  <si>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</si>
  <si>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</si>
  <si>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</si>
  <si>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</si>
  <si>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</si>
  <si>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</si>
  <si>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</si>
  <si>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</si>
  <si>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</si>
  <si>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</si>
  <si>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</si>
  <si>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</si>
  <si>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</si>
  <si>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</si>
  <si>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</si>
  <si>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</si>
  <si>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</si>
  <si>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</si>
  <si>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</si>
  <si>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</si>
  <si>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</si>
  <si>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</si>
  <si>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</si>
  <si>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</si>
  <si>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</si>
  <si>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</si>
  <si>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</si>
  <si>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</si>
  <si>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</si>
  <si>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</si>
  <si>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</si>
  <si>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</si>
  <si>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</si>
  <si>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</si>
  <si>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</si>
  <si>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</si>
  <si>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</si>
  <si>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</si>
  <si>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</si>
  <si>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</si>
  <si>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</si>
  <si>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</si>
  <si>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</si>
  <si>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</si>
  <si>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</si>
  <si>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</si>
  <si>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</si>
  <si>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</si>
  <si>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</si>
  <si>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</si>
  <si>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</si>
  <si>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</si>
  <si>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</si>
  <si>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</si>
  <si>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</si>
  <si>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</si>
  <si>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</si>
  <si>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</si>
  <si>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</si>
  <si>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</si>
  <si>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</si>
  <si>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</si>
  <si>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</si>
  <si>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</si>
  <si>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</si>
  <si>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</si>
  <si>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</si>
  <si>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</si>
  <si>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</si>
  <si>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</si>
  <si>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</si>
  <si>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</si>
  <si>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</si>
  <si>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</si>
  <si>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</si>
  <si>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</si>
  <si>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</si>
  <si>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</si>
  <si>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FRIDPA
Pikes Peak
Main Match
May 19, 2019</t>
  </si>
  <si>
    <t>Bay 1
On The Other Hand…</t>
  </si>
  <si>
    <t>Bay 2
5x5 Classifier</t>
  </si>
  <si>
    <t>Bay 4
What Passes for Standards These Days</t>
  </si>
  <si>
    <t>Bay 5
5x5 Classifier</t>
  </si>
  <si>
    <t>Bay 6
Square Drill</t>
  </si>
  <si>
    <t>Bay 3
Gurad Shack Blues</t>
  </si>
  <si>
    <t>DNFW - Did Not Finish, Weather</t>
  </si>
  <si>
    <t>Terence E</t>
  </si>
  <si>
    <t>1</t>
  </si>
  <si>
    <t>UN</t>
  </si>
  <si>
    <t>3</t>
  </si>
  <si>
    <t>Rusty H SSP/CCP</t>
  </si>
  <si>
    <t>Erik H</t>
  </si>
  <si>
    <t>A502679</t>
  </si>
  <si>
    <t>A242890</t>
  </si>
  <si>
    <t>Robert A</t>
  </si>
  <si>
    <t>DQ - Disqualified 
         M-Muzzle
         S- Steel
         F-Finger
         C-Cold Range
         W-Sweep
         D-Dropped
             Weapon
         N-Negligent
             Discharge
         E-Equipment</t>
  </si>
  <si>
    <t>DQ-E</t>
  </si>
  <si>
    <t>16</t>
  </si>
  <si>
    <t>Donald M</t>
  </si>
  <si>
    <t>A27659</t>
  </si>
  <si>
    <t>7</t>
  </si>
  <si>
    <t>Scott W</t>
  </si>
  <si>
    <t>A32328</t>
  </si>
  <si>
    <t>PCC</t>
  </si>
  <si>
    <t>Jerry Di</t>
  </si>
  <si>
    <t>A222584</t>
  </si>
  <si>
    <t>Charlie R</t>
  </si>
  <si>
    <t>A999597</t>
  </si>
  <si>
    <t>CCP</t>
  </si>
  <si>
    <t>Michelle C</t>
  </si>
  <si>
    <t>A617286</t>
  </si>
  <si>
    <t>Cameron W</t>
  </si>
  <si>
    <t>A993994</t>
  </si>
  <si>
    <t>Dennis C</t>
  </si>
  <si>
    <t>A657608</t>
  </si>
  <si>
    <t>Joe H</t>
  </si>
  <si>
    <t>A41391</t>
  </si>
  <si>
    <t>Brooke W</t>
  </si>
  <si>
    <t>Murpee C * **</t>
  </si>
  <si>
    <t>Out</t>
  </si>
  <si>
    <t>A578410</t>
  </si>
  <si>
    <t>Brian H **</t>
  </si>
  <si>
    <t>Kim S **</t>
  </si>
  <si>
    <t>Rob D</t>
  </si>
  <si>
    <t>A645726</t>
  </si>
  <si>
    <t>Doug H</t>
  </si>
  <si>
    <t>A832393</t>
  </si>
  <si>
    <t>Dean B * **</t>
  </si>
  <si>
    <t>Bonnie R</t>
  </si>
  <si>
    <t>A07089</t>
  </si>
  <si>
    <t>Ken B</t>
  </si>
  <si>
    <t>A469530</t>
  </si>
  <si>
    <t>Cole P</t>
  </si>
  <si>
    <t>CO</t>
  </si>
  <si>
    <t>Ron C</t>
  </si>
  <si>
    <t>A472860</t>
  </si>
  <si>
    <t>James B</t>
  </si>
  <si>
    <t>Karl K</t>
  </si>
  <si>
    <t>A609632</t>
  </si>
  <si>
    <t>Tim H</t>
  </si>
  <si>
    <t>Larry M</t>
  </si>
  <si>
    <t>A1002172</t>
  </si>
  <si>
    <t>Regis F</t>
  </si>
  <si>
    <t>Frank N</t>
  </si>
  <si>
    <t>A671392</t>
  </si>
  <si>
    <t>Joseph D</t>
  </si>
  <si>
    <t>A447811</t>
  </si>
  <si>
    <t>Galen W</t>
  </si>
  <si>
    <t>Sam T</t>
  </si>
  <si>
    <t>A655678</t>
  </si>
  <si>
    <t>Pete F</t>
  </si>
  <si>
    <t>A20385</t>
  </si>
  <si>
    <t>John S</t>
  </si>
  <si>
    <t>A950400</t>
  </si>
  <si>
    <t>Dino P</t>
  </si>
  <si>
    <t>Riley P * **</t>
  </si>
  <si>
    <t>DNF</t>
  </si>
  <si>
    <t>Brian P</t>
  </si>
  <si>
    <t>Rick P</t>
  </si>
  <si>
    <t>A1004999</t>
  </si>
  <si>
    <t>Mark S **</t>
  </si>
  <si>
    <t>Will H</t>
  </si>
  <si>
    <t>A38041</t>
  </si>
  <si>
    <t>Bryan K</t>
  </si>
  <si>
    <t>Barry B</t>
  </si>
  <si>
    <t>A47610</t>
  </si>
  <si>
    <t>A850725</t>
  </si>
  <si>
    <t>Mark C</t>
  </si>
  <si>
    <t>A645643</t>
  </si>
  <si>
    <t>A204715</t>
  </si>
  <si>
    <t>Jay G CCP/CDP</t>
  </si>
  <si>
    <t>Pam R</t>
  </si>
  <si>
    <t>A344959</t>
  </si>
  <si>
    <t>Eddie H</t>
  </si>
  <si>
    <t>A1004992</t>
  </si>
  <si>
    <t>William J</t>
  </si>
  <si>
    <t>A244641</t>
  </si>
  <si>
    <t>Mick M</t>
  </si>
  <si>
    <t>A18642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</si>
</sst>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0" fontId="0" fillId="0" borderId="30" xfId="0" applyBorder="1"/>
    <xf numFmtId="0" fontId="0" fillId="0" borderId="31" xfId="0" applyBorder="1"/>
    <xf numFmtId="49" fontId="0" fillId="0" borderId="31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2" borderId="33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2" fontId="0" fillId="0" borderId="35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49" fontId="6" fillId="2" borderId="17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 wrapText="1"/>
    </xf>
    <xf numFmtId="49" fontId="2" fillId="0" borderId="20" xfId="0" applyNumberFormat="1" applyFont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2" fontId="5" fillId="0" borderId="11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horizontal="right" vertical="center"/>
    </xf>
    <xf numFmtId="2" fontId="2" fillId="0" borderId="36" xfId="0" applyNumberFormat="1" applyFont="1" applyBorder="1" applyAlignment="1">
      <alignment horizontal="right" vertical="center"/>
    </xf>
    <xf numFmtId="49" fontId="0" fillId="0" borderId="37" xfId="0" applyNumberFormat="1" applyBorder="1" applyAlignment="1" applyProtection="1">
      <alignment horizontal="left" vertical="center"/>
      <protection locked="0"/>
    </xf>
    <xf numFmtId="2" fontId="2" fillId="0" borderId="38" xfId="0" applyNumberFormat="1" applyFont="1" applyBorder="1" applyAlignment="1">
      <alignment horizontal="right" vertical="center"/>
    </xf>
    <xf numFmtId="2" fontId="5" fillId="0" borderId="24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11" xfId="0" applyFill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1" fontId="0" fillId="3" borderId="12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" fontId="0" fillId="3" borderId="15" xfId="0" applyNumberFormat="1" applyFill="1" applyBorder="1" applyAlignment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2" fontId="2" fillId="3" borderId="14" xfId="0" applyNumberFormat="1" applyFont="1" applyFill="1" applyBorder="1" applyAlignment="1">
      <alignment horizontal="right" vertical="center"/>
    </xf>
    <xf numFmtId="0" fontId="0" fillId="3" borderId="7" xfId="0" applyFill="1" applyBorder="1" applyProtection="1">
      <protection locked="0"/>
    </xf>
    <xf numFmtId="2" fontId="0" fillId="3" borderId="13" xfId="0" applyNumberFormat="1" applyFill="1" applyBorder="1" applyAlignment="1">
      <alignment horizontal="right" vertical="center"/>
    </xf>
    <xf numFmtId="2" fontId="2" fillId="3" borderId="24" xfId="0" applyNumberFormat="1" applyFont="1" applyFill="1" applyBorder="1" applyAlignment="1">
      <alignment horizontal="right" vertical="center"/>
    </xf>
    <xf numFmtId="1" fontId="0" fillId="3" borderId="10" xfId="0" applyNumberFormat="1" applyFill="1" applyBorder="1" applyAlignment="1">
      <alignment horizontal="right" vertical="center"/>
    </xf>
    <xf numFmtId="2" fontId="2" fillId="3" borderId="16" xfId="0" applyNumberFormat="1" applyFont="1" applyFill="1" applyBorder="1" applyAlignment="1">
      <alignment horizontal="right" vertical="center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72"/>
  <sheetViews>
    <sheetView tabSelected="1" zoomScale="92" zoomScaleNormal="92" zoomScaleSheetLayoutView="100" workbookViewId="0">
      <selection activeCell="F55" sqref="F55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8.28515625" bestFit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18" width="5.5703125" customWidth="1"/>
    <col min="19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6" width="5.5703125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8" width="5.5703125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customWidth="1"/>
    <col min="70" max="72" width="5.5703125" customWidth="1"/>
    <col min="73" max="73" width="3.85546875" customWidth="1"/>
    <col min="74" max="76" width="2.28515625" customWidth="1"/>
    <col min="77" max="77" width="3.5703125" customWidth="1"/>
    <col min="78" max="78" width="6.5703125" customWidth="1"/>
    <col min="79" max="79" width="4.5703125" customWidth="1"/>
    <col min="80" max="80" width="4.28515625" customWidth="1"/>
    <col min="81" max="81" width="6.7109375" customWidth="1"/>
    <col min="82" max="82" width="8" customWidth="1"/>
    <col min="83" max="83" width="6.140625" customWidth="1"/>
    <col min="84" max="84" width="4.140625" customWidth="1"/>
    <col min="85" max="86" width="2.85546875" customWidth="1"/>
    <col min="87" max="87" width="3" customWidth="1"/>
    <col min="88" max="88" width="3.7109375" customWidth="1"/>
    <col min="89" max="89" width="6.7109375" customWidth="1"/>
    <col min="90" max="90" width="5.140625" customWidth="1"/>
    <col min="91" max="91" width="4.5703125" customWidth="1"/>
    <col min="92" max="92" width="6.7109375" customWidth="1"/>
    <col min="93" max="246" width="6.7109375" hidden="1" customWidth="1"/>
    <col min="247" max="247" width="13.7109375" style="51" bestFit="1" customWidth="1"/>
  </cols>
  <sheetData>
    <row r="1" spans="1:324" ht="72.75" customHeight="1" thickTop="1" x14ac:dyDescent="0.25">
      <c r="A1" s="111" t="s">
        <v>102</v>
      </c>
      <c r="B1" s="112"/>
      <c r="C1" s="112"/>
      <c r="D1" s="112"/>
      <c r="E1" s="112"/>
      <c r="F1" s="112"/>
      <c r="G1" s="80"/>
      <c r="H1" s="15" t="s">
        <v>66</v>
      </c>
      <c r="I1" s="16" t="s">
        <v>67</v>
      </c>
      <c r="J1" s="115" t="s">
        <v>30</v>
      </c>
      <c r="K1" s="116"/>
      <c r="L1" s="117" t="s">
        <v>95</v>
      </c>
      <c r="M1" s="118"/>
      <c r="N1" s="118"/>
      <c r="O1" s="118"/>
      <c r="P1" s="119"/>
      <c r="Q1" s="120" t="s">
        <v>103</v>
      </c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4" t="s">
        <v>104</v>
      </c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4" t="s">
        <v>105</v>
      </c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7" t="s">
        <v>108</v>
      </c>
      <c r="BG1" s="122"/>
      <c r="BH1" s="122"/>
      <c r="BI1" s="122"/>
      <c r="BJ1" s="122"/>
      <c r="BK1" s="122"/>
      <c r="BL1" s="122"/>
      <c r="BM1" s="122"/>
      <c r="BN1" s="122"/>
      <c r="BO1" s="122"/>
      <c r="BP1" s="114"/>
      <c r="BQ1" s="120" t="s">
        <v>106</v>
      </c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23" t="s">
        <v>107</v>
      </c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5" t="s">
        <v>96</v>
      </c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 t="s">
        <v>2</v>
      </c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 t="s">
        <v>3</v>
      </c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 t="s">
        <v>4</v>
      </c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 t="s">
        <v>5</v>
      </c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 t="s">
        <v>6</v>
      </c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 t="s">
        <v>7</v>
      </c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 t="s">
        <v>8</v>
      </c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 t="s">
        <v>9</v>
      </c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 t="s">
        <v>10</v>
      </c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 t="s">
        <v>11</v>
      </c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 t="s">
        <v>12</v>
      </c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 t="s">
        <v>13</v>
      </c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 t="s">
        <v>14</v>
      </c>
      <c r="IC1" s="113"/>
      <c r="ID1" s="113"/>
      <c r="IE1" s="113"/>
      <c r="IF1" s="113"/>
      <c r="IG1" s="113"/>
      <c r="IH1" s="113"/>
      <c r="II1" s="113"/>
      <c r="IJ1" s="113"/>
      <c r="IK1" s="113"/>
      <c r="IL1" s="121"/>
      <c r="IM1" s="50"/>
    </row>
    <row r="2" spans="1:324" ht="75.75" customHeight="1" x14ac:dyDescent="0.2">
      <c r="A2" s="83" t="s">
        <v>82</v>
      </c>
      <c r="B2" s="84" t="s">
        <v>81</v>
      </c>
      <c r="C2" s="84" t="s">
        <v>87</v>
      </c>
      <c r="D2" s="85" t="s">
        <v>88</v>
      </c>
      <c r="E2" s="84" t="s">
        <v>1</v>
      </c>
      <c r="F2" s="86" t="s">
        <v>0</v>
      </c>
      <c r="G2" s="104" t="s">
        <v>101</v>
      </c>
      <c r="H2" s="87" t="s">
        <v>53</v>
      </c>
      <c r="I2" s="88" t="s">
        <v>53</v>
      </c>
      <c r="J2" s="89" t="s">
        <v>64</v>
      </c>
      <c r="K2" s="90" t="s">
        <v>65</v>
      </c>
      <c r="L2" s="83" t="s">
        <v>50</v>
      </c>
      <c r="M2" s="91" t="s">
        <v>90</v>
      </c>
      <c r="N2" s="91" t="s">
        <v>48</v>
      </c>
      <c r="O2" s="91" t="s">
        <v>49</v>
      </c>
      <c r="P2" s="92" t="s">
        <v>47</v>
      </c>
      <c r="Q2" s="93" t="s">
        <v>32</v>
      </c>
      <c r="R2" s="84" t="s">
        <v>33</v>
      </c>
      <c r="S2" s="84" t="s">
        <v>34</v>
      </c>
      <c r="T2" s="84" t="s">
        <v>35</v>
      </c>
      <c r="U2" s="84" t="s">
        <v>36</v>
      </c>
      <c r="V2" s="84" t="s">
        <v>37</v>
      </c>
      <c r="W2" s="84" t="s">
        <v>38</v>
      </c>
      <c r="X2" s="84" t="s">
        <v>31</v>
      </c>
      <c r="Y2" s="84" t="s">
        <v>39</v>
      </c>
      <c r="Z2" s="84" t="s">
        <v>97</v>
      </c>
      <c r="AA2" s="84" t="s">
        <v>94</v>
      </c>
      <c r="AB2" s="94" t="s">
        <v>42</v>
      </c>
      <c r="AC2" s="93" t="s">
        <v>43</v>
      </c>
      <c r="AD2" s="84" t="s">
        <v>31</v>
      </c>
      <c r="AE2" s="84" t="s">
        <v>44</v>
      </c>
      <c r="AF2" s="86" t="s">
        <v>45</v>
      </c>
      <c r="AG2" s="93" t="s">
        <v>32</v>
      </c>
      <c r="AH2" s="84" t="s">
        <v>33</v>
      </c>
      <c r="AI2" s="84" t="s">
        <v>34</v>
      </c>
      <c r="AJ2" s="84" t="s">
        <v>35</v>
      </c>
      <c r="AK2" s="84" t="s">
        <v>31</v>
      </c>
      <c r="AL2" s="84" t="s">
        <v>39</v>
      </c>
      <c r="AM2" s="84" t="s">
        <v>97</v>
      </c>
      <c r="AN2" s="84" t="s">
        <v>94</v>
      </c>
      <c r="AO2" s="94" t="s">
        <v>42</v>
      </c>
      <c r="AP2" s="93" t="s">
        <v>43</v>
      </c>
      <c r="AQ2" s="84" t="s">
        <v>31</v>
      </c>
      <c r="AR2" s="84" t="s">
        <v>44</v>
      </c>
      <c r="AS2" s="86" t="s">
        <v>45</v>
      </c>
      <c r="AT2" s="93" t="s">
        <v>86</v>
      </c>
      <c r="AU2" s="84" t="s">
        <v>33</v>
      </c>
      <c r="AV2" s="84" t="s">
        <v>34</v>
      </c>
      <c r="AW2" s="84" t="s">
        <v>31</v>
      </c>
      <c r="AX2" s="84" t="s">
        <v>39</v>
      </c>
      <c r="AY2" s="84" t="s">
        <v>97</v>
      </c>
      <c r="AZ2" s="84" t="s">
        <v>94</v>
      </c>
      <c r="BA2" s="94" t="s">
        <v>42</v>
      </c>
      <c r="BB2" s="93" t="s">
        <v>43</v>
      </c>
      <c r="BC2" s="84" t="s">
        <v>31</v>
      </c>
      <c r="BD2" s="84" t="s">
        <v>44</v>
      </c>
      <c r="BE2" s="86" t="s">
        <v>45</v>
      </c>
      <c r="BF2" s="93" t="s">
        <v>83</v>
      </c>
      <c r="BG2" s="84" t="s">
        <v>32</v>
      </c>
      <c r="BH2" s="84" t="s">
        <v>31</v>
      </c>
      <c r="BI2" s="84" t="s">
        <v>39</v>
      </c>
      <c r="BJ2" s="84" t="s">
        <v>40</v>
      </c>
      <c r="BK2" s="84" t="s">
        <v>41</v>
      </c>
      <c r="BL2" s="94" t="s">
        <v>42</v>
      </c>
      <c r="BM2" s="95" t="s">
        <v>43</v>
      </c>
      <c r="BN2" s="91" t="s">
        <v>31</v>
      </c>
      <c r="BO2" s="91" t="s">
        <v>44</v>
      </c>
      <c r="BP2" s="86" t="s">
        <v>45</v>
      </c>
      <c r="BQ2" s="93" t="s">
        <v>86</v>
      </c>
      <c r="BR2" s="84" t="s">
        <v>33</v>
      </c>
      <c r="BS2" s="84" t="s">
        <v>34</v>
      </c>
      <c r="BT2" s="84" t="s">
        <v>35</v>
      </c>
      <c r="BU2" s="84" t="s">
        <v>31</v>
      </c>
      <c r="BV2" s="84" t="s">
        <v>39</v>
      </c>
      <c r="BW2" s="84" t="s">
        <v>97</v>
      </c>
      <c r="BX2" s="84" t="s">
        <v>94</v>
      </c>
      <c r="BY2" s="94" t="s">
        <v>42</v>
      </c>
      <c r="BZ2" s="93" t="s">
        <v>43</v>
      </c>
      <c r="CA2" s="84" t="s">
        <v>31</v>
      </c>
      <c r="CB2" s="94" t="s">
        <v>44</v>
      </c>
      <c r="CC2" s="96" t="s">
        <v>45</v>
      </c>
      <c r="CD2" s="97" t="s">
        <v>32</v>
      </c>
      <c r="CE2" s="98" t="s">
        <v>33</v>
      </c>
      <c r="CF2" s="98" t="s">
        <v>31</v>
      </c>
      <c r="CG2" s="98" t="s">
        <v>39</v>
      </c>
      <c r="CH2" s="98" t="s">
        <v>97</v>
      </c>
      <c r="CI2" s="98" t="s">
        <v>94</v>
      </c>
      <c r="CJ2" s="99" t="s">
        <v>42</v>
      </c>
      <c r="CK2" s="97" t="s">
        <v>43</v>
      </c>
      <c r="CL2" s="98" t="s">
        <v>31</v>
      </c>
      <c r="CM2" s="98" t="s">
        <v>44</v>
      </c>
      <c r="CN2" s="100" t="s">
        <v>45</v>
      </c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2"/>
      <c r="CZ2" s="103"/>
      <c r="DA2" s="101"/>
      <c r="DB2" s="101"/>
      <c r="DC2" s="101"/>
      <c r="DD2" s="101"/>
      <c r="DE2" s="101"/>
      <c r="DF2" s="101"/>
      <c r="DG2" s="101"/>
      <c r="DH2" s="101"/>
      <c r="DI2" s="101"/>
      <c r="DJ2" s="102"/>
      <c r="DK2" s="103"/>
      <c r="DL2" s="101"/>
      <c r="DM2" s="101"/>
      <c r="DN2" s="101"/>
      <c r="DO2" s="101"/>
      <c r="DP2" s="101"/>
      <c r="DQ2" s="101"/>
      <c r="DR2" s="101"/>
      <c r="DS2" s="101"/>
      <c r="DT2" s="101"/>
      <c r="DU2" s="102"/>
      <c r="DV2" s="103"/>
      <c r="DW2" s="101"/>
      <c r="DX2" s="101"/>
      <c r="DY2" s="101"/>
      <c r="DZ2" s="101"/>
      <c r="EA2" s="101"/>
      <c r="EB2" s="101"/>
      <c r="EC2" s="101"/>
      <c r="ED2" s="101"/>
      <c r="EE2" s="101"/>
      <c r="EF2" s="102"/>
      <c r="EG2" s="103"/>
      <c r="EH2" s="101"/>
      <c r="EI2" s="101"/>
      <c r="EJ2" s="101"/>
      <c r="EK2" s="101"/>
      <c r="EL2" s="101"/>
      <c r="EM2" s="101"/>
      <c r="EN2" s="101"/>
      <c r="EO2" s="101"/>
      <c r="EP2" s="101"/>
      <c r="EQ2" s="102"/>
      <c r="ER2" s="103"/>
      <c r="ES2" s="101"/>
      <c r="ET2" s="101"/>
      <c r="EU2" s="101"/>
      <c r="EV2" s="101"/>
      <c r="EW2" s="101"/>
      <c r="EX2" s="101"/>
      <c r="EY2" s="101"/>
      <c r="EZ2" s="101"/>
      <c r="FA2" s="101"/>
      <c r="FB2" s="102"/>
      <c r="FC2" s="103"/>
      <c r="FD2" s="101"/>
      <c r="FE2" s="101"/>
      <c r="FF2" s="101"/>
      <c r="FG2" s="101"/>
      <c r="FH2" s="101"/>
      <c r="FI2" s="101"/>
      <c r="FJ2" s="101"/>
      <c r="FK2" s="101"/>
      <c r="FL2" s="101"/>
      <c r="FM2" s="102"/>
      <c r="FN2" s="103"/>
      <c r="FO2" s="101"/>
      <c r="FP2" s="101"/>
      <c r="FQ2" s="101"/>
      <c r="FR2" s="101"/>
      <c r="FS2" s="101"/>
      <c r="FT2" s="101"/>
      <c r="FU2" s="101"/>
      <c r="FV2" s="101"/>
      <c r="FW2" s="101"/>
      <c r="FX2" s="102"/>
      <c r="FY2" s="103"/>
      <c r="FZ2" s="101"/>
      <c r="GA2" s="101"/>
      <c r="GB2" s="101"/>
      <c r="GC2" s="101"/>
      <c r="GD2" s="101"/>
      <c r="GE2" s="101"/>
      <c r="GF2" s="101"/>
      <c r="GG2" s="101"/>
      <c r="GH2" s="101"/>
      <c r="GI2" s="102"/>
      <c r="GJ2" s="103"/>
      <c r="GK2" s="101"/>
      <c r="GL2" s="101"/>
      <c r="GM2" s="101"/>
      <c r="GN2" s="101"/>
      <c r="GO2" s="101"/>
      <c r="GP2" s="101"/>
      <c r="GQ2" s="101"/>
      <c r="GR2" s="101"/>
      <c r="GS2" s="101"/>
      <c r="GT2" s="102"/>
      <c r="GU2" s="103"/>
      <c r="GV2" s="101"/>
      <c r="GW2" s="101"/>
      <c r="GX2" s="101"/>
      <c r="GY2" s="101"/>
      <c r="GZ2" s="101"/>
      <c r="HA2" s="101"/>
      <c r="HB2" s="101"/>
      <c r="HC2" s="101"/>
      <c r="HD2" s="101"/>
      <c r="HE2" s="102"/>
      <c r="HF2" s="103"/>
      <c r="HG2" s="101"/>
      <c r="HH2" s="101"/>
      <c r="HI2" s="101"/>
      <c r="HJ2" s="101"/>
      <c r="HK2" s="101"/>
      <c r="HL2" s="101"/>
      <c r="HM2" s="101"/>
      <c r="HN2" s="101"/>
      <c r="HO2" s="101"/>
      <c r="HP2" s="102"/>
      <c r="HQ2" s="103"/>
      <c r="HR2" s="101"/>
      <c r="HS2" s="101"/>
      <c r="HT2" s="101"/>
      <c r="HU2" s="101"/>
      <c r="HV2" s="101"/>
      <c r="HW2" s="101"/>
      <c r="HX2" s="101"/>
      <c r="HY2" s="101"/>
      <c r="HZ2" s="101"/>
      <c r="IA2" s="102"/>
      <c r="IB2" s="103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50"/>
    </row>
    <row r="3" spans="1:324" ht="12.75" customHeight="1" x14ac:dyDescent="0.2">
      <c r="A3" s="29">
        <v>1</v>
      </c>
      <c r="B3" s="41" t="s">
        <v>194</v>
      </c>
      <c r="C3" s="41" t="s">
        <v>193</v>
      </c>
      <c r="D3" s="42"/>
      <c r="E3" s="42" t="s">
        <v>132</v>
      </c>
      <c r="F3" s="43" t="s">
        <v>22</v>
      </c>
      <c r="G3" s="81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>
        <f>IF(ISNA(VLOOKUP(F3,SortLookup!$A$7:$B$11,2,FALSE))," ",VLOOKUP(F3,SortLookup!$A$7:$B$11,2,FALSE))</f>
        <v>3</v>
      </c>
      <c r="L3" s="37">
        <f>M3+N3+P3</f>
        <v>259.57</v>
      </c>
      <c r="M3" s="38">
        <f>AC3+AP3+BB3+BM3+BZ3+CK3+CV3+DG3+DR3+EC3+EN3+EY3+FJ3+FU3+GF3+GQ3+HB3+HM3+HX3+II3</f>
        <v>215.57</v>
      </c>
      <c r="N3" s="31">
        <f>AE3+AR3+BD3+BO3+CB3+CM3+CX3+DI3+DT3+EE3+EP3+FA3+FL3+FW3+GH3+GS3+HD3+HO3+HZ3+IK3</f>
        <v>0</v>
      </c>
      <c r="O3" s="32">
        <f>P3</f>
        <v>44</v>
      </c>
      <c r="P3" s="39">
        <f>X3+AK3+AW3+BH3+BU3+CF3+CQ3+DB3+DM3+DX3+EI3+ET3+FE3+FP3+GA3+GL3+GW3+HH3+HS3+ID3</f>
        <v>44</v>
      </c>
      <c r="Q3" s="27">
        <v>35.200000000000003</v>
      </c>
      <c r="R3" s="24">
        <v>26.44</v>
      </c>
      <c r="S3" s="24"/>
      <c r="T3" s="24"/>
      <c r="U3" s="24"/>
      <c r="V3" s="24"/>
      <c r="W3" s="24"/>
      <c r="X3" s="25">
        <v>1</v>
      </c>
      <c r="Y3" s="25">
        <v>0</v>
      </c>
      <c r="Z3" s="25">
        <v>0</v>
      </c>
      <c r="AA3" s="25">
        <v>0</v>
      </c>
      <c r="AB3" s="26">
        <v>0</v>
      </c>
      <c r="AC3" s="23">
        <f>Q3+R3+S3+T3+U3+V3+W3</f>
        <v>61.64</v>
      </c>
      <c r="AD3" s="22">
        <f>X3</f>
        <v>1</v>
      </c>
      <c r="AE3" s="19">
        <f>(Y3*3)+(Z3*10)+(AA3*5)+(AB3*20)</f>
        <v>0</v>
      </c>
      <c r="AF3" s="36">
        <f>AC3+AD3+AE3</f>
        <v>62.64</v>
      </c>
      <c r="AG3" s="27">
        <v>4.58</v>
      </c>
      <c r="AH3" s="24">
        <v>5.0999999999999996</v>
      </c>
      <c r="AI3" s="24">
        <v>12.23</v>
      </c>
      <c r="AJ3" s="24">
        <v>4.55</v>
      </c>
      <c r="AK3" s="25">
        <v>8</v>
      </c>
      <c r="AL3" s="25">
        <v>0</v>
      </c>
      <c r="AM3" s="25">
        <v>0</v>
      </c>
      <c r="AN3" s="25">
        <v>0</v>
      </c>
      <c r="AO3" s="26">
        <v>0</v>
      </c>
      <c r="AP3" s="23">
        <f>AG3+AH3+AI3+AJ3</f>
        <v>26.46</v>
      </c>
      <c r="AQ3" s="22">
        <f>AK3</f>
        <v>8</v>
      </c>
      <c r="AR3" s="19">
        <f>(AL3*3)+(AM3*10)+(AN3*5)+(AO3*20)</f>
        <v>0</v>
      </c>
      <c r="AS3" s="36">
        <f>AP3+AQ3+AR3</f>
        <v>34.46</v>
      </c>
      <c r="AT3" s="27">
        <v>3.96</v>
      </c>
      <c r="AU3" s="24">
        <v>10.54</v>
      </c>
      <c r="AV3" s="24">
        <v>2.58</v>
      </c>
      <c r="AW3" s="25">
        <v>0</v>
      </c>
      <c r="AX3" s="25">
        <v>0</v>
      </c>
      <c r="AY3" s="25">
        <v>0</v>
      </c>
      <c r="AZ3" s="25">
        <v>0</v>
      </c>
      <c r="BA3" s="26">
        <v>0</v>
      </c>
      <c r="BB3" s="23">
        <f>AT3+AU3+AV3</f>
        <v>17.079999999999998</v>
      </c>
      <c r="BC3" s="22">
        <f>AW3</f>
        <v>0</v>
      </c>
      <c r="BD3" s="19">
        <f>(AX3*3)+(AY3*10)+(AZ3*5)+(BA3*20)</f>
        <v>0</v>
      </c>
      <c r="BE3" s="36">
        <f>BB3+BC3+BD3</f>
        <v>17.079999999999998</v>
      </c>
      <c r="BF3" s="23"/>
      <c r="BG3" s="126">
        <v>43.15</v>
      </c>
      <c r="BH3" s="25">
        <v>4</v>
      </c>
      <c r="BI3" s="25">
        <v>0</v>
      </c>
      <c r="BJ3" s="25">
        <v>0</v>
      </c>
      <c r="BK3" s="25">
        <v>0</v>
      </c>
      <c r="BL3" s="26">
        <v>0</v>
      </c>
      <c r="BM3" s="35">
        <f>BF3+BG3</f>
        <v>43.15</v>
      </c>
      <c r="BN3" s="32">
        <f>BH3</f>
        <v>4</v>
      </c>
      <c r="BO3" s="31">
        <f>(BI3*3)+(BJ3*10)+(BK3*5)+(BL3*20)</f>
        <v>0</v>
      </c>
      <c r="BP3" s="65">
        <f>BM3+BN3+BO3</f>
        <v>47.15</v>
      </c>
      <c r="BQ3" s="27">
        <v>4.8099999999999996</v>
      </c>
      <c r="BR3" s="24">
        <v>5.38</v>
      </c>
      <c r="BS3" s="24">
        <v>9.84</v>
      </c>
      <c r="BT3" s="24">
        <v>3.88</v>
      </c>
      <c r="BU3" s="25">
        <v>5</v>
      </c>
      <c r="BV3" s="25">
        <v>0</v>
      </c>
      <c r="BW3" s="25">
        <v>0</v>
      </c>
      <c r="BX3" s="25">
        <v>0</v>
      </c>
      <c r="BY3" s="26">
        <v>0</v>
      </c>
      <c r="BZ3" s="23">
        <f>BQ3+BR3+BS3+BT3</f>
        <v>23.91</v>
      </c>
      <c r="CA3" s="22">
        <f>BU3</f>
        <v>5</v>
      </c>
      <c r="CB3" s="28">
        <f>(BV3*3)+(BW3*10)+(BX3*5)+(BY3*20)</f>
        <v>0</v>
      </c>
      <c r="CC3" s="45">
        <f>BZ3+CA3+CB3</f>
        <v>28.91</v>
      </c>
      <c r="CD3" s="27">
        <v>21.52</v>
      </c>
      <c r="CE3" s="24">
        <v>21.81</v>
      </c>
      <c r="CF3" s="25">
        <v>26</v>
      </c>
      <c r="CG3" s="25">
        <v>0</v>
      </c>
      <c r="CH3" s="25">
        <v>0</v>
      </c>
      <c r="CI3" s="25">
        <v>0</v>
      </c>
      <c r="CJ3" s="26">
        <v>0</v>
      </c>
      <c r="CK3" s="23">
        <f>CD3+CE3</f>
        <v>43.33</v>
      </c>
      <c r="CL3" s="22">
        <f>CF3</f>
        <v>26</v>
      </c>
      <c r="CM3" s="19">
        <f>(CG3*3)+(CH3*10)+(CI3*5)+(CJ3*20)</f>
        <v>0</v>
      </c>
      <c r="CN3" s="36">
        <f>CK3+CL3+CM3</f>
        <v>69.33</v>
      </c>
      <c r="CV3" s="46"/>
      <c r="CY3" s="47"/>
      <c r="CZ3" s="34"/>
      <c r="DG3" s="46"/>
      <c r="DJ3" s="47"/>
      <c r="DK3" s="34"/>
      <c r="DR3" s="46"/>
      <c r="DU3" s="47"/>
      <c r="DV3" s="34"/>
      <c r="EC3" s="46"/>
      <c r="EF3" s="47"/>
      <c r="EG3" s="34"/>
      <c r="EN3" s="46"/>
      <c r="EQ3" s="47"/>
      <c r="ER3" s="34"/>
      <c r="EY3" s="46"/>
      <c r="FB3" s="47"/>
      <c r="FC3" s="34"/>
      <c r="FJ3" s="46"/>
      <c r="FM3" s="47"/>
      <c r="FN3" s="34"/>
      <c r="FU3" s="46"/>
      <c r="FX3" s="47"/>
      <c r="FY3" s="34"/>
      <c r="GF3" s="46"/>
      <c r="GI3" s="47"/>
      <c r="GJ3" s="34"/>
      <c r="GQ3" s="46"/>
      <c r="GT3" s="47"/>
      <c r="GU3" s="34"/>
      <c r="HB3" s="46"/>
      <c r="HE3" s="47"/>
      <c r="HF3" s="34"/>
      <c r="HM3" s="46"/>
      <c r="HP3" s="47"/>
      <c r="HQ3" s="34"/>
      <c r="HX3" s="46"/>
      <c r="IA3" s="47"/>
      <c r="IB3" s="34"/>
      <c r="II3" s="46"/>
      <c r="IM3" s="50"/>
    </row>
    <row r="4" spans="1:324" ht="12.75" customHeight="1" x14ac:dyDescent="0.2">
      <c r="A4" s="29">
        <v>2</v>
      </c>
      <c r="B4" s="41" t="s">
        <v>137</v>
      </c>
      <c r="C4" s="41" t="s">
        <v>138</v>
      </c>
      <c r="D4" s="42" t="s">
        <v>111</v>
      </c>
      <c r="E4" s="42" t="s">
        <v>132</v>
      </c>
      <c r="F4" s="43" t="s">
        <v>21</v>
      </c>
      <c r="G4" s="81"/>
      <c r="H4" s="20" t="e">
        <f>IF(AND(OR(#REF!="Y",#REF!="Y"),J4&lt;5,K4&lt;5),IF(AND(J4=#REF!,K4=#REF!),#REF!+1,1),"")</f>
        <v>#REF!</v>
      </c>
      <c r="I4" s="17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 t="str">
        <f>IF(ISNA(VLOOKUP(E4,SortLookup!$A$1:$B$5,2,FALSE))," ",VLOOKUP(E4,SortLookup!$A$1:$B$5,2,FALSE))</f>
        <v xml:space="preserve"> </v>
      </c>
      <c r="K4" s="18">
        <f>IF(ISNA(VLOOKUP(F4,SortLookup!$A$7:$B$11,2,FALSE))," ",VLOOKUP(F4,SortLookup!$A$7:$B$11,2,FALSE))</f>
        <v>2</v>
      </c>
      <c r="L4" s="37">
        <f>M4+N4+P4</f>
        <v>274.16000000000003</v>
      </c>
      <c r="M4" s="38">
        <f>AC4+AP4+BB4+BM4+BZ4+CK4+CV4+DG4+DR4+EC4+EN4+EY4+FJ4+FU4+GF4+GQ4+HB4+HM4+HX4+II4</f>
        <v>191.16</v>
      </c>
      <c r="N4" s="31">
        <f>AE4+AR4+BD4+BO4+CB4+CM4+CX4+DI4+DT4+EE4+EP4+FA4+FL4+FW4+GH4+GS4+HD4+HO4+HZ4+IK4</f>
        <v>3</v>
      </c>
      <c r="O4" s="32">
        <f>P4</f>
        <v>80</v>
      </c>
      <c r="P4" s="39">
        <f>X4+AK4+AW4+BH4+BU4+CF4+CQ4+DB4+DM4+DX4+EI4+ET4+FE4+FP4+GA4+GL4+GW4+HH4+HS4+ID4</f>
        <v>80</v>
      </c>
      <c r="Q4" s="27">
        <v>12.44</v>
      </c>
      <c r="R4" s="24">
        <v>33.18</v>
      </c>
      <c r="S4" s="24"/>
      <c r="T4" s="24"/>
      <c r="U4" s="24"/>
      <c r="V4" s="24"/>
      <c r="W4" s="24"/>
      <c r="X4" s="25">
        <v>15</v>
      </c>
      <c r="Y4" s="25">
        <v>0</v>
      </c>
      <c r="Z4" s="25">
        <v>0</v>
      </c>
      <c r="AA4" s="25">
        <v>0</v>
      </c>
      <c r="AB4" s="26">
        <v>0</v>
      </c>
      <c r="AC4" s="23">
        <f>Q4+R4+S4+T4+U4+V4+W4</f>
        <v>45.62</v>
      </c>
      <c r="AD4" s="22">
        <f>X4</f>
        <v>15</v>
      </c>
      <c r="AE4" s="19">
        <f>(Y4*3)+(Z4*10)+(AA4*5)+(AB4*20)</f>
        <v>0</v>
      </c>
      <c r="AF4" s="36">
        <f>AC4+AD4+AE4</f>
        <v>60.62</v>
      </c>
      <c r="AG4" s="27">
        <v>5.0599999999999996</v>
      </c>
      <c r="AH4" s="24">
        <v>5.89</v>
      </c>
      <c r="AI4" s="24">
        <v>12.26</v>
      </c>
      <c r="AJ4" s="24">
        <v>5.2</v>
      </c>
      <c r="AK4" s="25">
        <v>5</v>
      </c>
      <c r="AL4" s="25">
        <v>0</v>
      </c>
      <c r="AM4" s="25">
        <v>0</v>
      </c>
      <c r="AN4" s="25">
        <v>0</v>
      </c>
      <c r="AO4" s="26">
        <v>0</v>
      </c>
      <c r="AP4" s="23">
        <f>AG4+AH4+AI4+AJ4</f>
        <v>28.41</v>
      </c>
      <c r="AQ4" s="22">
        <f>AK4</f>
        <v>5</v>
      </c>
      <c r="AR4" s="19">
        <f>(AL4*3)+(AM4*10)+(AN4*5)+(AO4*20)</f>
        <v>0</v>
      </c>
      <c r="AS4" s="36">
        <f>AP4+AQ4+AR4</f>
        <v>33.409999999999997</v>
      </c>
      <c r="AT4" s="27">
        <v>3.69</v>
      </c>
      <c r="AU4" s="24">
        <v>9</v>
      </c>
      <c r="AV4" s="24">
        <v>1.52</v>
      </c>
      <c r="AW4" s="25">
        <v>8</v>
      </c>
      <c r="AX4" s="25">
        <v>0</v>
      </c>
      <c r="AY4" s="25">
        <v>0</v>
      </c>
      <c r="AZ4" s="25">
        <v>0</v>
      </c>
      <c r="BA4" s="26">
        <v>0</v>
      </c>
      <c r="BB4" s="23">
        <f>AT4+AU4+AV4</f>
        <v>14.21</v>
      </c>
      <c r="BC4" s="22">
        <f>AW4</f>
        <v>8</v>
      </c>
      <c r="BD4" s="19">
        <f>(AX4*3)+(AY4*10)+(AZ4*5)+(BA4*20)</f>
        <v>0</v>
      </c>
      <c r="BE4" s="36">
        <f>BB4+BC4+BD4</f>
        <v>22.21</v>
      </c>
      <c r="BF4" s="23"/>
      <c r="BG4" s="126">
        <v>43.45</v>
      </c>
      <c r="BH4" s="25">
        <v>4</v>
      </c>
      <c r="BI4" s="25">
        <v>0</v>
      </c>
      <c r="BJ4" s="25">
        <v>0</v>
      </c>
      <c r="BK4" s="25">
        <v>0</v>
      </c>
      <c r="BL4" s="26">
        <v>0</v>
      </c>
      <c r="BM4" s="35">
        <f>BF4+BG4</f>
        <v>43.45</v>
      </c>
      <c r="BN4" s="32">
        <f>BH4</f>
        <v>4</v>
      </c>
      <c r="BO4" s="31">
        <f>(BI4*3)+(BJ4*10)+(BK4*5)+(BL4*20)</f>
        <v>0</v>
      </c>
      <c r="BP4" s="65">
        <f>BM4+BN4+BO4</f>
        <v>47.45</v>
      </c>
      <c r="BQ4" s="27">
        <v>3.88</v>
      </c>
      <c r="BR4" s="24">
        <v>4.38</v>
      </c>
      <c r="BS4" s="24">
        <v>10</v>
      </c>
      <c r="BT4" s="24">
        <v>3.63</v>
      </c>
      <c r="BU4" s="25">
        <v>0</v>
      </c>
      <c r="BV4" s="25">
        <v>1</v>
      </c>
      <c r="BW4" s="25">
        <v>0</v>
      </c>
      <c r="BX4" s="25">
        <v>0</v>
      </c>
      <c r="BY4" s="26">
        <v>0</v>
      </c>
      <c r="BZ4" s="23">
        <f>BQ4+BR4+BS4+BT4</f>
        <v>21.89</v>
      </c>
      <c r="CA4" s="22">
        <f>BU4</f>
        <v>0</v>
      </c>
      <c r="CB4" s="28">
        <f>(BV4*3)+(BW4*10)+(BX4*5)+(BY4*20)</f>
        <v>3</v>
      </c>
      <c r="CC4" s="45">
        <f>BZ4+CA4+CB4</f>
        <v>24.89</v>
      </c>
      <c r="CD4" s="27">
        <v>18.82</v>
      </c>
      <c r="CE4" s="24">
        <v>18.760000000000002</v>
      </c>
      <c r="CF4" s="25">
        <v>48</v>
      </c>
      <c r="CG4" s="25">
        <v>0</v>
      </c>
      <c r="CH4" s="25">
        <v>0</v>
      </c>
      <c r="CI4" s="25">
        <v>0</v>
      </c>
      <c r="CJ4" s="26">
        <v>0</v>
      </c>
      <c r="CK4" s="23">
        <f>CD4+CE4</f>
        <v>37.58</v>
      </c>
      <c r="CL4" s="22">
        <f>CF4</f>
        <v>48</v>
      </c>
      <c r="CM4" s="19">
        <f>(CG4*3)+(CH4*10)+(CI4*5)+(CJ4*20)</f>
        <v>0</v>
      </c>
      <c r="CN4" s="36">
        <f>CK4+CL4+CM4</f>
        <v>85.58</v>
      </c>
      <c r="CV4" s="46"/>
      <c r="CY4" s="47"/>
      <c r="CZ4" s="34"/>
      <c r="DG4" s="46"/>
      <c r="DJ4" s="47"/>
      <c r="DK4" s="34"/>
      <c r="DR4" s="46"/>
      <c r="DU4" s="47"/>
      <c r="DV4" s="34"/>
      <c r="EC4" s="46"/>
      <c r="EF4" s="47"/>
      <c r="EG4" s="34"/>
      <c r="EN4" s="46"/>
      <c r="EQ4" s="47"/>
      <c r="ER4" s="34"/>
      <c r="EY4" s="46"/>
      <c r="FB4" s="47"/>
      <c r="FC4" s="34"/>
      <c r="FJ4" s="46"/>
      <c r="FM4" s="47"/>
      <c r="FN4" s="34"/>
      <c r="FU4" s="46"/>
      <c r="FX4" s="47"/>
      <c r="FY4" s="34"/>
      <c r="GF4" s="46"/>
      <c r="GI4" s="47"/>
      <c r="GJ4" s="34"/>
      <c r="GQ4" s="46"/>
      <c r="GT4" s="47"/>
      <c r="GU4" s="34"/>
      <c r="HB4" s="46"/>
      <c r="HE4" s="47"/>
      <c r="HF4" s="34"/>
      <c r="HM4" s="46"/>
      <c r="HP4" s="47"/>
      <c r="HQ4" s="34"/>
      <c r="HX4" s="46"/>
      <c r="IA4" s="47"/>
      <c r="IB4" s="34"/>
      <c r="II4" s="46"/>
      <c r="IM4" s="50"/>
    </row>
    <row r="5" spans="1:324" x14ac:dyDescent="0.2">
      <c r="A5" s="29">
        <v>3</v>
      </c>
      <c r="B5" s="41" t="s">
        <v>130</v>
      </c>
      <c r="C5" s="41" t="s">
        <v>131</v>
      </c>
      <c r="D5" s="42"/>
      <c r="E5" s="42" t="s">
        <v>132</v>
      </c>
      <c r="F5" s="43" t="s">
        <v>22</v>
      </c>
      <c r="G5" s="81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>
        <f>IF(ISNA(VLOOKUP(F5,SortLookup!$A$7:$B$11,2,FALSE))," ",VLOOKUP(F5,SortLookup!$A$7:$B$11,2,FALSE))</f>
        <v>3</v>
      </c>
      <c r="L5" s="37">
        <f>M5+N5+P5</f>
        <v>274.75</v>
      </c>
      <c r="M5" s="38">
        <f>AC5+AP5+BB5+BM5+BZ5+CK5+CV5+DG5+DR5+EC5+EN5+EY5+FJ5+FU5+GF5+GQ5+HB5+HM5+HX5+II5</f>
        <v>198.75</v>
      </c>
      <c r="N5" s="31">
        <f>AE5+AR5+BD5+BO5+CB5+CM5+CX5+DI5+DT5+EE5+EP5+FA5+FL5+FW5+GH5+GS5+HD5+HO5+HZ5+IK5</f>
        <v>6</v>
      </c>
      <c r="O5" s="32">
        <f>P5</f>
        <v>70</v>
      </c>
      <c r="P5" s="39">
        <f>X5+AK5+AW5+BH5+BU5+CF5+CQ5+DB5+DM5+DX5+EI5+ET5+FE5+FP5+GA5+GL5+GW5+HH5+HS5+ID5</f>
        <v>70</v>
      </c>
      <c r="Q5" s="27">
        <v>12.26</v>
      </c>
      <c r="R5" s="24">
        <v>36.61</v>
      </c>
      <c r="S5" s="24"/>
      <c r="T5" s="24"/>
      <c r="U5" s="24"/>
      <c r="V5" s="24"/>
      <c r="W5" s="24"/>
      <c r="X5" s="25">
        <v>4</v>
      </c>
      <c r="Y5" s="25">
        <v>1</v>
      </c>
      <c r="Z5" s="105">
        <v>0</v>
      </c>
      <c r="AA5" s="105">
        <v>0</v>
      </c>
      <c r="AB5" s="106">
        <v>0</v>
      </c>
      <c r="AC5" s="23">
        <f>Q5+R5+S5+T5+U5+V5+W5</f>
        <v>48.87</v>
      </c>
      <c r="AD5" s="22">
        <f>X5</f>
        <v>4</v>
      </c>
      <c r="AE5" s="19">
        <f>(Y5*3)+(Z5*10)+(AA5*5)+(AB5*20)</f>
        <v>3</v>
      </c>
      <c r="AF5" s="36">
        <f>AC5+AD5+AE5</f>
        <v>55.87</v>
      </c>
      <c r="AG5" s="27">
        <v>3.98</v>
      </c>
      <c r="AH5" s="24">
        <v>5.77</v>
      </c>
      <c r="AI5" s="24">
        <v>9.2799999999999994</v>
      </c>
      <c r="AJ5" s="24">
        <v>4.63</v>
      </c>
      <c r="AK5" s="25">
        <v>19</v>
      </c>
      <c r="AL5" s="25">
        <v>1</v>
      </c>
      <c r="AM5" s="25">
        <v>0</v>
      </c>
      <c r="AN5" s="25">
        <v>0</v>
      </c>
      <c r="AO5" s="26">
        <v>0</v>
      </c>
      <c r="AP5" s="23">
        <f>AG5+AH5+AI5+AJ5</f>
        <v>23.66</v>
      </c>
      <c r="AQ5" s="22">
        <f>AK5</f>
        <v>19</v>
      </c>
      <c r="AR5" s="19">
        <f>(AL5*3)+(AM5*10)+(AN5*5)+(AO5*20)</f>
        <v>3</v>
      </c>
      <c r="AS5" s="36">
        <f>AP5+AQ5+AR5</f>
        <v>45.66</v>
      </c>
      <c r="AT5" s="27">
        <v>4.05</v>
      </c>
      <c r="AU5" s="24">
        <v>9.4700000000000006</v>
      </c>
      <c r="AV5" s="24">
        <v>3.59</v>
      </c>
      <c r="AW5" s="25">
        <v>1</v>
      </c>
      <c r="AX5" s="25">
        <v>0</v>
      </c>
      <c r="AY5" s="25">
        <v>0</v>
      </c>
      <c r="AZ5" s="25">
        <v>0</v>
      </c>
      <c r="BA5" s="26">
        <v>0</v>
      </c>
      <c r="BB5" s="23">
        <f>AT5+AU5+AV5</f>
        <v>17.11</v>
      </c>
      <c r="BC5" s="22">
        <f>AW5</f>
        <v>1</v>
      </c>
      <c r="BD5" s="19">
        <f>(AX5*3)+(AY5*10)+(AZ5*5)+(BA5*20)</f>
        <v>0</v>
      </c>
      <c r="BE5" s="36">
        <f>BB5+BC5+BD5</f>
        <v>18.11</v>
      </c>
      <c r="BF5" s="23"/>
      <c r="BG5" s="126">
        <v>35.630000000000003</v>
      </c>
      <c r="BH5" s="25">
        <v>14</v>
      </c>
      <c r="BI5" s="25">
        <v>0</v>
      </c>
      <c r="BJ5" s="25">
        <v>0</v>
      </c>
      <c r="BK5" s="25">
        <v>0</v>
      </c>
      <c r="BL5" s="26">
        <v>0</v>
      </c>
      <c r="BM5" s="35">
        <f>BF5+BG5</f>
        <v>35.630000000000003</v>
      </c>
      <c r="BN5" s="32">
        <f>BH5</f>
        <v>14</v>
      </c>
      <c r="BO5" s="31">
        <f>(BI5*3)+(BJ5*10)+(BK5*5)+(BL5*20)</f>
        <v>0</v>
      </c>
      <c r="BP5" s="65">
        <f>BM5+BN5+BO5</f>
        <v>49.63</v>
      </c>
      <c r="BQ5" s="27">
        <v>4.49</v>
      </c>
      <c r="BR5" s="24">
        <v>5.73</v>
      </c>
      <c r="BS5" s="24">
        <v>10.95</v>
      </c>
      <c r="BT5" s="24">
        <v>4.96</v>
      </c>
      <c r="BU5" s="25">
        <v>10</v>
      </c>
      <c r="BV5" s="25">
        <v>0</v>
      </c>
      <c r="BW5" s="25">
        <v>0</v>
      </c>
      <c r="BX5" s="25">
        <v>0</v>
      </c>
      <c r="BY5" s="26">
        <v>0</v>
      </c>
      <c r="BZ5" s="23">
        <f>BQ5+BR5+BS5+BT5</f>
        <v>26.13</v>
      </c>
      <c r="CA5" s="22">
        <f>BU5</f>
        <v>10</v>
      </c>
      <c r="CB5" s="28">
        <f>(BV5*3)+(BW5*10)+(BX5*5)+(BY5*20)</f>
        <v>0</v>
      </c>
      <c r="CC5" s="45">
        <f>BZ5+CA5+CB5</f>
        <v>36.130000000000003</v>
      </c>
      <c r="CD5" s="27">
        <v>23.92</v>
      </c>
      <c r="CE5" s="24">
        <v>23.43</v>
      </c>
      <c r="CF5" s="25">
        <v>22</v>
      </c>
      <c r="CG5" s="25">
        <v>0</v>
      </c>
      <c r="CH5" s="25">
        <v>0</v>
      </c>
      <c r="CI5" s="25">
        <v>0</v>
      </c>
      <c r="CJ5" s="26">
        <v>0</v>
      </c>
      <c r="CK5" s="23">
        <f>CD5+CE5</f>
        <v>47.35</v>
      </c>
      <c r="CL5" s="22">
        <f>CF5</f>
        <v>22</v>
      </c>
      <c r="CM5" s="19">
        <f>(CG5*3)+(CH5*10)+(CI5*5)+(CJ5*20)</f>
        <v>0</v>
      </c>
      <c r="CN5" s="36">
        <f>CK5+CL5+CM5</f>
        <v>69.349999999999994</v>
      </c>
      <c r="CO5" s="134"/>
      <c r="CP5" s="134"/>
      <c r="CQ5" s="134"/>
      <c r="CR5" s="134"/>
      <c r="CS5" s="134"/>
      <c r="CT5" s="134"/>
      <c r="CU5" s="134"/>
      <c r="CV5" s="46"/>
      <c r="CW5" s="134"/>
      <c r="CX5" s="134"/>
      <c r="CY5" s="47"/>
      <c r="CZ5" s="34"/>
      <c r="DA5" s="134"/>
      <c r="DB5" s="134"/>
      <c r="DC5" s="134"/>
      <c r="DD5" s="134"/>
      <c r="DE5" s="134"/>
      <c r="DF5" s="134"/>
      <c r="DG5" s="46"/>
      <c r="DH5" s="134"/>
      <c r="DI5" s="134"/>
      <c r="DJ5" s="47"/>
      <c r="DK5" s="34"/>
      <c r="DL5" s="134"/>
      <c r="DM5" s="134"/>
      <c r="DN5" s="134"/>
      <c r="DO5" s="134"/>
      <c r="DP5" s="134"/>
      <c r="DQ5" s="134"/>
      <c r="DR5" s="46"/>
      <c r="DS5" s="134"/>
      <c r="DT5" s="134"/>
      <c r="DU5" s="47"/>
      <c r="DV5" s="34"/>
      <c r="DW5" s="134"/>
      <c r="DX5" s="134"/>
      <c r="DY5" s="134"/>
      <c r="DZ5" s="134"/>
      <c r="EA5" s="134"/>
      <c r="EB5" s="134"/>
      <c r="EC5" s="46"/>
      <c r="ED5" s="134"/>
      <c r="EE5" s="134"/>
      <c r="EF5" s="47"/>
      <c r="EG5" s="34"/>
      <c r="EH5" s="134"/>
      <c r="EI5" s="134"/>
      <c r="EJ5" s="134"/>
      <c r="EK5" s="134"/>
      <c r="EL5" s="134"/>
      <c r="EM5" s="134"/>
      <c r="EN5" s="46"/>
      <c r="EO5" s="134"/>
      <c r="EP5" s="134"/>
      <c r="EQ5" s="47"/>
      <c r="ER5" s="34"/>
      <c r="ES5" s="134"/>
      <c r="ET5" s="134"/>
      <c r="EU5" s="134"/>
      <c r="EV5" s="134"/>
      <c r="EW5" s="134"/>
      <c r="EX5" s="134"/>
      <c r="EY5" s="46"/>
      <c r="EZ5" s="134"/>
      <c r="FA5" s="134"/>
      <c r="FB5" s="47"/>
      <c r="FC5" s="34"/>
      <c r="FD5" s="134"/>
      <c r="FE5" s="134"/>
      <c r="FF5" s="134"/>
      <c r="FG5" s="134"/>
      <c r="FH5" s="134"/>
      <c r="FI5" s="134"/>
      <c r="FJ5" s="46"/>
      <c r="FK5" s="134"/>
      <c r="FL5" s="134"/>
      <c r="FM5" s="47"/>
      <c r="FN5" s="34"/>
      <c r="FO5" s="134"/>
      <c r="FP5" s="134"/>
      <c r="FQ5" s="134"/>
      <c r="FR5" s="134"/>
      <c r="FS5" s="134"/>
      <c r="FT5" s="134"/>
      <c r="FU5" s="46"/>
      <c r="FV5" s="134"/>
      <c r="FW5" s="134"/>
      <c r="FX5" s="47"/>
      <c r="FY5" s="34"/>
      <c r="FZ5" s="134"/>
      <c r="GA5" s="134"/>
      <c r="GB5" s="134"/>
      <c r="GC5" s="134"/>
      <c r="GD5" s="134"/>
      <c r="GE5" s="134"/>
      <c r="GF5" s="46"/>
      <c r="GG5" s="134"/>
      <c r="GH5" s="134"/>
      <c r="GI5" s="47"/>
      <c r="GJ5" s="34"/>
      <c r="GK5" s="134"/>
      <c r="GL5" s="134"/>
      <c r="GM5" s="134"/>
      <c r="GN5" s="134"/>
      <c r="GO5" s="134"/>
      <c r="GP5" s="134"/>
      <c r="GQ5" s="46"/>
      <c r="GR5" s="134"/>
      <c r="GS5" s="134"/>
      <c r="GT5" s="47"/>
      <c r="GU5" s="34"/>
      <c r="GV5" s="134"/>
      <c r="GW5" s="134"/>
      <c r="GX5" s="134"/>
      <c r="GY5" s="134"/>
      <c r="GZ5" s="134"/>
      <c r="HA5" s="134"/>
      <c r="HB5" s="46"/>
      <c r="HC5" s="134"/>
      <c r="HD5" s="134"/>
      <c r="HE5" s="47"/>
      <c r="HF5" s="34"/>
      <c r="HG5" s="134"/>
      <c r="HH5" s="134"/>
      <c r="HI5" s="134"/>
      <c r="HJ5" s="134"/>
      <c r="HK5" s="134"/>
      <c r="HL5" s="134"/>
      <c r="HM5" s="46"/>
      <c r="HN5" s="134"/>
      <c r="HO5" s="134"/>
      <c r="HP5" s="47"/>
      <c r="HQ5" s="34"/>
      <c r="HR5" s="134"/>
      <c r="HS5" s="134"/>
      <c r="HT5" s="134"/>
      <c r="HU5" s="134"/>
      <c r="HV5" s="134"/>
      <c r="HW5" s="134"/>
      <c r="HX5" s="46"/>
      <c r="HY5" s="134"/>
      <c r="HZ5" s="134"/>
      <c r="IA5" s="47"/>
      <c r="IB5" s="34"/>
      <c r="IC5" s="134"/>
      <c r="ID5" s="134"/>
      <c r="IE5" s="134"/>
      <c r="IF5" s="134"/>
      <c r="IG5" s="134"/>
      <c r="IH5" s="134"/>
      <c r="II5" s="46"/>
      <c r="IJ5" s="134"/>
      <c r="IK5" s="134"/>
      <c r="IL5" s="134"/>
      <c r="IM5" s="50"/>
    </row>
    <row r="6" spans="1:324" ht="12.75" customHeight="1" x14ac:dyDescent="0.2">
      <c r="A6" s="29">
        <v>4</v>
      </c>
      <c r="B6" s="41" t="s">
        <v>169</v>
      </c>
      <c r="C6" s="41" t="s">
        <v>170</v>
      </c>
      <c r="D6" s="42"/>
      <c r="E6" s="42" t="s">
        <v>132</v>
      </c>
      <c r="F6" s="43" t="s">
        <v>21</v>
      </c>
      <c r="G6" s="81"/>
      <c r="H6" s="20" t="e">
        <f>IF(AND(OR(#REF!="Y",#REF!="Y"),J6&lt;5,K6&lt;5),IF(AND(J6=#REF!,K6=#REF!),#REF!+1,1),"")</f>
        <v>#REF!</v>
      </c>
      <c r="I6" s="17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0" t="str">
        <f>IF(ISNA(VLOOKUP(E6,SortLookup!$A$1:$B$5,2,FALSE))," ",VLOOKUP(E6,SortLookup!$A$1:$B$5,2,FALSE))</f>
        <v xml:space="preserve"> </v>
      </c>
      <c r="K6" s="18">
        <f>IF(ISNA(VLOOKUP(F6,SortLookup!$A$7:$B$11,2,FALSE))," ",VLOOKUP(F6,SortLookup!$A$7:$B$11,2,FALSE))</f>
        <v>2</v>
      </c>
      <c r="L6" s="37">
        <f>M6+N6+P6</f>
        <v>296.05</v>
      </c>
      <c r="M6" s="38">
        <f>AC6+AP6+BB6+BM6+BZ6+CK6+CV5+DG5+DR5+EC5+EN5+EY5+FJ5+FU5+GF5+GQ5+HB5+HM5+HX5+II5</f>
        <v>229.05</v>
      </c>
      <c r="N6" s="31">
        <f>AE6+AR6+BD6+BO6+CB6+CM6+CX5+DI5+DT5+EE5+EP5+FA5+FL5+FW5+GH5+GS5+HD5+HO5+HZ5+IK5</f>
        <v>0</v>
      </c>
      <c r="O6" s="32">
        <f>P6</f>
        <v>67</v>
      </c>
      <c r="P6" s="39">
        <f>X6+AK6+AW6+BH6+BU6+CF6+CQ5+DB5+DM5+DX5+EI5+ET5+FE5+FP5+GA5+GL5+GW5+HH5+HS5+ID5</f>
        <v>67</v>
      </c>
      <c r="Q6" s="27">
        <v>26.8</v>
      </c>
      <c r="R6" s="24">
        <v>31.82</v>
      </c>
      <c r="S6" s="24"/>
      <c r="T6" s="24"/>
      <c r="U6" s="24"/>
      <c r="V6" s="24"/>
      <c r="W6" s="24"/>
      <c r="X6" s="25">
        <v>5</v>
      </c>
      <c r="Y6" s="25">
        <v>0</v>
      </c>
      <c r="Z6" s="25">
        <v>0</v>
      </c>
      <c r="AA6" s="25">
        <v>0</v>
      </c>
      <c r="AB6" s="26">
        <v>0</v>
      </c>
      <c r="AC6" s="23">
        <f>Q6+R6+S6+T6+U6+V6+W6</f>
        <v>58.62</v>
      </c>
      <c r="AD6" s="22">
        <f>X6</f>
        <v>5</v>
      </c>
      <c r="AE6" s="19">
        <f>(Y6*3)+(Z6*10)+(AA6*5)+(AB6*20)</f>
        <v>0</v>
      </c>
      <c r="AF6" s="36">
        <f>AC6+AD6+AE6</f>
        <v>63.62</v>
      </c>
      <c r="AG6" s="27">
        <v>5.82</v>
      </c>
      <c r="AH6" s="24">
        <v>6.47</v>
      </c>
      <c r="AI6" s="24">
        <v>20.23</v>
      </c>
      <c r="AJ6" s="24">
        <v>7.47</v>
      </c>
      <c r="AK6" s="25">
        <v>3</v>
      </c>
      <c r="AL6" s="25">
        <v>0</v>
      </c>
      <c r="AM6" s="25">
        <v>0</v>
      </c>
      <c r="AN6" s="25">
        <v>0</v>
      </c>
      <c r="AO6" s="26">
        <v>0</v>
      </c>
      <c r="AP6" s="23">
        <f>AG6+AH6+AI6+AJ6</f>
        <v>39.99</v>
      </c>
      <c r="AQ6" s="22">
        <f>AK6</f>
        <v>3</v>
      </c>
      <c r="AR6" s="19">
        <f>(AL6*3)+(AM6*10)+(AN6*5)+(AO6*20)</f>
        <v>0</v>
      </c>
      <c r="AS6" s="36">
        <f>AP6+AQ6+AR6</f>
        <v>42.99</v>
      </c>
      <c r="AT6" s="27">
        <v>3.28</v>
      </c>
      <c r="AU6" s="24">
        <v>14.26</v>
      </c>
      <c r="AV6" s="24">
        <v>2.8</v>
      </c>
      <c r="AW6" s="25">
        <v>5</v>
      </c>
      <c r="AX6" s="25">
        <v>0</v>
      </c>
      <c r="AY6" s="25">
        <v>0</v>
      </c>
      <c r="AZ6" s="25">
        <v>0</v>
      </c>
      <c r="BA6" s="26">
        <v>0</v>
      </c>
      <c r="BB6" s="23">
        <f>AT6+AU6+AV6</f>
        <v>20.34</v>
      </c>
      <c r="BC6" s="22">
        <f>AW6</f>
        <v>5</v>
      </c>
      <c r="BD6" s="19">
        <f>(AX6*3)+(AY6*10)+(AZ6*5)+(BA6*20)</f>
        <v>0</v>
      </c>
      <c r="BE6" s="36">
        <f>BB6+BC6+BD6</f>
        <v>25.34</v>
      </c>
      <c r="BF6" s="23"/>
      <c r="BG6" s="126">
        <v>38.15</v>
      </c>
      <c r="BH6" s="25">
        <v>8</v>
      </c>
      <c r="BI6" s="25">
        <v>0</v>
      </c>
      <c r="BJ6" s="25">
        <v>0</v>
      </c>
      <c r="BK6" s="25">
        <v>0</v>
      </c>
      <c r="BL6" s="26">
        <v>0</v>
      </c>
      <c r="BM6" s="35">
        <f>BF6+BG6</f>
        <v>38.15</v>
      </c>
      <c r="BN6" s="32">
        <f>BH6</f>
        <v>8</v>
      </c>
      <c r="BO6" s="31">
        <f>(BI6*3)+(BJ6*10)+(BK6*5)+(BL6*20)</f>
        <v>0</v>
      </c>
      <c r="BP6" s="65">
        <f>BM6+BN6+BO6</f>
        <v>46.15</v>
      </c>
      <c r="BQ6" s="27">
        <v>4.1100000000000003</v>
      </c>
      <c r="BR6" s="24">
        <v>10.76</v>
      </c>
      <c r="BS6" s="24">
        <v>5.95</v>
      </c>
      <c r="BT6" s="24">
        <v>4.92</v>
      </c>
      <c r="BU6" s="25">
        <v>5</v>
      </c>
      <c r="BV6" s="25">
        <v>0</v>
      </c>
      <c r="BW6" s="25">
        <v>0</v>
      </c>
      <c r="BX6" s="25">
        <v>0</v>
      </c>
      <c r="BY6" s="26">
        <v>0</v>
      </c>
      <c r="BZ6" s="23">
        <f>BQ6+BR6+BS6+BT6</f>
        <v>25.74</v>
      </c>
      <c r="CA6" s="22">
        <f>BU6</f>
        <v>5</v>
      </c>
      <c r="CB6" s="28">
        <f>(BV6*3)+(BW6*10)+(BX6*5)+(BY6*20)</f>
        <v>0</v>
      </c>
      <c r="CC6" s="45">
        <f>BZ6+CA6+CB6</f>
        <v>30.74</v>
      </c>
      <c r="CD6" s="27">
        <v>23.86</v>
      </c>
      <c r="CE6" s="24">
        <v>22.35</v>
      </c>
      <c r="CF6" s="25">
        <v>41</v>
      </c>
      <c r="CG6" s="25">
        <v>0</v>
      </c>
      <c r="CH6" s="25">
        <v>0</v>
      </c>
      <c r="CI6" s="25">
        <v>0</v>
      </c>
      <c r="CJ6" s="26">
        <v>0</v>
      </c>
      <c r="CK6" s="23">
        <f>CD6+CE6</f>
        <v>46.21</v>
      </c>
      <c r="CL6" s="22">
        <f>CF6</f>
        <v>41</v>
      </c>
      <c r="CM6" s="19">
        <f>(CG6*3)+(CH6*10)+(CI6*5)+(CJ6*20)</f>
        <v>0</v>
      </c>
      <c r="CN6" s="36">
        <f>CK6+CL6+CM6</f>
        <v>87.21</v>
      </c>
      <c r="IM6" s="50"/>
    </row>
    <row r="7" spans="1:324" x14ac:dyDescent="0.2">
      <c r="A7" s="29">
        <v>5</v>
      </c>
      <c r="B7" s="41" t="s">
        <v>191</v>
      </c>
      <c r="C7" s="41" t="s">
        <v>192</v>
      </c>
      <c r="D7" s="42"/>
      <c r="E7" s="42" t="s">
        <v>132</v>
      </c>
      <c r="F7" s="43" t="s">
        <v>22</v>
      </c>
      <c r="G7" s="81"/>
      <c r="H7" s="20" t="e">
        <f>IF(AND(OR(#REF!="Y",#REF!="Y"),J7&lt;5,K7&lt;5),IF(AND(J7=#REF!,K7=#REF!),#REF!+1,1),"")</f>
        <v>#REF!</v>
      </c>
      <c r="I7" s="17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 t="str">
        <f>IF(ISNA(VLOOKUP(E7,SortLookup!$A$1:$B$5,2,FALSE))," ",VLOOKUP(E7,SortLookup!$A$1:$B$5,2,FALSE))</f>
        <v xml:space="preserve"> </v>
      </c>
      <c r="K7" s="18">
        <f>IF(ISNA(VLOOKUP(F7,SortLookup!$A$7:$B$11,2,FALSE))," ",VLOOKUP(F7,SortLookup!$A$7:$B$11,2,FALSE))</f>
        <v>3</v>
      </c>
      <c r="L7" s="37">
        <f>M7+N7+P7</f>
        <v>297.63</v>
      </c>
      <c r="M7" s="38">
        <f>AC7+AP7+BB7+BM7+BZ7+CK7+CV7+DG7+DR7+EC7+EN7+EY7+FJ7+FU7+GF7+GQ7+HB7+HM7+HX7+II7</f>
        <v>208.63</v>
      </c>
      <c r="N7" s="31">
        <f>AE7+AR7+BD7+BO7+CB7+CM7+CX7+DI7+DT7+EE7+EP7+FA7+FL7+FW7+GH7+GS7+HD7+HO7+HZ7+IK7</f>
        <v>8</v>
      </c>
      <c r="O7" s="32">
        <f>P7</f>
        <v>81</v>
      </c>
      <c r="P7" s="39">
        <f>X7+AK7+AW7+BH7+BU7+CF7+CQ7+DB7+DM7+DX7+EI7+ET7+FE7+FP7+GA7+GL7+GW7+HH7+HS7+ID7</f>
        <v>81</v>
      </c>
      <c r="Q7" s="27">
        <v>36.020000000000003</v>
      </c>
      <c r="R7" s="24">
        <v>20.010000000000002</v>
      </c>
      <c r="S7" s="24"/>
      <c r="T7" s="24"/>
      <c r="U7" s="24"/>
      <c r="V7" s="24"/>
      <c r="W7" s="24"/>
      <c r="X7" s="25">
        <v>6</v>
      </c>
      <c r="Y7" s="25">
        <v>1</v>
      </c>
      <c r="Z7" s="25">
        <v>0</v>
      </c>
      <c r="AA7" s="25">
        <v>1</v>
      </c>
      <c r="AB7" s="26">
        <v>0</v>
      </c>
      <c r="AC7" s="23">
        <f>Q7+R7+S7+T7+U7+V7+W7</f>
        <v>56.03</v>
      </c>
      <c r="AD7" s="22">
        <f>X7</f>
        <v>6</v>
      </c>
      <c r="AE7" s="19">
        <f>(Y7*3)+(Z7*10)+(AA7*5)+(AB7*20)</f>
        <v>8</v>
      </c>
      <c r="AF7" s="36">
        <f>AC7+AD7+AE7</f>
        <v>70.03</v>
      </c>
      <c r="AG7" s="27">
        <v>3.77</v>
      </c>
      <c r="AH7" s="24">
        <v>4.9800000000000004</v>
      </c>
      <c r="AI7" s="24">
        <v>10.1</v>
      </c>
      <c r="AJ7" s="24">
        <v>8.2899999999999991</v>
      </c>
      <c r="AK7" s="25">
        <v>9</v>
      </c>
      <c r="AL7" s="25">
        <v>0</v>
      </c>
      <c r="AM7" s="25">
        <v>0</v>
      </c>
      <c r="AN7" s="25">
        <v>0</v>
      </c>
      <c r="AO7" s="26">
        <v>0</v>
      </c>
      <c r="AP7" s="23">
        <f>AG7+AH7+AI7+AJ7</f>
        <v>27.14</v>
      </c>
      <c r="AQ7" s="22">
        <f>AK7</f>
        <v>9</v>
      </c>
      <c r="AR7" s="19">
        <f>(AL7*3)+(AM7*10)+(AN7*5)+(AO7*20)</f>
        <v>0</v>
      </c>
      <c r="AS7" s="36">
        <f>AP7+AQ7+AR7</f>
        <v>36.14</v>
      </c>
      <c r="AT7" s="27">
        <v>3.32</v>
      </c>
      <c r="AU7" s="24">
        <v>10.82</v>
      </c>
      <c r="AV7" s="24">
        <v>1.58</v>
      </c>
      <c r="AW7" s="25">
        <v>11</v>
      </c>
      <c r="AX7" s="25">
        <v>0</v>
      </c>
      <c r="AY7" s="25">
        <v>0</v>
      </c>
      <c r="AZ7" s="25">
        <v>0</v>
      </c>
      <c r="BA7" s="26">
        <v>0</v>
      </c>
      <c r="BB7" s="23">
        <f>AT7+AU7+AV7</f>
        <v>15.72</v>
      </c>
      <c r="BC7" s="22">
        <f>AW7</f>
        <v>11</v>
      </c>
      <c r="BD7" s="19">
        <f>(AX7*3)+(AY7*10)+(AZ7*5)+(BA7*20)</f>
        <v>0</v>
      </c>
      <c r="BE7" s="36">
        <f>BB7+BC7+BD7</f>
        <v>26.72</v>
      </c>
      <c r="BF7" s="23"/>
      <c r="BG7" s="126">
        <v>37.19</v>
      </c>
      <c r="BH7" s="25">
        <v>12</v>
      </c>
      <c r="BI7" s="25">
        <v>0</v>
      </c>
      <c r="BJ7" s="25">
        <v>0</v>
      </c>
      <c r="BK7" s="25">
        <v>0</v>
      </c>
      <c r="BL7" s="26">
        <v>0</v>
      </c>
      <c r="BM7" s="35">
        <f>BF7+BG7</f>
        <v>37.19</v>
      </c>
      <c r="BN7" s="32">
        <f>BH7</f>
        <v>12</v>
      </c>
      <c r="BO7" s="31">
        <f>(BI7*3)+(BJ7*10)+(BK7*5)+(BL7*20)</f>
        <v>0</v>
      </c>
      <c r="BP7" s="65">
        <f>BM7+BN7+BO7</f>
        <v>49.19</v>
      </c>
      <c r="BQ7" s="27">
        <v>4.09</v>
      </c>
      <c r="BR7" s="24">
        <v>4.9400000000000004</v>
      </c>
      <c r="BS7" s="24">
        <v>8.8800000000000008</v>
      </c>
      <c r="BT7" s="24">
        <v>4.63</v>
      </c>
      <c r="BU7" s="25">
        <v>14</v>
      </c>
      <c r="BV7" s="25">
        <v>0</v>
      </c>
      <c r="BW7" s="25">
        <v>0</v>
      </c>
      <c r="BX7" s="25">
        <v>0</v>
      </c>
      <c r="BY7" s="26">
        <v>0</v>
      </c>
      <c r="BZ7" s="23">
        <f>BQ7+BR7+BS7+BT7</f>
        <v>22.54</v>
      </c>
      <c r="CA7" s="22">
        <f>BU7</f>
        <v>14</v>
      </c>
      <c r="CB7" s="28">
        <f>(BV7*3)+(BW7*10)+(BX7*5)+(BY7*20)</f>
        <v>0</v>
      </c>
      <c r="CC7" s="45">
        <f>BZ7+CA7+CB7</f>
        <v>36.54</v>
      </c>
      <c r="CD7" s="27">
        <v>27.99</v>
      </c>
      <c r="CE7" s="24">
        <v>22.02</v>
      </c>
      <c r="CF7" s="25">
        <v>29</v>
      </c>
      <c r="CG7" s="25">
        <v>0</v>
      </c>
      <c r="CH7" s="25">
        <v>0</v>
      </c>
      <c r="CI7" s="25">
        <v>0</v>
      </c>
      <c r="CJ7" s="26">
        <v>0</v>
      </c>
      <c r="CK7" s="23">
        <f>CD7+CE7</f>
        <v>50.01</v>
      </c>
      <c r="CL7" s="22">
        <f>CF7</f>
        <v>29</v>
      </c>
      <c r="CM7" s="19">
        <f>(CG7*3)+(CH7*10)+(CI7*5)+(CJ7*20)</f>
        <v>0</v>
      </c>
      <c r="CN7" s="36">
        <f>CK7+CL7+CM7</f>
        <v>79.010000000000005</v>
      </c>
      <c r="IM7" s="50"/>
    </row>
    <row r="8" spans="1:324" x14ac:dyDescent="0.2">
      <c r="A8" s="29">
        <v>6</v>
      </c>
      <c r="B8" s="41" t="s">
        <v>147</v>
      </c>
      <c r="C8" s="41" t="s">
        <v>148</v>
      </c>
      <c r="D8" s="42"/>
      <c r="E8" s="42" t="s">
        <v>132</v>
      </c>
      <c r="F8" s="43" t="s">
        <v>112</v>
      </c>
      <c r="G8" s="81"/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 t="str">
        <f>IF(ISNA(VLOOKUP(E8,SortLookup!$A$1:$B$5,2,FALSE))," ",VLOOKUP(E8,SortLookup!$A$1:$B$5,2,FALSE))</f>
        <v xml:space="preserve"> </v>
      </c>
      <c r="K8" s="18" t="str">
        <f>IF(ISNA(VLOOKUP(F8,SortLookup!$A$7:$B$11,2,FALSE))," ",VLOOKUP(F8,SortLookup!$A$7:$B$11,2,FALSE))</f>
        <v xml:space="preserve"> </v>
      </c>
      <c r="L8" s="37">
        <f>M8+N8+P8</f>
        <v>316.66000000000003</v>
      </c>
      <c r="M8" s="38">
        <f>AC8+AP8+BB8+BM8+BZ8+CK8+CV8+DG8+DR8+EC8+EN8+EY8+FJ8+FU8+GF8+GQ8+HB8+HM8+HX8+II8</f>
        <v>214.66</v>
      </c>
      <c r="N8" s="31">
        <f>AE8+AR8+BD8+BO8+CB8+CM8+CX8+DI8+DT8+EE8+EP8+FA8+FL8+FW8+GH8+GS8+HD8+HO8+HZ8+IK8</f>
        <v>6</v>
      </c>
      <c r="O8" s="32">
        <f>P8</f>
        <v>96</v>
      </c>
      <c r="P8" s="39">
        <f>X8+AK8+AW8+BH8+BU8+CF8+CQ8+DB8+DM8+DX8+EI8+ET8+FE8+FP8+GA8+GL8+GW8+HH8+HS8+ID8</f>
        <v>96</v>
      </c>
      <c r="Q8" s="27">
        <v>17.02</v>
      </c>
      <c r="R8" s="24">
        <v>39.880000000000003</v>
      </c>
      <c r="S8" s="24"/>
      <c r="T8" s="24"/>
      <c r="U8" s="24"/>
      <c r="V8" s="24"/>
      <c r="W8" s="24"/>
      <c r="X8" s="25">
        <v>22</v>
      </c>
      <c r="Y8" s="25">
        <v>1</v>
      </c>
      <c r="Z8" s="25">
        <v>0</v>
      </c>
      <c r="AA8" s="25">
        <v>0</v>
      </c>
      <c r="AB8" s="26">
        <v>0</v>
      </c>
      <c r="AC8" s="23">
        <f>Q8+R8+S8+T8+U8+V8+W8</f>
        <v>56.9</v>
      </c>
      <c r="AD8" s="22">
        <f>X8</f>
        <v>22</v>
      </c>
      <c r="AE8" s="19">
        <f>(Y8*3)+(Z8*10)+(AA8*5)+(AB8*20)</f>
        <v>3</v>
      </c>
      <c r="AF8" s="36">
        <f>AC8+AD8+AE8</f>
        <v>81.900000000000006</v>
      </c>
      <c r="AG8" s="27">
        <v>4.8899999999999997</v>
      </c>
      <c r="AH8" s="24">
        <v>8.5</v>
      </c>
      <c r="AI8" s="24">
        <v>11.88</v>
      </c>
      <c r="AJ8" s="24">
        <v>5.82</v>
      </c>
      <c r="AK8" s="25">
        <v>8</v>
      </c>
      <c r="AL8" s="25">
        <v>0</v>
      </c>
      <c r="AM8" s="25">
        <v>0</v>
      </c>
      <c r="AN8" s="25">
        <v>0</v>
      </c>
      <c r="AO8" s="26">
        <v>0</v>
      </c>
      <c r="AP8" s="23">
        <f>AG8+AH8+AI8+AJ8</f>
        <v>31.09</v>
      </c>
      <c r="AQ8" s="22">
        <f>AK8</f>
        <v>8</v>
      </c>
      <c r="AR8" s="19">
        <f>(AL8*3)+(AM8*10)+(AN8*5)+(AO8*20)</f>
        <v>0</v>
      </c>
      <c r="AS8" s="36">
        <f>AP8+AQ8+AR8</f>
        <v>39.090000000000003</v>
      </c>
      <c r="AT8" s="27">
        <v>3.35</v>
      </c>
      <c r="AU8" s="24">
        <v>9.76</v>
      </c>
      <c r="AV8" s="24">
        <v>2.08</v>
      </c>
      <c r="AW8" s="25">
        <v>7</v>
      </c>
      <c r="AX8" s="25">
        <v>1</v>
      </c>
      <c r="AY8" s="25">
        <v>0</v>
      </c>
      <c r="AZ8" s="25">
        <v>0</v>
      </c>
      <c r="BA8" s="26">
        <v>0</v>
      </c>
      <c r="BB8" s="23">
        <f>AT8+AU8+AV8</f>
        <v>15.19</v>
      </c>
      <c r="BC8" s="22">
        <f>AW8</f>
        <v>7</v>
      </c>
      <c r="BD8" s="19">
        <f>(AX8*3)+(AY8*10)+(AZ8*5)+(BA8*20)</f>
        <v>3</v>
      </c>
      <c r="BE8" s="36">
        <f>BB8+BC8+BD8</f>
        <v>25.19</v>
      </c>
      <c r="BF8" s="23"/>
      <c r="BG8" s="126">
        <v>45.28</v>
      </c>
      <c r="BH8" s="25">
        <v>3</v>
      </c>
      <c r="BI8" s="25">
        <v>0</v>
      </c>
      <c r="BJ8" s="25">
        <v>0</v>
      </c>
      <c r="BK8" s="25">
        <v>0</v>
      </c>
      <c r="BL8" s="26">
        <v>0</v>
      </c>
      <c r="BM8" s="35">
        <f>BF8+BG8</f>
        <v>45.28</v>
      </c>
      <c r="BN8" s="32">
        <f>BH8</f>
        <v>3</v>
      </c>
      <c r="BO8" s="31">
        <f>(BI8*3)+(BJ8*10)+(BK8*5)+(BL8*20)</f>
        <v>0</v>
      </c>
      <c r="BP8" s="65">
        <f>BM8+BN8+BO8</f>
        <v>48.28</v>
      </c>
      <c r="BQ8" s="27">
        <v>5.71</v>
      </c>
      <c r="BR8" s="24">
        <v>8.23</v>
      </c>
      <c r="BS8" s="24">
        <v>10.46</v>
      </c>
      <c r="BT8" s="24">
        <v>5.57</v>
      </c>
      <c r="BU8" s="25">
        <v>9</v>
      </c>
      <c r="BV8" s="25">
        <v>0</v>
      </c>
      <c r="BW8" s="25">
        <v>0</v>
      </c>
      <c r="BX8" s="25">
        <v>0</v>
      </c>
      <c r="BY8" s="26">
        <v>0</v>
      </c>
      <c r="BZ8" s="23">
        <f>BQ8+BR8+BS8+BT8</f>
        <v>29.97</v>
      </c>
      <c r="CA8" s="22">
        <f>BU8</f>
        <v>9</v>
      </c>
      <c r="CB8" s="28">
        <f>(BV8*3)+(BW8*10)+(BX8*5)+(BY8*20)</f>
        <v>0</v>
      </c>
      <c r="CC8" s="45">
        <f>BZ8+CA8+CB8</f>
        <v>38.97</v>
      </c>
      <c r="CD8" s="27">
        <v>20.46</v>
      </c>
      <c r="CE8" s="24">
        <v>15.77</v>
      </c>
      <c r="CF8" s="25">
        <v>47</v>
      </c>
      <c r="CG8" s="25">
        <v>0</v>
      </c>
      <c r="CH8" s="25">
        <v>0</v>
      </c>
      <c r="CI8" s="25">
        <v>0</v>
      </c>
      <c r="CJ8" s="26">
        <v>0</v>
      </c>
      <c r="CK8" s="23">
        <f>CD8+CE8</f>
        <v>36.229999999999997</v>
      </c>
      <c r="CL8" s="22">
        <f>CF8</f>
        <v>47</v>
      </c>
      <c r="CM8" s="19">
        <f>(CG8*3)+(CH8*10)+(CI8*5)+(CJ8*20)</f>
        <v>0</v>
      </c>
      <c r="CN8" s="36">
        <f>CK8+CL8+CM8</f>
        <v>83.23</v>
      </c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50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</row>
    <row r="9" spans="1:324" x14ac:dyDescent="0.2">
      <c r="A9" s="29">
        <v>7</v>
      </c>
      <c r="B9" s="41" t="s">
        <v>133</v>
      </c>
      <c r="C9" s="41" t="s">
        <v>134</v>
      </c>
      <c r="D9" s="42" t="s">
        <v>111</v>
      </c>
      <c r="E9" s="42" t="s">
        <v>132</v>
      </c>
      <c r="F9" s="43" t="s">
        <v>22</v>
      </c>
      <c r="G9" s="81"/>
      <c r="H9" s="20" t="e">
        <f>IF(AND(OR(#REF!="Y",#REF!="Y"),J9&lt;5,K9&lt;5),IF(AND(J9=#REF!,K9=#REF!),#REF!+1,1),"")</f>
        <v>#REF!</v>
      </c>
      <c r="I9" s="17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 t="str">
        <f>IF(ISNA(VLOOKUP(E9,SortLookup!$A$1:$B$5,2,FALSE))," ",VLOOKUP(E9,SortLookup!$A$1:$B$5,2,FALSE))</f>
        <v xml:space="preserve"> </v>
      </c>
      <c r="K9" s="18">
        <f>IF(ISNA(VLOOKUP(F9,SortLookup!$A$7:$B$11,2,FALSE))," ",VLOOKUP(F9,SortLookup!$A$7:$B$11,2,FALSE))</f>
        <v>3</v>
      </c>
      <c r="L9" s="37">
        <f>M9+N9+P9</f>
        <v>441.29</v>
      </c>
      <c r="M9" s="38">
        <f>AC9+AP9+BB9+BM9+BZ9+CK9+CV9+DG9+DR9+EC9+EN9+EY9+FJ9+FU9+GF9+GQ9+HB9+HM9+HX9+II9</f>
        <v>301.29000000000002</v>
      </c>
      <c r="N9" s="31">
        <f>AE9+AR9+BD9+BO9+CB9+CM9+CX9+DI9+DT9+EE9+EP9+FA9+FL9+FW9+GH9+GS9+HD9+HO9+HZ9+IK9</f>
        <v>26</v>
      </c>
      <c r="O9" s="32">
        <f>P9</f>
        <v>114</v>
      </c>
      <c r="P9" s="39">
        <f>X9+AK9+AW9+BH9+BU9+CF9+CQ9+DB9+DM9+DX9+EI9+ET9+FE9+FP9+GA9+GL9+GW9+HH9+HS9+ID9</f>
        <v>114</v>
      </c>
      <c r="Q9" s="27">
        <v>32.58</v>
      </c>
      <c r="R9" s="24">
        <v>38.619999999999997</v>
      </c>
      <c r="S9" s="24"/>
      <c r="T9" s="24"/>
      <c r="U9" s="24"/>
      <c r="V9" s="24"/>
      <c r="W9" s="24"/>
      <c r="X9" s="25">
        <v>7</v>
      </c>
      <c r="Y9" s="25">
        <v>1</v>
      </c>
      <c r="Z9" s="25">
        <v>0</v>
      </c>
      <c r="AA9" s="25">
        <v>0</v>
      </c>
      <c r="AB9" s="26">
        <v>0</v>
      </c>
      <c r="AC9" s="23">
        <f>Q9+R9+S9+T9+U9+V9+W9</f>
        <v>71.2</v>
      </c>
      <c r="AD9" s="22">
        <f>X9</f>
        <v>7</v>
      </c>
      <c r="AE9" s="19">
        <f>(Y9*3)+(Z9*10)+(AA9*5)+(AB9*20)</f>
        <v>3</v>
      </c>
      <c r="AF9" s="36">
        <f>AC9+AD9+AE9</f>
        <v>81.2</v>
      </c>
      <c r="AG9" s="27">
        <v>6.18</v>
      </c>
      <c r="AH9" s="24">
        <v>8.18</v>
      </c>
      <c r="AI9" s="24">
        <v>16.440000000000001</v>
      </c>
      <c r="AJ9" s="24">
        <v>7.58</v>
      </c>
      <c r="AK9" s="25">
        <v>11</v>
      </c>
      <c r="AL9" s="25">
        <v>0</v>
      </c>
      <c r="AM9" s="25">
        <v>0</v>
      </c>
      <c r="AN9" s="25">
        <v>0</v>
      </c>
      <c r="AO9" s="26">
        <v>0</v>
      </c>
      <c r="AP9" s="23">
        <f>AG9+AH9+AI9+AJ9</f>
        <v>38.380000000000003</v>
      </c>
      <c r="AQ9" s="32">
        <f>AK9</f>
        <v>11</v>
      </c>
      <c r="AR9" s="19">
        <f>(AL9*3)+(AM9*10)+(AN9*5)+(AO9*20)</f>
        <v>0</v>
      </c>
      <c r="AS9" s="36">
        <f>AP9+AQ9+AR9</f>
        <v>49.38</v>
      </c>
      <c r="AT9" s="27">
        <v>6.2</v>
      </c>
      <c r="AU9" s="24">
        <v>13.76</v>
      </c>
      <c r="AV9" s="24">
        <v>3.14</v>
      </c>
      <c r="AW9" s="25">
        <v>17</v>
      </c>
      <c r="AX9" s="25">
        <v>1</v>
      </c>
      <c r="AY9" s="25">
        <v>0</v>
      </c>
      <c r="AZ9" s="25">
        <v>0</v>
      </c>
      <c r="BA9" s="26">
        <v>0</v>
      </c>
      <c r="BB9" s="23">
        <f>AT9+AU9+AV9</f>
        <v>23.1</v>
      </c>
      <c r="BC9" s="22">
        <f>AW9</f>
        <v>17</v>
      </c>
      <c r="BD9" s="19">
        <f>(AX9*3)+(AY9*10)+(AZ9*5)+(BA9*20)</f>
        <v>3</v>
      </c>
      <c r="BE9" s="36">
        <f>BB9+BC9+BD9</f>
        <v>43.1</v>
      </c>
      <c r="BF9" s="23"/>
      <c r="BG9" s="126">
        <v>73.52</v>
      </c>
      <c r="BH9" s="25">
        <v>15</v>
      </c>
      <c r="BI9" s="25">
        <v>0</v>
      </c>
      <c r="BJ9" s="25">
        <v>0</v>
      </c>
      <c r="BK9" s="25">
        <v>4</v>
      </c>
      <c r="BL9" s="26">
        <v>0</v>
      </c>
      <c r="BM9" s="35">
        <f>BF9+BG9</f>
        <v>73.52</v>
      </c>
      <c r="BN9" s="32">
        <f>BH9</f>
        <v>15</v>
      </c>
      <c r="BO9" s="31">
        <f>(BI9*3)+(BJ9*10)+(BK9*5)+(BL9*20)</f>
        <v>20</v>
      </c>
      <c r="BP9" s="65">
        <f>BM9+BN9+BO9</f>
        <v>108.52</v>
      </c>
      <c r="BQ9" s="27">
        <v>5.56</v>
      </c>
      <c r="BR9" s="24">
        <v>6.06</v>
      </c>
      <c r="BS9" s="24">
        <v>11.73</v>
      </c>
      <c r="BT9" s="24">
        <v>7.32</v>
      </c>
      <c r="BU9" s="25">
        <v>13</v>
      </c>
      <c r="BV9" s="25">
        <v>0</v>
      </c>
      <c r="BW9" s="25">
        <v>0</v>
      </c>
      <c r="BX9" s="25">
        <v>0</v>
      </c>
      <c r="BY9" s="26">
        <v>0</v>
      </c>
      <c r="BZ9" s="23">
        <f>BQ9+BR9+BS9+BT9</f>
        <v>30.67</v>
      </c>
      <c r="CA9" s="22">
        <f>BU9</f>
        <v>13</v>
      </c>
      <c r="CB9" s="28">
        <f>(BV9*3)+(BW9*10)+(BX9*5)+(BY9*20)</f>
        <v>0</v>
      </c>
      <c r="CC9" s="45">
        <f>BZ9+CA9+CB9</f>
        <v>43.67</v>
      </c>
      <c r="CD9" s="27">
        <v>34.85</v>
      </c>
      <c r="CE9" s="24">
        <v>29.57</v>
      </c>
      <c r="CF9" s="25">
        <v>51</v>
      </c>
      <c r="CG9" s="25">
        <v>0</v>
      </c>
      <c r="CH9" s="25">
        <v>0</v>
      </c>
      <c r="CI9" s="25">
        <v>0</v>
      </c>
      <c r="CJ9" s="26">
        <v>0</v>
      </c>
      <c r="CK9" s="23">
        <f>CD9+CE9</f>
        <v>64.42</v>
      </c>
      <c r="CL9" s="22">
        <f>CF9</f>
        <v>51</v>
      </c>
      <c r="CM9" s="19">
        <f>(CG9*3)+(CH9*10)+(CI9*5)+(CJ9*20)</f>
        <v>0</v>
      </c>
      <c r="CN9" s="36">
        <f>CK9+CL9+CM9</f>
        <v>115.42</v>
      </c>
      <c r="IM9" s="50"/>
    </row>
    <row r="10" spans="1:324" ht="3" customHeight="1" x14ac:dyDescent="0.2">
      <c r="A10" s="136"/>
      <c r="B10" s="137"/>
      <c r="C10" s="137"/>
      <c r="D10" s="138"/>
      <c r="E10" s="138"/>
      <c r="F10" s="139"/>
      <c r="G10" s="140"/>
      <c r="H10" s="141"/>
      <c r="I10" s="142"/>
      <c r="J10" s="143"/>
      <c r="K10" s="144"/>
      <c r="L10" s="145"/>
      <c r="M10" s="146"/>
      <c r="N10" s="147"/>
      <c r="O10" s="148"/>
      <c r="P10" s="149"/>
      <c r="Q10" s="150"/>
      <c r="R10" s="151"/>
      <c r="S10" s="151"/>
      <c r="T10" s="151"/>
      <c r="U10" s="151"/>
      <c r="V10" s="151"/>
      <c r="W10" s="151"/>
      <c r="X10" s="152"/>
      <c r="Y10" s="152"/>
      <c r="Z10" s="152"/>
      <c r="AA10" s="152"/>
      <c r="AB10" s="153"/>
      <c r="AC10" s="154"/>
      <c r="AD10" s="155"/>
      <c r="AE10" s="156"/>
      <c r="AF10" s="157"/>
      <c r="AG10" s="150"/>
      <c r="AH10" s="151"/>
      <c r="AI10" s="151"/>
      <c r="AJ10" s="151"/>
      <c r="AK10" s="152"/>
      <c r="AL10" s="152"/>
      <c r="AM10" s="152"/>
      <c r="AN10" s="152"/>
      <c r="AO10" s="153"/>
      <c r="AP10" s="154"/>
      <c r="AQ10" s="148"/>
      <c r="AR10" s="156"/>
      <c r="AS10" s="157"/>
      <c r="AT10" s="150"/>
      <c r="AU10" s="151"/>
      <c r="AV10" s="151"/>
      <c r="AW10" s="152"/>
      <c r="AX10" s="152"/>
      <c r="AY10" s="152"/>
      <c r="AZ10" s="152"/>
      <c r="BA10" s="153"/>
      <c r="BB10" s="154"/>
      <c r="BC10" s="155"/>
      <c r="BD10" s="156"/>
      <c r="BE10" s="157"/>
      <c r="BF10" s="154"/>
      <c r="BG10" s="158"/>
      <c r="BH10" s="152"/>
      <c r="BI10" s="152"/>
      <c r="BJ10" s="152"/>
      <c r="BK10" s="152"/>
      <c r="BL10" s="153"/>
      <c r="BM10" s="159"/>
      <c r="BN10" s="148"/>
      <c r="BO10" s="147"/>
      <c r="BP10" s="160"/>
      <c r="BQ10" s="150"/>
      <c r="BR10" s="151"/>
      <c r="BS10" s="151"/>
      <c r="BT10" s="151"/>
      <c r="BU10" s="152"/>
      <c r="BV10" s="152"/>
      <c r="BW10" s="152"/>
      <c r="BX10" s="152"/>
      <c r="BY10" s="153"/>
      <c r="BZ10" s="154"/>
      <c r="CA10" s="155"/>
      <c r="CB10" s="161"/>
      <c r="CC10" s="162"/>
      <c r="CD10" s="150"/>
      <c r="CE10" s="151"/>
      <c r="CF10" s="152"/>
      <c r="CG10" s="152"/>
      <c r="CH10" s="152"/>
      <c r="CI10" s="152"/>
      <c r="CJ10" s="153"/>
      <c r="CK10" s="154"/>
      <c r="CL10" s="155"/>
      <c r="CM10" s="156"/>
      <c r="CN10" s="157"/>
      <c r="IM10" s="50"/>
    </row>
    <row r="11" spans="1:324" x14ac:dyDescent="0.2">
      <c r="A11" s="29">
        <v>1</v>
      </c>
      <c r="B11" s="41" t="s">
        <v>145</v>
      </c>
      <c r="C11" s="41" t="s">
        <v>144</v>
      </c>
      <c r="D11" s="42"/>
      <c r="E11" s="42" t="s">
        <v>17</v>
      </c>
      <c r="F11" s="43" t="s">
        <v>143</v>
      </c>
      <c r="G11" s="81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>
        <f>IF(ISNA(VLOOKUP(E11,SortLookup!$A$1:$B$5,2,FALSE))," ",VLOOKUP(E11,SortLookup!$A$1:$B$5,2,FALSE))</f>
        <v>2</v>
      </c>
      <c r="K11" s="18" t="str">
        <f>IF(ISNA(VLOOKUP(F11,SortLookup!$A$7:$B$11,2,FALSE))," ",VLOOKUP(F11,SortLookup!$A$7:$B$11,2,FALSE))</f>
        <v xml:space="preserve"> </v>
      </c>
      <c r="L11" s="37">
        <f>M11+N11+P11</f>
        <v>275.16000000000003</v>
      </c>
      <c r="M11" s="38">
        <f>AC11+AP11+BB11+BM11+BZ11+CK11+CV11+DG11+DR11+EC11+EN11+EY11+FJ11+FU11+GF11+GQ11+HB11+HM11+HX11+II11</f>
        <v>221.16</v>
      </c>
      <c r="N11" s="31">
        <f>AE11+AR11+BD11+BO11+CB11+CM11+CX11+DI11+DT11+EE11+EP11+FA11+FL11+FW11+GH11+GS11+HD11+HO11+HZ11+IK11</f>
        <v>5</v>
      </c>
      <c r="O11" s="32">
        <f>P11</f>
        <v>49</v>
      </c>
      <c r="P11" s="39">
        <f>X11+AK11+AW11+BH11+BU11+CF11+CQ11+DB11+DM11+DX11+EI11+ET11+FE11+FP11+GA11+GL11+GW11+HH11+HS11+ID11</f>
        <v>49</v>
      </c>
      <c r="Q11" s="27">
        <v>20.59</v>
      </c>
      <c r="R11" s="24">
        <v>36.69</v>
      </c>
      <c r="S11" s="24"/>
      <c r="T11" s="24"/>
      <c r="U11" s="24"/>
      <c r="V11" s="24"/>
      <c r="W11" s="24"/>
      <c r="X11" s="25">
        <v>0</v>
      </c>
      <c r="Y11" s="25">
        <v>0</v>
      </c>
      <c r="Z11" s="25">
        <v>0</v>
      </c>
      <c r="AA11" s="25">
        <v>1</v>
      </c>
      <c r="AB11" s="26">
        <v>0</v>
      </c>
      <c r="AC11" s="23">
        <f>Q11+R11+S11+T11+U11+V11+W11</f>
        <v>57.28</v>
      </c>
      <c r="AD11" s="22">
        <f>X11</f>
        <v>0</v>
      </c>
      <c r="AE11" s="19">
        <f>(Y11*3)+(Z11*10)+(AA11*5)+(AB11*20)</f>
        <v>5</v>
      </c>
      <c r="AF11" s="36">
        <f>AC11+AD11+AE11</f>
        <v>62.28</v>
      </c>
      <c r="AG11" s="27">
        <v>4.99</v>
      </c>
      <c r="AH11" s="24">
        <v>6.46</v>
      </c>
      <c r="AI11" s="24">
        <v>11.29</v>
      </c>
      <c r="AJ11" s="24">
        <v>5.4</v>
      </c>
      <c r="AK11" s="25">
        <v>8</v>
      </c>
      <c r="AL11" s="25">
        <v>0</v>
      </c>
      <c r="AM11" s="25">
        <v>0</v>
      </c>
      <c r="AN11" s="25">
        <v>0</v>
      </c>
      <c r="AO11" s="26">
        <v>0</v>
      </c>
      <c r="AP11" s="23">
        <f>AG11+AH11+AI11+AJ11</f>
        <v>28.14</v>
      </c>
      <c r="AQ11" s="22">
        <f>AK11</f>
        <v>8</v>
      </c>
      <c r="AR11" s="19">
        <f>(AL11*3)+(AM11*10)+(AN11*5)+(AO11*20)</f>
        <v>0</v>
      </c>
      <c r="AS11" s="36">
        <f>AP11+AQ11+AR11</f>
        <v>36.14</v>
      </c>
      <c r="AT11" s="27">
        <v>5.17</v>
      </c>
      <c r="AU11" s="24">
        <v>10.73</v>
      </c>
      <c r="AV11" s="24">
        <v>3.73</v>
      </c>
      <c r="AW11" s="25">
        <v>1</v>
      </c>
      <c r="AX11" s="25">
        <v>0</v>
      </c>
      <c r="AY11" s="25">
        <v>0</v>
      </c>
      <c r="AZ11" s="25">
        <v>0</v>
      </c>
      <c r="BA11" s="26">
        <v>0</v>
      </c>
      <c r="BB11" s="23">
        <f>AT11+AU11+AV11</f>
        <v>19.63</v>
      </c>
      <c r="BC11" s="22">
        <f>AW11</f>
        <v>1</v>
      </c>
      <c r="BD11" s="19">
        <f>(AX11*3)+(AY11*10)+(AZ11*5)+(BA11*20)</f>
        <v>0</v>
      </c>
      <c r="BE11" s="36">
        <f>BB11+BC11+BD11</f>
        <v>20.63</v>
      </c>
      <c r="BF11" s="23"/>
      <c r="BG11" s="126">
        <v>33.869999999999997</v>
      </c>
      <c r="BH11" s="25">
        <v>6</v>
      </c>
      <c r="BI11" s="25">
        <v>0</v>
      </c>
      <c r="BJ11" s="25">
        <v>0</v>
      </c>
      <c r="BK11" s="25">
        <v>0</v>
      </c>
      <c r="BL11" s="26">
        <v>0</v>
      </c>
      <c r="BM11" s="35">
        <f>BF11+BG11</f>
        <v>33.869999999999997</v>
      </c>
      <c r="BN11" s="32">
        <f>BH11</f>
        <v>6</v>
      </c>
      <c r="BO11" s="31">
        <f>(BI11*3)+(BJ11*10)+(BK11*5)+(BL11*20)</f>
        <v>0</v>
      </c>
      <c r="BP11" s="65">
        <f>BM11+BN11+BO11</f>
        <v>39.869999999999997</v>
      </c>
      <c r="BQ11" s="27">
        <v>4.3499999999999996</v>
      </c>
      <c r="BR11" s="24">
        <v>5.3</v>
      </c>
      <c r="BS11" s="24">
        <v>10.94</v>
      </c>
      <c r="BT11" s="24">
        <v>6.13</v>
      </c>
      <c r="BU11" s="25">
        <v>16</v>
      </c>
      <c r="BV11" s="25">
        <v>0</v>
      </c>
      <c r="BW11" s="25">
        <v>0</v>
      </c>
      <c r="BX11" s="25">
        <v>0</v>
      </c>
      <c r="BY11" s="26">
        <v>0</v>
      </c>
      <c r="BZ11" s="23">
        <f>BQ11+BR11+BS11+BT11</f>
        <v>26.72</v>
      </c>
      <c r="CA11" s="22">
        <f>BU11</f>
        <v>16</v>
      </c>
      <c r="CB11" s="28">
        <f>(BV11*3)+(BW11*10)+(BX11*5)+(BY11*20)</f>
        <v>0</v>
      </c>
      <c r="CC11" s="45">
        <f>BZ11+CA11+CB11</f>
        <v>42.72</v>
      </c>
      <c r="CD11" s="27">
        <v>28.09</v>
      </c>
      <c r="CE11" s="24">
        <v>27.43</v>
      </c>
      <c r="CF11" s="25">
        <v>18</v>
      </c>
      <c r="CG11" s="25">
        <v>0</v>
      </c>
      <c r="CH11" s="25">
        <v>0</v>
      </c>
      <c r="CI11" s="25">
        <v>0</v>
      </c>
      <c r="CJ11" s="26">
        <v>0</v>
      </c>
      <c r="CK11" s="23">
        <f>CD11+CE11</f>
        <v>55.52</v>
      </c>
      <c r="CL11" s="22">
        <f>CF11</f>
        <v>18</v>
      </c>
      <c r="CM11" s="19">
        <f>(CG11*3)+(CH11*10)+(CI11*5)+(CJ11*20)</f>
        <v>0</v>
      </c>
      <c r="CN11" s="36">
        <f>CK11+CL11+CM11</f>
        <v>73.52</v>
      </c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50"/>
    </row>
    <row r="12" spans="1:324" ht="12.6" customHeight="1" x14ac:dyDescent="0.2">
      <c r="A12" s="29">
        <v>2</v>
      </c>
      <c r="B12" s="41" t="s">
        <v>187</v>
      </c>
      <c r="C12" s="41" t="s">
        <v>189</v>
      </c>
      <c r="D12" s="42"/>
      <c r="E12" s="42" t="s">
        <v>17</v>
      </c>
      <c r="F12" s="43" t="s">
        <v>21</v>
      </c>
      <c r="G12" s="81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>
        <f>IF(ISNA(VLOOKUP(E12,SortLookup!$A$1:$B$5,2,FALSE))," ",VLOOKUP(E12,SortLookup!$A$1:$B$5,2,FALSE))</f>
        <v>2</v>
      </c>
      <c r="K12" s="18">
        <f>IF(ISNA(VLOOKUP(F12,SortLookup!$A$7:$B$11,2,FALSE))," ",VLOOKUP(F12,SortLookup!$A$7:$B$11,2,FALSE))</f>
        <v>2</v>
      </c>
      <c r="L12" s="37">
        <f>M12+N12+P12</f>
        <v>306.33999999999997</v>
      </c>
      <c r="M12" s="38">
        <f>AC12+AP12+BB12+BM12+BZ12+CK12+CV12+DG12+DR12+EC12+EN12+EY12+FJ12+FU12+GF12+GQ12+HB12+HM12+HX12+II12</f>
        <v>237.34</v>
      </c>
      <c r="N12" s="31">
        <f>AE12+AR12+BD12+BO12+CB12+CM12+CX12+DI12+DT12+EE12+EP12+FA12+FL12+FW12+GH12+GS12+HD12+HO12+HZ12+IK12</f>
        <v>14</v>
      </c>
      <c r="O12" s="32">
        <f>P12</f>
        <v>55</v>
      </c>
      <c r="P12" s="39">
        <f>X12+AK12+AW12+BH12+BU12+CF12+CQ12+DB12+DM12+DX12+EI12+ET12+FE12+FP12+GA12+GL12+GW12+HH12+HS12+ID12</f>
        <v>55</v>
      </c>
      <c r="Q12" s="27">
        <v>48.77</v>
      </c>
      <c r="R12" s="24">
        <v>23.86</v>
      </c>
      <c r="S12" s="24"/>
      <c r="T12" s="24"/>
      <c r="U12" s="24"/>
      <c r="V12" s="24"/>
      <c r="W12" s="24"/>
      <c r="X12" s="25">
        <v>7</v>
      </c>
      <c r="Y12" s="25">
        <v>1</v>
      </c>
      <c r="Z12" s="25">
        <v>0</v>
      </c>
      <c r="AA12" s="25">
        <v>1</v>
      </c>
      <c r="AB12" s="26">
        <v>0</v>
      </c>
      <c r="AC12" s="23">
        <f>Q12+R12+S12+T12+U12+V12+W12</f>
        <v>72.63</v>
      </c>
      <c r="AD12" s="22">
        <f>X12</f>
        <v>7</v>
      </c>
      <c r="AE12" s="19">
        <f>(Y12*3)+(Z12*10)+(AA12*5)+(AB12*20)</f>
        <v>8</v>
      </c>
      <c r="AF12" s="36">
        <f>AC12+AD12+AE12</f>
        <v>87.63</v>
      </c>
      <c r="AG12" s="27">
        <v>4.7300000000000004</v>
      </c>
      <c r="AH12" s="24">
        <v>11.71</v>
      </c>
      <c r="AI12" s="24">
        <v>17.57</v>
      </c>
      <c r="AJ12" s="24">
        <v>5.85</v>
      </c>
      <c r="AK12" s="25">
        <v>12</v>
      </c>
      <c r="AL12" s="25">
        <v>1</v>
      </c>
      <c r="AM12" s="25">
        <v>0</v>
      </c>
      <c r="AN12" s="25">
        <v>0</v>
      </c>
      <c r="AO12" s="26">
        <v>0</v>
      </c>
      <c r="AP12" s="23">
        <f>AG12+AH12+AI12+AJ12</f>
        <v>39.86</v>
      </c>
      <c r="AQ12" s="22">
        <f>AK12</f>
        <v>12</v>
      </c>
      <c r="AR12" s="19">
        <f>(AL12*3)+(AM12*10)+(AN12*5)+(AO12*20)</f>
        <v>3</v>
      </c>
      <c r="AS12" s="36">
        <f>AP12+AQ12+AR12</f>
        <v>54.86</v>
      </c>
      <c r="AT12" s="27">
        <v>3.78</v>
      </c>
      <c r="AU12" s="24">
        <v>11.41</v>
      </c>
      <c r="AV12" s="24">
        <v>1.9</v>
      </c>
      <c r="AW12" s="25">
        <v>4</v>
      </c>
      <c r="AX12" s="25">
        <v>1</v>
      </c>
      <c r="AY12" s="25">
        <v>0</v>
      </c>
      <c r="AZ12" s="25">
        <v>0</v>
      </c>
      <c r="BA12" s="26">
        <v>0</v>
      </c>
      <c r="BB12" s="23">
        <f>AT12+AU12+AV12</f>
        <v>17.09</v>
      </c>
      <c r="BC12" s="22">
        <f>AW12</f>
        <v>4</v>
      </c>
      <c r="BD12" s="19">
        <f>(AX12*3)+(AY12*10)+(AZ12*5)+(BA12*20)</f>
        <v>3</v>
      </c>
      <c r="BE12" s="36">
        <f>BB12+BC12+BD12</f>
        <v>24.09</v>
      </c>
      <c r="BF12" s="23"/>
      <c r="BG12" s="126">
        <v>36.26</v>
      </c>
      <c r="BH12" s="25">
        <v>4</v>
      </c>
      <c r="BI12" s="25">
        <v>0</v>
      </c>
      <c r="BJ12" s="25">
        <v>0</v>
      </c>
      <c r="BK12" s="25">
        <v>0</v>
      </c>
      <c r="BL12" s="26">
        <v>0</v>
      </c>
      <c r="BM12" s="35">
        <f>BF12+BG12</f>
        <v>36.26</v>
      </c>
      <c r="BN12" s="32">
        <f>BH12</f>
        <v>4</v>
      </c>
      <c r="BO12" s="31">
        <f>(BI12*3)+(BJ12*10)+(BK12*5)+(BL12*20)</f>
        <v>0</v>
      </c>
      <c r="BP12" s="65">
        <f>BM12+BN12+BO12</f>
        <v>40.26</v>
      </c>
      <c r="BQ12" s="27">
        <v>4.74</v>
      </c>
      <c r="BR12" s="24">
        <v>7.44</v>
      </c>
      <c r="BS12" s="24">
        <v>10.61</v>
      </c>
      <c r="BT12" s="24">
        <v>4.9800000000000004</v>
      </c>
      <c r="BU12" s="25">
        <v>5</v>
      </c>
      <c r="BV12" s="25">
        <v>0</v>
      </c>
      <c r="BW12" s="25">
        <v>0</v>
      </c>
      <c r="BX12" s="25">
        <v>0</v>
      </c>
      <c r="BY12" s="26">
        <v>0</v>
      </c>
      <c r="BZ12" s="23">
        <f>BQ12+BR12+BS12+BT12</f>
        <v>27.77</v>
      </c>
      <c r="CA12" s="22">
        <f>BU12</f>
        <v>5</v>
      </c>
      <c r="CB12" s="28">
        <f>(BV12*3)+(BW12*10)+(BX12*5)+(BY12*20)</f>
        <v>0</v>
      </c>
      <c r="CC12" s="45">
        <f>BZ12+CA12+CB12</f>
        <v>32.770000000000003</v>
      </c>
      <c r="CD12" s="27">
        <v>23.63</v>
      </c>
      <c r="CE12" s="24">
        <v>20.100000000000001</v>
      </c>
      <c r="CF12" s="25">
        <v>23</v>
      </c>
      <c r="CG12" s="25">
        <v>0</v>
      </c>
      <c r="CH12" s="25">
        <v>0</v>
      </c>
      <c r="CI12" s="25">
        <v>0</v>
      </c>
      <c r="CJ12" s="26">
        <v>0</v>
      </c>
      <c r="CK12" s="23">
        <f>CD12+CE12</f>
        <v>43.73</v>
      </c>
      <c r="CL12" s="22">
        <f>CF12</f>
        <v>23</v>
      </c>
      <c r="CM12" s="19">
        <f>(CG12*3)+(CH12*10)+(CI12*5)+(CJ12*20)</f>
        <v>0</v>
      </c>
      <c r="CN12" s="36">
        <f>CK12+CL12+CM12</f>
        <v>66.73</v>
      </c>
    </row>
    <row r="13" spans="1:324" ht="12.75" customHeight="1" x14ac:dyDescent="0.2">
      <c r="A13" s="29">
        <v>3</v>
      </c>
      <c r="B13" s="41" t="s">
        <v>167</v>
      </c>
      <c r="C13" s="41" t="s">
        <v>168</v>
      </c>
      <c r="D13" s="42"/>
      <c r="E13" s="42" t="s">
        <v>17</v>
      </c>
      <c r="F13" s="43" t="s">
        <v>22</v>
      </c>
      <c r="G13" s="81"/>
      <c r="H13" s="20" t="e">
        <f>IF(AND(OR(#REF!="Y",#REF!="Y"),J13&lt;5,K13&lt;5),IF(AND(J13=#REF!,K13=#REF!),#REF!+1,1),"")</f>
        <v>#REF!</v>
      </c>
      <c r="I13" s="17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>
        <f>IF(ISNA(VLOOKUP(E13,SortLookup!$A$1:$B$5,2,FALSE))," ",VLOOKUP(E13,SortLookup!$A$1:$B$5,2,FALSE))</f>
        <v>2</v>
      </c>
      <c r="K13" s="18">
        <f>IF(ISNA(VLOOKUP(F13,SortLookup!$A$7:$B$11,2,FALSE))," ",VLOOKUP(F13,SortLookup!$A$7:$B$11,2,FALSE))</f>
        <v>3</v>
      </c>
      <c r="L13" s="37">
        <f>M13+N13+P13</f>
        <v>313.62</v>
      </c>
      <c r="M13" s="38">
        <f>AC13+AP13+BB13+BM13+BZ13+CK13+CV6+DG6+DR6+EC6+EN6+EY6+FJ6+FU6+GF6+GQ6+HB6+HM6+HX6+II6</f>
        <v>244.62</v>
      </c>
      <c r="N13" s="31">
        <f>AE13+AR13+BD13+BO13+CB13+CM13+CX6+DI6+DT6+EE6+EP6+FA6+FL6+FW6+GH6+GS6+HD6+HO6+HZ6+IK6</f>
        <v>3</v>
      </c>
      <c r="O13" s="32">
        <f>P13</f>
        <v>66</v>
      </c>
      <c r="P13" s="39">
        <f>X13+AK13+AW13+BH13+BU13+CF13+CQ6+DB6+DM6+DX6+EI6+ET6+FE6+FP6+GA6+GL6+GW6+HH6+HS6+ID6</f>
        <v>66</v>
      </c>
      <c r="Q13" s="27">
        <v>21.67</v>
      </c>
      <c r="R13" s="24">
        <v>30.17</v>
      </c>
      <c r="S13" s="24"/>
      <c r="T13" s="24"/>
      <c r="U13" s="24"/>
      <c r="V13" s="24"/>
      <c r="W13" s="24"/>
      <c r="X13" s="25">
        <v>0</v>
      </c>
      <c r="Y13" s="25">
        <v>0</v>
      </c>
      <c r="Z13" s="25">
        <v>0</v>
      </c>
      <c r="AA13" s="25">
        <v>0</v>
      </c>
      <c r="AB13" s="26">
        <v>0</v>
      </c>
      <c r="AC13" s="23">
        <f>Q13+R13+S13+T13+U13+V13+W13</f>
        <v>51.84</v>
      </c>
      <c r="AD13" s="22">
        <f>X13</f>
        <v>0</v>
      </c>
      <c r="AE13" s="19">
        <f>(Y13*3)+(Z13*10)+(AA13*5)+(AB13*20)</f>
        <v>0</v>
      </c>
      <c r="AF13" s="36">
        <f>AC13+AD13+AE13</f>
        <v>51.84</v>
      </c>
      <c r="AG13" s="27">
        <v>4.9800000000000004</v>
      </c>
      <c r="AH13" s="24">
        <v>7.23</v>
      </c>
      <c r="AI13" s="24">
        <v>13.43</v>
      </c>
      <c r="AJ13" s="24">
        <v>6.04</v>
      </c>
      <c r="AK13" s="25">
        <v>15</v>
      </c>
      <c r="AL13" s="25">
        <v>0</v>
      </c>
      <c r="AM13" s="25">
        <v>0</v>
      </c>
      <c r="AN13" s="25">
        <v>0</v>
      </c>
      <c r="AO13" s="26">
        <v>0</v>
      </c>
      <c r="AP13" s="23">
        <f>AG13+AH13+AI13+AJ13</f>
        <v>31.68</v>
      </c>
      <c r="AQ13" s="22">
        <f>AK13</f>
        <v>15</v>
      </c>
      <c r="AR13" s="19">
        <f>(AL13*3)+(AM13*10)+(AN13*5)+(AO13*20)</f>
        <v>0</v>
      </c>
      <c r="AS13" s="36">
        <f>AP13+AQ13+AR13</f>
        <v>46.68</v>
      </c>
      <c r="AT13" s="27">
        <v>5.71</v>
      </c>
      <c r="AU13" s="24">
        <v>14.13</v>
      </c>
      <c r="AV13" s="24">
        <v>2.39</v>
      </c>
      <c r="AW13" s="25">
        <v>6</v>
      </c>
      <c r="AX13" s="25">
        <v>1</v>
      </c>
      <c r="AY13" s="25">
        <v>0</v>
      </c>
      <c r="AZ13" s="25">
        <v>0</v>
      </c>
      <c r="BA13" s="26">
        <v>0</v>
      </c>
      <c r="BB13" s="23">
        <f>AT13+AU13+AV13</f>
        <v>22.23</v>
      </c>
      <c r="BC13" s="22">
        <f>AW13</f>
        <v>6</v>
      </c>
      <c r="BD13" s="19">
        <f>(AX13*3)+(AY13*10)+(AZ13*5)+(BA13*20)</f>
        <v>3</v>
      </c>
      <c r="BE13" s="36">
        <f>BB13+BC13+BD13</f>
        <v>31.23</v>
      </c>
      <c r="BF13" s="23"/>
      <c r="BG13" s="126">
        <v>43.15</v>
      </c>
      <c r="BH13" s="25">
        <v>7</v>
      </c>
      <c r="BI13" s="25">
        <v>0</v>
      </c>
      <c r="BJ13" s="25">
        <v>0</v>
      </c>
      <c r="BK13" s="25">
        <v>0</v>
      </c>
      <c r="BL13" s="26">
        <v>0</v>
      </c>
      <c r="BM13" s="35">
        <f>BF13+BG13</f>
        <v>43.15</v>
      </c>
      <c r="BN13" s="32">
        <f>BH13</f>
        <v>7</v>
      </c>
      <c r="BO13" s="31">
        <f>(BI13*3)+(BJ13*10)+(BK13*5)+(BL13*20)</f>
        <v>0</v>
      </c>
      <c r="BP13" s="65">
        <f>BM13+BN13+BO13</f>
        <v>50.15</v>
      </c>
      <c r="BQ13" s="27">
        <v>5.63</v>
      </c>
      <c r="BR13" s="24">
        <v>11.18</v>
      </c>
      <c r="BS13" s="24">
        <v>15.13</v>
      </c>
      <c r="BT13" s="24">
        <v>5.58</v>
      </c>
      <c r="BU13" s="25">
        <v>15</v>
      </c>
      <c r="BV13" s="25">
        <v>0</v>
      </c>
      <c r="BW13" s="25">
        <v>0</v>
      </c>
      <c r="BX13" s="25">
        <v>0</v>
      </c>
      <c r="BY13" s="26">
        <v>0</v>
      </c>
      <c r="BZ13" s="23">
        <f>BQ13+BR13+BS13+BT13</f>
        <v>37.520000000000003</v>
      </c>
      <c r="CA13" s="22">
        <f>BU13</f>
        <v>15</v>
      </c>
      <c r="CB13" s="28">
        <f>(BV13*3)+(BW13*10)+(BX13*5)+(BY13*20)</f>
        <v>0</v>
      </c>
      <c r="CC13" s="45">
        <f>BZ13+CA13+CB13</f>
        <v>52.52</v>
      </c>
      <c r="CD13" s="27">
        <v>32.14</v>
      </c>
      <c r="CE13" s="24">
        <v>26.06</v>
      </c>
      <c r="CF13" s="25">
        <v>23</v>
      </c>
      <c r="CG13" s="25">
        <v>0</v>
      </c>
      <c r="CH13" s="25">
        <v>0</v>
      </c>
      <c r="CI13" s="25">
        <v>0</v>
      </c>
      <c r="CJ13" s="26">
        <v>0</v>
      </c>
      <c r="CK13" s="23">
        <f>CD13+CE13</f>
        <v>58.2</v>
      </c>
      <c r="CL13" s="22">
        <f>CF13</f>
        <v>23</v>
      </c>
      <c r="CM13" s="19">
        <f>(CG13*3)+(CH13*10)+(CI13*5)+(CJ13*20)</f>
        <v>0</v>
      </c>
      <c r="CN13" s="36">
        <f>CK13+CL13+CM13</f>
        <v>81.2</v>
      </c>
    </row>
    <row r="14" spans="1:324" x14ac:dyDescent="0.2">
      <c r="A14" s="29">
        <v>4</v>
      </c>
      <c r="B14" s="41" t="s">
        <v>201</v>
      </c>
      <c r="C14" s="41" t="s">
        <v>202</v>
      </c>
      <c r="D14" s="42"/>
      <c r="E14" s="42" t="s">
        <v>17</v>
      </c>
      <c r="F14" s="43" t="s">
        <v>22</v>
      </c>
      <c r="G14" s="81"/>
      <c r="H14" s="20" t="e">
        <f>IF(AND(OR(#REF!="Y",#REF!="Y"),J14&lt;5,K14&lt;5),IF(AND(J14=#REF!,K14=#REF!),#REF!+1,1),"")</f>
        <v>#REF!</v>
      </c>
      <c r="I14" s="17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>
        <f>IF(ISNA(VLOOKUP(E14,SortLookup!$A$1:$B$5,2,FALSE))," ",VLOOKUP(E14,SortLookup!$A$1:$B$5,2,FALSE))</f>
        <v>2</v>
      </c>
      <c r="K14" s="18">
        <f>IF(ISNA(VLOOKUP(F14,SortLookup!$A$7:$B$11,2,FALSE))," ",VLOOKUP(F14,SortLookup!$A$7:$B$11,2,FALSE))</f>
        <v>3</v>
      </c>
      <c r="L14" s="37">
        <f>M14+N14+P14</f>
        <v>368.64</v>
      </c>
      <c r="M14" s="38">
        <f>AC14+AP14+BB14+BM14+BZ14+CK14+CV14+DG14+DR14+EC14+EN14+EY14+FJ14+FU14+GF14+GQ14+HB14+HM14+HX14+II14</f>
        <v>305.64</v>
      </c>
      <c r="N14" s="31">
        <f>AE14+AR14+BD14+BO14+CB14+CM14+CX14+DI14+DT14+EE14+EP14+FA14+FL14+FW14+GH14+GS14+HD14+HO14+HZ14+IK14</f>
        <v>5</v>
      </c>
      <c r="O14" s="32">
        <f>P14</f>
        <v>58</v>
      </c>
      <c r="P14" s="39">
        <f>X14+AK14+AW14+BH14+BU14+CF14+CQ14+DB14+DM14+DX14+EI14+ET14+FE14+FP14+GA14+GL14+GW14+HH14+HS14+ID14</f>
        <v>58</v>
      </c>
      <c r="Q14" s="27">
        <v>28.41</v>
      </c>
      <c r="R14" s="24">
        <v>73.28</v>
      </c>
      <c r="S14" s="24"/>
      <c r="T14" s="24"/>
      <c r="U14" s="24"/>
      <c r="V14" s="24"/>
      <c r="W14" s="24"/>
      <c r="X14" s="25">
        <v>7</v>
      </c>
      <c r="Y14" s="25">
        <v>0</v>
      </c>
      <c r="Z14" s="25">
        <v>0</v>
      </c>
      <c r="AA14" s="25">
        <v>1</v>
      </c>
      <c r="AB14" s="26">
        <v>0</v>
      </c>
      <c r="AC14" s="23">
        <f>Q14+R14+S14+T14+U14+V14+W14</f>
        <v>101.69</v>
      </c>
      <c r="AD14" s="22">
        <f>X14</f>
        <v>7</v>
      </c>
      <c r="AE14" s="19">
        <f>(Y14*3)+(Z14*10)+(AA14*5)+(AB14*20)</f>
        <v>5</v>
      </c>
      <c r="AF14" s="36">
        <f>AC14+AD14+AE14</f>
        <v>113.69</v>
      </c>
      <c r="AG14" s="27">
        <v>6.36</v>
      </c>
      <c r="AH14" s="24">
        <v>8.26</v>
      </c>
      <c r="AI14" s="24">
        <v>15.6</v>
      </c>
      <c r="AJ14" s="24">
        <v>7.74</v>
      </c>
      <c r="AK14" s="25">
        <v>8</v>
      </c>
      <c r="AL14" s="25">
        <v>0</v>
      </c>
      <c r="AM14" s="25">
        <v>0</v>
      </c>
      <c r="AN14" s="25">
        <v>0</v>
      </c>
      <c r="AO14" s="26">
        <v>0</v>
      </c>
      <c r="AP14" s="23">
        <f>AG14+AH14+AI14+AJ14</f>
        <v>37.96</v>
      </c>
      <c r="AQ14" s="22">
        <f>AK14</f>
        <v>8</v>
      </c>
      <c r="AR14" s="19">
        <f>(AL14*3)+(AM14*10)+(AN14*5)+(AO14*20)</f>
        <v>0</v>
      </c>
      <c r="AS14" s="36">
        <f>AP14+AQ14+AR14</f>
        <v>45.96</v>
      </c>
      <c r="AT14" s="27">
        <v>6.01</v>
      </c>
      <c r="AU14" s="24">
        <v>13.7</v>
      </c>
      <c r="AV14" s="24">
        <v>2.5099999999999998</v>
      </c>
      <c r="AW14" s="25">
        <v>8</v>
      </c>
      <c r="AX14" s="25">
        <v>0</v>
      </c>
      <c r="AY14" s="25">
        <v>0</v>
      </c>
      <c r="AZ14" s="25">
        <v>0</v>
      </c>
      <c r="BA14" s="26">
        <v>0</v>
      </c>
      <c r="BB14" s="23">
        <f>AT14+AU14+AV14</f>
        <v>22.22</v>
      </c>
      <c r="BC14" s="22">
        <f>AW14</f>
        <v>8</v>
      </c>
      <c r="BD14" s="19">
        <f>(AX14*3)+(AY14*10)+(AZ14*5)+(BA14*20)</f>
        <v>0</v>
      </c>
      <c r="BE14" s="36">
        <f>BB14+BC14+BD14</f>
        <v>30.22</v>
      </c>
      <c r="BF14" s="23"/>
      <c r="BG14" s="126">
        <v>49.13</v>
      </c>
      <c r="BH14" s="25">
        <v>4</v>
      </c>
      <c r="BI14" s="25">
        <v>0</v>
      </c>
      <c r="BJ14" s="25">
        <v>0</v>
      </c>
      <c r="BK14" s="25">
        <v>0</v>
      </c>
      <c r="BL14" s="26">
        <v>0</v>
      </c>
      <c r="BM14" s="35">
        <f>BF14+BG14</f>
        <v>49.13</v>
      </c>
      <c r="BN14" s="32">
        <f>BH14</f>
        <v>4</v>
      </c>
      <c r="BO14" s="31">
        <f>(BI14*3)+(BJ14*10)+(BK14*5)+(BL14*20)</f>
        <v>0</v>
      </c>
      <c r="BP14" s="65">
        <f>BM14+BN14+BO14</f>
        <v>53.13</v>
      </c>
      <c r="BQ14" s="27">
        <v>6.79</v>
      </c>
      <c r="BR14" s="24">
        <v>8.24</v>
      </c>
      <c r="BS14" s="24">
        <v>17.09</v>
      </c>
      <c r="BT14" s="24">
        <v>7.62</v>
      </c>
      <c r="BU14" s="25">
        <v>10</v>
      </c>
      <c r="BV14" s="25">
        <v>0</v>
      </c>
      <c r="BW14" s="25">
        <v>0</v>
      </c>
      <c r="BX14" s="25">
        <v>0</v>
      </c>
      <c r="BY14" s="26">
        <v>0</v>
      </c>
      <c r="BZ14" s="23">
        <f>BQ14+BR14+BS14+BT14</f>
        <v>39.74</v>
      </c>
      <c r="CA14" s="22">
        <f>BU14</f>
        <v>10</v>
      </c>
      <c r="CB14" s="28">
        <f>(BV14*3)+(BW14*10)+(BX14*5)+(BY14*20)</f>
        <v>0</v>
      </c>
      <c r="CC14" s="45">
        <f>BZ14+CA14+CB14</f>
        <v>49.74</v>
      </c>
      <c r="CD14" s="27">
        <v>27.1</v>
      </c>
      <c r="CE14" s="24">
        <v>27.8</v>
      </c>
      <c r="CF14" s="25">
        <v>21</v>
      </c>
      <c r="CG14" s="25">
        <v>0</v>
      </c>
      <c r="CH14" s="25">
        <v>0</v>
      </c>
      <c r="CI14" s="25">
        <v>0</v>
      </c>
      <c r="CJ14" s="26">
        <v>0</v>
      </c>
      <c r="CK14" s="23">
        <f>CD14+CE14</f>
        <v>54.9</v>
      </c>
      <c r="CL14" s="22">
        <f>CF14</f>
        <v>21</v>
      </c>
      <c r="CM14" s="19">
        <f>(CG14*3)+(CH14*10)+(CI14*5)+(CJ14*20)</f>
        <v>0</v>
      </c>
      <c r="CN14" s="36">
        <f>CK14+CL14+CM14</f>
        <v>75.900000000000006</v>
      </c>
    </row>
    <row r="15" spans="1:324" ht="3" customHeight="1" x14ac:dyDescent="0.2">
      <c r="A15" s="136"/>
      <c r="B15" s="137"/>
      <c r="C15" s="137"/>
      <c r="D15" s="138"/>
      <c r="E15" s="138"/>
      <c r="F15" s="139"/>
      <c r="G15" s="140"/>
      <c r="H15" s="141"/>
      <c r="I15" s="142"/>
      <c r="J15" s="143"/>
      <c r="K15" s="144"/>
      <c r="L15" s="145"/>
      <c r="M15" s="146"/>
      <c r="N15" s="147"/>
      <c r="O15" s="148"/>
      <c r="P15" s="149"/>
      <c r="Q15" s="150"/>
      <c r="R15" s="151"/>
      <c r="S15" s="151"/>
      <c r="T15" s="151"/>
      <c r="U15" s="151"/>
      <c r="V15" s="151"/>
      <c r="W15" s="151"/>
      <c r="X15" s="152"/>
      <c r="Y15" s="152"/>
      <c r="Z15" s="152"/>
      <c r="AA15" s="152"/>
      <c r="AB15" s="153"/>
      <c r="AC15" s="154"/>
      <c r="AD15" s="155"/>
      <c r="AE15" s="156"/>
      <c r="AF15" s="157"/>
      <c r="AG15" s="150"/>
      <c r="AH15" s="151"/>
      <c r="AI15" s="151"/>
      <c r="AJ15" s="151"/>
      <c r="AK15" s="152"/>
      <c r="AL15" s="152"/>
      <c r="AM15" s="152"/>
      <c r="AN15" s="152"/>
      <c r="AO15" s="153"/>
      <c r="AP15" s="154"/>
      <c r="AQ15" s="155"/>
      <c r="AR15" s="156"/>
      <c r="AS15" s="157"/>
      <c r="AT15" s="150"/>
      <c r="AU15" s="151"/>
      <c r="AV15" s="151"/>
      <c r="AW15" s="152"/>
      <c r="AX15" s="152"/>
      <c r="AY15" s="152"/>
      <c r="AZ15" s="152"/>
      <c r="BA15" s="153"/>
      <c r="BB15" s="154"/>
      <c r="BC15" s="155"/>
      <c r="BD15" s="156"/>
      <c r="BE15" s="157"/>
      <c r="BF15" s="154"/>
      <c r="BG15" s="158"/>
      <c r="BH15" s="152"/>
      <c r="BI15" s="152"/>
      <c r="BJ15" s="152"/>
      <c r="BK15" s="152"/>
      <c r="BL15" s="153"/>
      <c r="BM15" s="159"/>
      <c r="BN15" s="148"/>
      <c r="BO15" s="147"/>
      <c r="BP15" s="160"/>
      <c r="BQ15" s="150"/>
      <c r="BR15" s="151"/>
      <c r="BS15" s="151"/>
      <c r="BT15" s="151"/>
      <c r="BU15" s="152"/>
      <c r="BV15" s="152"/>
      <c r="BW15" s="152"/>
      <c r="BX15" s="152"/>
      <c r="BY15" s="153"/>
      <c r="BZ15" s="154"/>
      <c r="CA15" s="155"/>
      <c r="CB15" s="161"/>
      <c r="CC15" s="162"/>
      <c r="CD15" s="150"/>
      <c r="CE15" s="151"/>
      <c r="CF15" s="152"/>
      <c r="CG15" s="152"/>
      <c r="CH15" s="152"/>
      <c r="CI15" s="152"/>
      <c r="CJ15" s="153"/>
      <c r="CK15" s="154"/>
      <c r="CL15" s="155"/>
      <c r="CM15" s="156"/>
      <c r="CN15" s="157"/>
    </row>
    <row r="16" spans="1:324" x14ac:dyDescent="0.2">
      <c r="A16" s="29">
        <v>1</v>
      </c>
      <c r="B16" s="41" t="s">
        <v>156</v>
      </c>
      <c r="C16" s="21"/>
      <c r="D16" s="42" t="s">
        <v>121</v>
      </c>
      <c r="E16" s="42" t="s">
        <v>157</v>
      </c>
      <c r="F16" s="43" t="s">
        <v>112</v>
      </c>
      <c r="G16" s="81"/>
      <c r="H16" s="20" t="e">
        <f>IF(AND(OR(#REF!="Y",#REF!="Y"),J16&lt;5,K16&lt;5),IF(AND(J16=#REF!,K16=#REF!),#REF!+1,1),"")</f>
        <v>#REF!</v>
      </c>
      <c r="I16" s="17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0" t="str">
        <f>IF(ISNA(VLOOKUP(E16,SortLookup!$A$1:$B$5,2,FALSE))," ",VLOOKUP(E16,SortLookup!$A$1:$B$5,2,FALSE))</f>
        <v xml:space="preserve"> </v>
      </c>
      <c r="K16" s="18" t="str">
        <f>IF(ISNA(VLOOKUP(F16,SortLookup!$A$7:$B$11,2,FALSE))," ",VLOOKUP(F16,SortLookup!$A$7:$B$11,2,FALSE))</f>
        <v xml:space="preserve"> </v>
      </c>
      <c r="L16" s="37">
        <f>M16+N16+P16</f>
        <v>292</v>
      </c>
      <c r="M16" s="38">
        <f>AC16+AP16+BB16+BM16+BZ16+CK16+CV14+DG14+DR14+EC14+EN14+EY14+FJ14+FU14+GF14+GQ14+HB14+HM14+HX14+II14</f>
        <v>249</v>
      </c>
      <c r="N16" s="31">
        <f>AE16+AR16+BD16+BO16+CB16+CM16+CX14+DI14+DT14+EE14+EP14+FA14+FL14+FW14+GH14+GS14+HD14+HO14+HZ14+IK14</f>
        <v>3</v>
      </c>
      <c r="O16" s="32">
        <f>P16</f>
        <v>40</v>
      </c>
      <c r="P16" s="39">
        <f>X16+AK16+AW16+BH16+BU16+CF16+CQ14+DB14+DM14+DX14+EI14+ET14+FE14+FP14+GA14+GL14+GW14+HH14+HS14+ID14</f>
        <v>40</v>
      </c>
      <c r="Q16" s="27">
        <v>38.49</v>
      </c>
      <c r="R16" s="24">
        <v>17.59</v>
      </c>
      <c r="S16" s="24"/>
      <c r="T16" s="24"/>
      <c r="U16" s="24"/>
      <c r="V16" s="24"/>
      <c r="W16" s="24"/>
      <c r="X16" s="25">
        <v>3</v>
      </c>
      <c r="Y16" s="25">
        <v>0</v>
      </c>
      <c r="Z16" s="25">
        <v>0</v>
      </c>
      <c r="AA16" s="25">
        <v>0</v>
      </c>
      <c r="AB16" s="26">
        <v>0</v>
      </c>
      <c r="AC16" s="23">
        <f>Q16+R16+S16+T16+U16+V16+W16</f>
        <v>56.08</v>
      </c>
      <c r="AD16" s="22">
        <f>X16</f>
        <v>3</v>
      </c>
      <c r="AE16" s="19">
        <f>(Y16*3)+(Z16*10)+(AA16*5)+(AB16*20)</f>
        <v>0</v>
      </c>
      <c r="AF16" s="36">
        <f>AC16+AD16+AE16</f>
        <v>59.08</v>
      </c>
      <c r="AG16" s="27">
        <v>7.15</v>
      </c>
      <c r="AH16" s="24">
        <v>12.31</v>
      </c>
      <c r="AI16" s="24">
        <v>19.899999999999999</v>
      </c>
      <c r="AJ16" s="24">
        <v>7.54</v>
      </c>
      <c r="AK16" s="25">
        <v>4</v>
      </c>
      <c r="AL16" s="25">
        <v>0</v>
      </c>
      <c r="AM16" s="25">
        <v>0</v>
      </c>
      <c r="AN16" s="25">
        <v>0</v>
      </c>
      <c r="AO16" s="26">
        <v>0</v>
      </c>
      <c r="AP16" s="23">
        <f>AG16+AH16+AI16+AJ16</f>
        <v>46.9</v>
      </c>
      <c r="AQ16" s="22">
        <f>AK16</f>
        <v>4</v>
      </c>
      <c r="AR16" s="19">
        <f>(AL16*3)+(AM16*10)+(AN16*5)+(AO16*20)</f>
        <v>0</v>
      </c>
      <c r="AS16" s="36">
        <f>AP16+AQ16+AR16</f>
        <v>50.9</v>
      </c>
      <c r="AT16" s="27">
        <v>4.1100000000000003</v>
      </c>
      <c r="AU16" s="24">
        <v>10.7</v>
      </c>
      <c r="AV16" s="24">
        <v>2.78</v>
      </c>
      <c r="AW16" s="25">
        <v>2</v>
      </c>
      <c r="AX16" s="25">
        <v>0</v>
      </c>
      <c r="AY16" s="25">
        <v>0</v>
      </c>
      <c r="AZ16" s="25">
        <v>0</v>
      </c>
      <c r="BA16" s="26">
        <v>0</v>
      </c>
      <c r="BB16" s="23">
        <f>AT16+AU16+AV16</f>
        <v>17.59</v>
      </c>
      <c r="BC16" s="22">
        <f>AW16</f>
        <v>2</v>
      </c>
      <c r="BD16" s="19">
        <f>(AX16*3)+(AY16*10)+(AZ16*5)+(BA16*20)</f>
        <v>0</v>
      </c>
      <c r="BE16" s="36">
        <f>BB16+BC16+BD16</f>
        <v>19.59</v>
      </c>
      <c r="BF16" s="23"/>
      <c r="BG16" s="126">
        <v>40.79</v>
      </c>
      <c r="BH16" s="25">
        <v>2</v>
      </c>
      <c r="BI16" s="25">
        <v>1</v>
      </c>
      <c r="BJ16" s="25">
        <v>0</v>
      </c>
      <c r="BK16" s="25">
        <v>0</v>
      </c>
      <c r="BL16" s="26">
        <v>0</v>
      </c>
      <c r="BM16" s="35">
        <f>BF16+BG16</f>
        <v>40.79</v>
      </c>
      <c r="BN16" s="32">
        <f>BH16</f>
        <v>2</v>
      </c>
      <c r="BO16" s="31">
        <f>(BI16*3)+(BJ16*10)+(BK16*5)+(BL16*20)</f>
        <v>3</v>
      </c>
      <c r="BP16" s="65">
        <f>BM16+BN16+BO16</f>
        <v>45.79</v>
      </c>
      <c r="BQ16" s="27">
        <v>5.84</v>
      </c>
      <c r="BR16" s="24">
        <v>8.89</v>
      </c>
      <c r="BS16" s="24">
        <v>13.91</v>
      </c>
      <c r="BT16" s="24">
        <v>6.37</v>
      </c>
      <c r="BU16" s="25">
        <v>3</v>
      </c>
      <c r="BV16" s="25">
        <v>0</v>
      </c>
      <c r="BW16" s="25">
        <v>0</v>
      </c>
      <c r="BX16" s="25">
        <v>0</v>
      </c>
      <c r="BY16" s="26">
        <v>0</v>
      </c>
      <c r="BZ16" s="23">
        <f>BQ16+BR16+BS16+BT16</f>
        <v>35.01</v>
      </c>
      <c r="CA16" s="22">
        <f>BU16</f>
        <v>3</v>
      </c>
      <c r="CB16" s="28">
        <f>(BV16*3)+(BW16*10)+(BX16*5)+(BY16*20)</f>
        <v>0</v>
      </c>
      <c r="CC16" s="45">
        <f>BZ16+CA16+CB16</f>
        <v>38.01</v>
      </c>
      <c r="CD16" s="27">
        <v>27.11</v>
      </c>
      <c r="CE16" s="24">
        <v>25.52</v>
      </c>
      <c r="CF16" s="25">
        <v>26</v>
      </c>
      <c r="CG16" s="25">
        <v>0</v>
      </c>
      <c r="CH16" s="25">
        <v>0</v>
      </c>
      <c r="CI16" s="25">
        <v>0</v>
      </c>
      <c r="CJ16" s="26">
        <v>0</v>
      </c>
      <c r="CK16" s="23">
        <f>CD16+CE16</f>
        <v>52.63</v>
      </c>
      <c r="CL16" s="22">
        <f>CF16</f>
        <v>26</v>
      </c>
      <c r="CM16" s="19">
        <f>(CG16*3)+(CH16*10)+(CI16*5)+(CJ16*20)</f>
        <v>0</v>
      </c>
      <c r="CN16" s="36">
        <f>CK16+CL16+CM16</f>
        <v>78.63</v>
      </c>
      <c r="CO16" s="1"/>
      <c r="CP16" s="1"/>
      <c r="CQ16" s="2"/>
      <c r="CR16" s="2"/>
      <c r="CS16" s="2"/>
      <c r="CT16" s="2"/>
      <c r="CU16" s="2"/>
      <c r="CV16" s="40"/>
      <c r="CW16" s="11"/>
      <c r="CX16" s="5"/>
      <c r="CY16" s="33"/>
      <c r="CZ16" s="1"/>
      <c r="DA16" s="1"/>
      <c r="DB16" s="2"/>
      <c r="DC16" s="2"/>
      <c r="DD16" s="2"/>
      <c r="DE16" s="2"/>
      <c r="DF16" s="2"/>
      <c r="DG16" s="40"/>
      <c r="DH16" s="11"/>
      <c r="DI16" s="5"/>
      <c r="DJ16" s="33"/>
      <c r="DK16" s="1"/>
      <c r="DL16" s="1"/>
      <c r="DM16" s="2"/>
      <c r="DN16" s="2"/>
      <c r="DO16" s="2"/>
      <c r="DP16" s="2"/>
      <c r="DQ16" s="2"/>
      <c r="DR16" s="40"/>
      <c r="DS16" s="11"/>
      <c r="DT16" s="5"/>
      <c r="DU16" s="33"/>
      <c r="DV16" s="1"/>
      <c r="DW16" s="1"/>
      <c r="DX16" s="2"/>
      <c r="DY16" s="2"/>
      <c r="DZ16" s="2"/>
      <c r="EA16" s="2"/>
      <c r="EB16" s="2"/>
      <c r="EC16" s="40"/>
      <c r="ED16" s="11"/>
      <c r="EE16" s="5"/>
      <c r="EF16" s="33"/>
      <c r="EG16" s="1"/>
      <c r="EH16" s="1"/>
      <c r="EI16" s="2"/>
      <c r="EJ16" s="2"/>
      <c r="EK16" s="2"/>
      <c r="EL16" s="2"/>
      <c r="EM16" s="2"/>
      <c r="EN16" s="40"/>
      <c r="EO16" s="11"/>
      <c r="EP16" s="5"/>
      <c r="EQ16" s="33"/>
      <c r="ER16" s="1"/>
      <c r="ES16" s="1"/>
      <c r="ET16" s="2"/>
      <c r="EU16" s="2"/>
      <c r="EV16" s="2"/>
      <c r="EW16" s="2"/>
      <c r="EX16" s="2"/>
      <c r="EY16" s="40"/>
      <c r="EZ16" s="11"/>
      <c r="FA16" s="5"/>
      <c r="FB16" s="33"/>
      <c r="FC16" s="1"/>
      <c r="FD16" s="1"/>
      <c r="FE16" s="2"/>
      <c r="FF16" s="2"/>
      <c r="FG16" s="2"/>
      <c r="FH16" s="2"/>
      <c r="FI16" s="2"/>
      <c r="FJ16" s="40"/>
      <c r="FK16" s="11"/>
      <c r="FL16" s="5"/>
      <c r="FM16" s="33"/>
      <c r="FN16" s="1"/>
      <c r="FO16" s="1"/>
      <c r="FP16" s="2"/>
      <c r="FQ16" s="2"/>
      <c r="FR16" s="2"/>
      <c r="FS16" s="2"/>
      <c r="FT16" s="2"/>
      <c r="FU16" s="40"/>
      <c r="FV16" s="11"/>
      <c r="FW16" s="5"/>
      <c r="FX16" s="33"/>
      <c r="FY16" s="1"/>
      <c r="FZ16" s="1"/>
      <c r="GA16" s="2"/>
      <c r="GB16" s="2"/>
      <c r="GC16" s="2"/>
      <c r="GD16" s="2"/>
      <c r="GE16" s="2"/>
      <c r="GF16" s="40"/>
      <c r="GG16" s="11"/>
      <c r="GH16" s="5"/>
      <c r="GI16" s="33"/>
      <c r="GJ16" s="1"/>
      <c r="GK16" s="1"/>
      <c r="GL16" s="2"/>
      <c r="GM16" s="2"/>
      <c r="GN16" s="2"/>
      <c r="GO16" s="2"/>
      <c r="GP16" s="2"/>
      <c r="GQ16" s="40"/>
      <c r="GR16" s="11"/>
      <c r="GS16" s="5"/>
      <c r="GT16" s="33"/>
      <c r="GU16" s="1"/>
      <c r="GV16" s="1"/>
      <c r="GW16" s="2"/>
      <c r="GX16" s="2"/>
      <c r="GY16" s="2"/>
      <c r="GZ16" s="2"/>
      <c r="HA16" s="2"/>
      <c r="HB16" s="40"/>
      <c r="HC16" s="11"/>
      <c r="HD16" s="5"/>
      <c r="HE16" s="33"/>
      <c r="HF16" s="1"/>
      <c r="HG16" s="1"/>
      <c r="HH16" s="2"/>
      <c r="HI16" s="2"/>
      <c r="HJ16" s="2"/>
      <c r="HK16" s="2"/>
      <c r="HL16" s="2"/>
      <c r="HM16" s="40"/>
      <c r="HN16" s="11"/>
      <c r="HO16" s="5"/>
      <c r="HP16" s="33"/>
      <c r="HQ16" s="1"/>
      <c r="HR16" s="1"/>
      <c r="HS16" s="2"/>
      <c r="HT16" s="2"/>
      <c r="HU16" s="2"/>
      <c r="HV16" s="2"/>
      <c r="HW16" s="2"/>
      <c r="HX16" s="40"/>
      <c r="HY16" s="11"/>
      <c r="HZ16" s="5"/>
      <c r="IA16" s="33"/>
      <c r="IB16" s="1"/>
      <c r="IC16" s="1"/>
      <c r="ID16" s="2"/>
      <c r="IE16" s="2"/>
      <c r="IF16" s="2"/>
      <c r="IG16" s="2"/>
      <c r="IH16" s="2"/>
      <c r="II16" s="40"/>
      <c r="IJ16" s="11"/>
      <c r="IK16" s="5"/>
      <c r="IL16" s="33"/>
    </row>
    <row r="17" spans="1:324" ht="3" customHeight="1" x14ac:dyDescent="0.2">
      <c r="A17" s="136"/>
      <c r="B17" s="137"/>
      <c r="C17" s="163"/>
      <c r="D17" s="138"/>
      <c r="E17" s="138"/>
      <c r="F17" s="139"/>
      <c r="G17" s="140"/>
      <c r="H17" s="141"/>
      <c r="I17" s="142"/>
      <c r="J17" s="143"/>
      <c r="K17" s="144"/>
      <c r="L17" s="145"/>
      <c r="M17" s="146"/>
      <c r="N17" s="147"/>
      <c r="O17" s="148"/>
      <c r="P17" s="149"/>
      <c r="Q17" s="150"/>
      <c r="R17" s="151"/>
      <c r="S17" s="151"/>
      <c r="T17" s="151"/>
      <c r="U17" s="151"/>
      <c r="V17" s="151"/>
      <c r="W17" s="151"/>
      <c r="X17" s="152"/>
      <c r="Y17" s="152"/>
      <c r="Z17" s="152"/>
      <c r="AA17" s="152"/>
      <c r="AB17" s="153"/>
      <c r="AC17" s="154"/>
      <c r="AD17" s="155"/>
      <c r="AE17" s="156"/>
      <c r="AF17" s="157"/>
      <c r="AG17" s="150"/>
      <c r="AH17" s="151"/>
      <c r="AI17" s="151"/>
      <c r="AJ17" s="151"/>
      <c r="AK17" s="152"/>
      <c r="AL17" s="152"/>
      <c r="AM17" s="152"/>
      <c r="AN17" s="152"/>
      <c r="AO17" s="153"/>
      <c r="AP17" s="154"/>
      <c r="AQ17" s="155"/>
      <c r="AR17" s="156"/>
      <c r="AS17" s="157"/>
      <c r="AT17" s="150"/>
      <c r="AU17" s="151"/>
      <c r="AV17" s="151"/>
      <c r="AW17" s="152"/>
      <c r="AX17" s="152"/>
      <c r="AY17" s="152"/>
      <c r="AZ17" s="152"/>
      <c r="BA17" s="153"/>
      <c r="BB17" s="154"/>
      <c r="BC17" s="155"/>
      <c r="BD17" s="156"/>
      <c r="BE17" s="157"/>
      <c r="BF17" s="154"/>
      <c r="BG17" s="158"/>
      <c r="BH17" s="152"/>
      <c r="BI17" s="152"/>
      <c r="BJ17" s="152"/>
      <c r="BK17" s="152"/>
      <c r="BL17" s="153"/>
      <c r="BM17" s="159"/>
      <c r="BN17" s="148"/>
      <c r="BO17" s="147"/>
      <c r="BP17" s="160"/>
      <c r="BQ17" s="150"/>
      <c r="BR17" s="151"/>
      <c r="BS17" s="151"/>
      <c r="BT17" s="151"/>
      <c r="BU17" s="152"/>
      <c r="BV17" s="152"/>
      <c r="BW17" s="152"/>
      <c r="BX17" s="152"/>
      <c r="BY17" s="153"/>
      <c r="BZ17" s="154"/>
      <c r="CA17" s="155"/>
      <c r="CB17" s="161"/>
      <c r="CC17" s="162"/>
      <c r="CD17" s="150"/>
      <c r="CE17" s="151"/>
      <c r="CF17" s="152"/>
      <c r="CG17" s="152"/>
      <c r="CH17" s="152"/>
      <c r="CI17" s="152"/>
      <c r="CJ17" s="153"/>
      <c r="CK17" s="154"/>
      <c r="CL17" s="155"/>
      <c r="CM17" s="156"/>
      <c r="CN17" s="157"/>
      <c r="CO17" s="1"/>
      <c r="CP17" s="1"/>
      <c r="CQ17" s="2"/>
      <c r="CR17" s="2"/>
      <c r="CS17" s="2"/>
      <c r="CT17" s="2"/>
      <c r="CU17" s="2"/>
      <c r="CV17" s="40"/>
      <c r="CW17" s="11"/>
      <c r="CX17" s="5"/>
      <c r="CY17" s="33"/>
      <c r="CZ17" s="1"/>
      <c r="DA17" s="1"/>
      <c r="DB17" s="2"/>
      <c r="DC17" s="2"/>
      <c r="DD17" s="2"/>
      <c r="DE17" s="2"/>
      <c r="DF17" s="2"/>
      <c r="DG17" s="40"/>
      <c r="DH17" s="11"/>
      <c r="DI17" s="5"/>
      <c r="DJ17" s="33"/>
      <c r="DK17" s="1"/>
      <c r="DL17" s="1"/>
      <c r="DM17" s="2"/>
      <c r="DN17" s="2"/>
      <c r="DO17" s="2"/>
      <c r="DP17" s="2"/>
      <c r="DQ17" s="2"/>
      <c r="DR17" s="40"/>
      <c r="DS17" s="11"/>
      <c r="DT17" s="5"/>
      <c r="DU17" s="33"/>
      <c r="DV17" s="1"/>
      <c r="DW17" s="1"/>
      <c r="DX17" s="2"/>
      <c r="DY17" s="2"/>
      <c r="DZ17" s="2"/>
      <c r="EA17" s="2"/>
      <c r="EB17" s="2"/>
      <c r="EC17" s="40"/>
      <c r="ED17" s="11"/>
      <c r="EE17" s="5"/>
      <c r="EF17" s="33"/>
      <c r="EG17" s="1"/>
      <c r="EH17" s="1"/>
      <c r="EI17" s="2"/>
      <c r="EJ17" s="2"/>
      <c r="EK17" s="2"/>
      <c r="EL17" s="2"/>
      <c r="EM17" s="2"/>
      <c r="EN17" s="40"/>
      <c r="EO17" s="11"/>
      <c r="EP17" s="5"/>
      <c r="EQ17" s="33"/>
      <c r="ER17" s="1"/>
      <c r="ES17" s="1"/>
      <c r="ET17" s="2"/>
      <c r="EU17" s="2"/>
      <c r="EV17" s="2"/>
      <c r="EW17" s="2"/>
      <c r="EX17" s="2"/>
      <c r="EY17" s="40"/>
      <c r="EZ17" s="11"/>
      <c r="FA17" s="5"/>
      <c r="FB17" s="33"/>
      <c r="FC17" s="1"/>
      <c r="FD17" s="1"/>
      <c r="FE17" s="2"/>
      <c r="FF17" s="2"/>
      <c r="FG17" s="2"/>
      <c r="FH17" s="2"/>
      <c r="FI17" s="2"/>
      <c r="FJ17" s="40"/>
      <c r="FK17" s="11"/>
      <c r="FL17" s="5"/>
      <c r="FM17" s="33"/>
      <c r="FN17" s="1"/>
      <c r="FO17" s="1"/>
      <c r="FP17" s="2"/>
      <c r="FQ17" s="2"/>
      <c r="FR17" s="2"/>
      <c r="FS17" s="2"/>
      <c r="FT17" s="2"/>
      <c r="FU17" s="40"/>
      <c r="FV17" s="11"/>
      <c r="FW17" s="5"/>
      <c r="FX17" s="33"/>
      <c r="FY17" s="1"/>
      <c r="FZ17" s="1"/>
      <c r="GA17" s="2"/>
      <c r="GB17" s="2"/>
      <c r="GC17" s="2"/>
      <c r="GD17" s="2"/>
      <c r="GE17" s="2"/>
      <c r="GF17" s="40"/>
      <c r="GG17" s="11"/>
      <c r="GH17" s="5"/>
      <c r="GI17" s="33"/>
      <c r="GJ17" s="1"/>
      <c r="GK17" s="1"/>
      <c r="GL17" s="2"/>
      <c r="GM17" s="2"/>
      <c r="GN17" s="2"/>
      <c r="GO17" s="2"/>
      <c r="GP17" s="2"/>
      <c r="GQ17" s="40"/>
      <c r="GR17" s="11"/>
      <c r="GS17" s="5"/>
      <c r="GT17" s="33"/>
      <c r="GU17" s="1"/>
      <c r="GV17" s="1"/>
      <c r="GW17" s="2"/>
      <c r="GX17" s="2"/>
      <c r="GY17" s="2"/>
      <c r="GZ17" s="2"/>
      <c r="HA17" s="2"/>
      <c r="HB17" s="40"/>
      <c r="HC17" s="11"/>
      <c r="HD17" s="5"/>
      <c r="HE17" s="33"/>
      <c r="HF17" s="1"/>
      <c r="HG17" s="1"/>
      <c r="HH17" s="2"/>
      <c r="HI17" s="2"/>
      <c r="HJ17" s="2"/>
      <c r="HK17" s="2"/>
      <c r="HL17" s="2"/>
      <c r="HM17" s="40"/>
      <c r="HN17" s="11"/>
      <c r="HO17" s="5"/>
      <c r="HP17" s="33"/>
      <c r="HQ17" s="1"/>
      <c r="HR17" s="1"/>
      <c r="HS17" s="2"/>
      <c r="HT17" s="2"/>
      <c r="HU17" s="2"/>
      <c r="HV17" s="2"/>
      <c r="HW17" s="2"/>
      <c r="HX17" s="40"/>
      <c r="HY17" s="11"/>
      <c r="HZ17" s="5"/>
      <c r="IA17" s="33"/>
      <c r="IB17" s="1"/>
      <c r="IC17" s="1"/>
      <c r="ID17" s="2"/>
      <c r="IE17" s="2"/>
      <c r="IF17" s="2"/>
      <c r="IG17" s="2"/>
      <c r="IH17" s="2"/>
      <c r="II17" s="40"/>
      <c r="IJ17" s="11"/>
      <c r="IK17" s="5"/>
      <c r="IL17" s="33"/>
    </row>
    <row r="18" spans="1:324" x14ac:dyDescent="0.2">
      <c r="A18" s="29">
        <v>1</v>
      </c>
      <c r="B18" s="41" t="s">
        <v>166</v>
      </c>
      <c r="C18" s="21"/>
      <c r="D18" s="42"/>
      <c r="E18" s="42" t="s">
        <v>16</v>
      </c>
      <c r="F18" s="43" t="s">
        <v>20</v>
      </c>
      <c r="G18" s="81"/>
      <c r="H18" s="20" t="e">
        <f>IF(AND(OR(#REF!="Y",#REF!="Y"),J18&lt;5,K18&lt;5),IF(AND(J18=#REF!,K18=#REF!),#REF!+1,1),"")</f>
        <v>#REF!</v>
      </c>
      <c r="I18" s="17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>
        <f>IF(ISNA(VLOOKUP(E18,SortLookup!$A$1:$B$5,2,FALSE))," ",VLOOKUP(E18,SortLookup!$A$1:$B$5,2,FALSE))</f>
        <v>1</v>
      </c>
      <c r="K18" s="18">
        <f>IF(ISNA(VLOOKUP(F18,SortLookup!$A$7:$B$11,2,FALSE))," ",VLOOKUP(F18,SortLookup!$A$7:$B$11,2,FALSE))</f>
        <v>1</v>
      </c>
      <c r="L18" s="37">
        <f>M18+N18+P18</f>
        <v>212.17</v>
      </c>
      <c r="M18" s="38">
        <f>AC18+AP18+BB18+BM18+BZ18+CK18+CV18+DG18+DR18+EC18+EN18+EY18+FJ18+FU18+GF18+GQ18+HB18+HM18+HX18+II18</f>
        <v>173.17</v>
      </c>
      <c r="N18" s="31">
        <f>AE18+AR18+BD18+BO18+CB18+CM18+CX18+DI18+DT18+EE18+EP18+FA18+FL18+FW18+GH18+GS18+HD18+HO18+HZ18+IK18</f>
        <v>3</v>
      </c>
      <c r="O18" s="32">
        <f>P18</f>
        <v>36</v>
      </c>
      <c r="P18" s="39">
        <f>X18+AK18+AW18+BH18+BU18+CF18+CQ18+DB18+DM18+DX18+EI18+ET18+FE18+FP18+GA18+GL18+GW18+HH18+HS18+ID18</f>
        <v>36</v>
      </c>
      <c r="Q18" s="27">
        <v>14.48</v>
      </c>
      <c r="R18" s="24">
        <v>34.53</v>
      </c>
      <c r="S18" s="24"/>
      <c r="T18" s="24"/>
      <c r="U18" s="24"/>
      <c r="V18" s="24"/>
      <c r="W18" s="24"/>
      <c r="X18" s="25">
        <v>1</v>
      </c>
      <c r="Y18" s="25">
        <v>1</v>
      </c>
      <c r="Z18" s="25">
        <v>0</v>
      </c>
      <c r="AA18" s="25">
        <v>0</v>
      </c>
      <c r="AB18" s="26">
        <v>0</v>
      </c>
      <c r="AC18" s="23">
        <f>Q18+R18+S18+T18+U18+V18+W18</f>
        <v>49.01</v>
      </c>
      <c r="AD18" s="22">
        <f>X18</f>
        <v>1</v>
      </c>
      <c r="AE18" s="19">
        <f>(Y18*3)+(Z18*10)+(AA18*5)+(AB18*20)</f>
        <v>3</v>
      </c>
      <c r="AF18" s="36">
        <f>AC18+AD18+AE18</f>
        <v>53.01</v>
      </c>
      <c r="AG18" s="27">
        <v>3.48</v>
      </c>
      <c r="AH18" s="24">
        <v>4.22</v>
      </c>
      <c r="AI18" s="24">
        <v>7.23</v>
      </c>
      <c r="AJ18" s="24">
        <v>4.41</v>
      </c>
      <c r="AK18" s="25">
        <v>6</v>
      </c>
      <c r="AL18" s="25">
        <v>0</v>
      </c>
      <c r="AM18" s="25">
        <v>0</v>
      </c>
      <c r="AN18" s="25">
        <v>0</v>
      </c>
      <c r="AO18" s="26">
        <v>0</v>
      </c>
      <c r="AP18" s="23">
        <f>AG18+AH18+AI18+AJ18</f>
        <v>19.34</v>
      </c>
      <c r="AQ18" s="22">
        <f>AK18</f>
        <v>6</v>
      </c>
      <c r="AR18" s="19">
        <f>(AL18*3)+(AM18*10)+(AN18*5)+(AO18*20)</f>
        <v>0</v>
      </c>
      <c r="AS18" s="36">
        <f>AP18+AQ18+AR18</f>
        <v>25.34</v>
      </c>
      <c r="AT18" s="27">
        <v>5.15</v>
      </c>
      <c r="AU18" s="24">
        <v>11.3</v>
      </c>
      <c r="AV18" s="24">
        <v>1.59</v>
      </c>
      <c r="AW18" s="25">
        <v>0</v>
      </c>
      <c r="AX18" s="25">
        <v>0</v>
      </c>
      <c r="AY18" s="25">
        <v>0</v>
      </c>
      <c r="AZ18" s="25">
        <v>0</v>
      </c>
      <c r="BA18" s="26">
        <v>0</v>
      </c>
      <c r="BB18" s="23">
        <f>AT18+AU18+AV18</f>
        <v>18.04</v>
      </c>
      <c r="BC18" s="22">
        <f>AW18</f>
        <v>0</v>
      </c>
      <c r="BD18" s="19">
        <f>(AX18*3)+(AY18*10)+(AZ18*5)+(BA18*20)</f>
        <v>0</v>
      </c>
      <c r="BE18" s="36">
        <f>BB18+BC18+BD18</f>
        <v>18.04</v>
      </c>
      <c r="BF18" s="23"/>
      <c r="BG18" s="126">
        <v>22.68</v>
      </c>
      <c r="BH18" s="25">
        <v>8</v>
      </c>
      <c r="BI18" s="25">
        <v>0</v>
      </c>
      <c r="BJ18" s="25">
        <v>0</v>
      </c>
      <c r="BK18" s="25">
        <v>0</v>
      </c>
      <c r="BL18" s="26">
        <v>0</v>
      </c>
      <c r="BM18" s="35">
        <f>BF18+BG18</f>
        <v>22.68</v>
      </c>
      <c r="BN18" s="32">
        <f>BH18</f>
        <v>8</v>
      </c>
      <c r="BO18" s="31">
        <f>(BI18*3)+(BJ18*10)+(BK18*5)+(BL18*20)</f>
        <v>0</v>
      </c>
      <c r="BP18" s="65">
        <f>BM18+BN18+BO18</f>
        <v>30.68</v>
      </c>
      <c r="BQ18" s="27">
        <v>3.77</v>
      </c>
      <c r="BR18" s="24">
        <v>4.5199999999999996</v>
      </c>
      <c r="BS18" s="24">
        <v>8.0399999999999991</v>
      </c>
      <c r="BT18" s="24">
        <v>4.72</v>
      </c>
      <c r="BU18" s="25">
        <v>2</v>
      </c>
      <c r="BV18" s="25">
        <v>0</v>
      </c>
      <c r="BW18" s="25">
        <v>0</v>
      </c>
      <c r="BX18" s="25">
        <v>0</v>
      </c>
      <c r="BY18" s="26">
        <v>0</v>
      </c>
      <c r="BZ18" s="23">
        <f>BQ18+BR18+BS18+BT18</f>
        <v>21.05</v>
      </c>
      <c r="CA18" s="22">
        <f>BU18</f>
        <v>2</v>
      </c>
      <c r="CB18" s="28">
        <f>(BV18*3)+(BW18*10)+(BX18*5)+(BY18*20)</f>
        <v>0</v>
      </c>
      <c r="CC18" s="45">
        <f>BZ18+CA18+CB18</f>
        <v>23.05</v>
      </c>
      <c r="CD18" s="27">
        <v>22.8</v>
      </c>
      <c r="CE18" s="24">
        <v>20.25</v>
      </c>
      <c r="CF18" s="25">
        <v>19</v>
      </c>
      <c r="CG18" s="25">
        <v>0</v>
      </c>
      <c r="CH18" s="25">
        <v>0</v>
      </c>
      <c r="CI18" s="25">
        <v>0</v>
      </c>
      <c r="CJ18" s="26">
        <v>0</v>
      </c>
      <c r="CK18" s="23">
        <f>CD18+CE18</f>
        <v>43.05</v>
      </c>
      <c r="CL18" s="22">
        <f>CF18</f>
        <v>19</v>
      </c>
      <c r="CM18" s="19">
        <f>(CG18*3)+(CH18*10)+(CI18*5)+(CJ18*20)</f>
        <v>0</v>
      </c>
      <c r="CN18" s="36">
        <f>CK18+CL18+CM18</f>
        <v>62.05</v>
      </c>
    </row>
    <row r="19" spans="1:324" x14ac:dyDescent="0.2">
      <c r="A19" s="29">
        <v>2</v>
      </c>
      <c r="B19" s="41" t="s">
        <v>176</v>
      </c>
      <c r="C19" s="41" t="s">
        <v>177</v>
      </c>
      <c r="D19" s="42"/>
      <c r="E19" s="42" t="s">
        <v>16</v>
      </c>
      <c r="F19" s="43" t="s">
        <v>112</v>
      </c>
      <c r="G19" s="81"/>
      <c r="H19" s="20" t="e">
        <f>IF(AND(OR(#REF!="Y",#REF!="Y"),J19&lt;5,K19&lt;5),IF(AND(J19=#REF!,K19=#REF!),#REF!+1,1),"")</f>
        <v>#REF!</v>
      </c>
      <c r="I19" s="17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0">
        <f>IF(ISNA(VLOOKUP(E19,SortLookup!$A$1:$B$5,2,FALSE))," ",VLOOKUP(E19,SortLookup!$A$1:$B$5,2,FALSE))</f>
        <v>1</v>
      </c>
      <c r="K19" s="18" t="str">
        <f>IF(ISNA(VLOOKUP(F19,SortLookup!$A$7:$B$11,2,FALSE))," ",VLOOKUP(F19,SortLookup!$A$7:$B$11,2,FALSE))</f>
        <v xml:space="preserve"> </v>
      </c>
      <c r="L19" s="37">
        <f>M19+N19+P19</f>
        <v>230.13</v>
      </c>
      <c r="M19" s="38">
        <f>AC19+AP19+BB19+BM19+BZ19+CK19+CV18+DG18+DR18+EC18+EN18+EY18+FJ18+FU18+GF18+GQ18+HB18+HM18+HX18+II18</f>
        <v>184.13</v>
      </c>
      <c r="N19" s="31">
        <f>AE19+AR19+BD19+BO19+CB19+CM19+CX18+DI18+DT18+EE18+EP18+FA18+FL18+FW18+GH18+GS18+HD18+HO18+HZ18+IK18</f>
        <v>0</v>
      </c>
      <c r="O19" s="32">
        <f>P19</f>
        <v>46</v>
      </c>
      <c r="P19" s="39">
        <f>X19+AK19+AW19+BH19+BU19+CF19+CQ18+DB18+DM18+DX18+EI18+ET18+FE18+FP18+GA18+GL18+GW18+HH18+HS18+ID18</f>
        <v>46</v>
      </c>
      <c r="Q19" s="27">
        <v>15.64</v>
      </c>
      <c r="R19" s="24">
        <v>34.869999999999997</v>
      </c>
      <c r="S19" s="24"/>
      <c r="T19" s="24"/>
      <c r="U19" s="24"/>
      <c r="V19" s="24"/>
      <c r="W19" s="24"/>
      <c r="X19" s="25">
        <v>1</v>
      </c>
      <c r="Y19" s="25">
        <v>0</v>
      </c>
      <c r="Z19" s="25">
        <v>0</v>
      </c>
      <c r="AA19" s="25">
        <v>0</v>
      </c>
      <c r="AB19" s="26">
        <v>0</v>
      </c>
      <c r="AC19" s="23">
        <f>Q19+R19+S19+T19+U19+V19+W19</f>
        <v>50.51</v>
      </c>
      <c r="AD19" s="22">
        <f>X19</f>
        <v>1</v>
      </c>
      <c r="AE19" s="19">
        <f>(Y19*3)+(Z19*10)+(AA19*5)+(AB19*20)</f>
        <v>0</v>
      </c>
      <c r="AF19" s="36">
        <f>AC19+AD19+AE19</f>
        <v>51.51</v>
      </c>
      <c r="AG19" s="27">
        <v>3.69</v>
      </c>
      <c r="AH19" s="24">
        <v>4.91</v>
      </c>
      <c r="AI19" s="24">
        <v>7.51</v>
      </c>
      <c r="AJ19" s="24">
        <v>4.82</v>
      </c>
      <c r="AK19" s="25">
        <v>9</v>
      </c>
      <c r="AL19" s="25">
        <v>0</v>
      </c>
      <c r="AM19" s="25">
        <v>0</v>
      </c>
      <c r="AN19" s="25">
        <v>0</v>
      </c>
      <c r="AO19" s="26">
        <v>0</v>
      </c>
      <c r="AP19" s="23">
        <f>AG19+AH19+AI19+AJ19</f>
        <v>20.93</v>
      </c>
      <c r="AQ19" s="22">
        <f>AK19</f>
        <v>9</v>
      </c>
      <c r="AR19" s="19">
        <f>(AL19*3)+(AM19*10)+(AN19*5)+(AO19*20)</f>
        <v>0</v>
      </c>
      <c r="AS19" s="36">
        <f>AP19+AQ19+AR19</f>
        <v>29.93</v>
      </c>
      <c r="AT19" s="27">
        <v>3.98</v>
      </c>
      <c r="AU19" s="24">
        <v>8.6199999999999992</v>
      </c>
      <c r="AV19" s="24">
        <v>1.87</v>
      </c>
      <c r="AW19" s="25">
        <v>7</v>
      </c>
      <c r="AX19" s="25">
        <v>0</v>
      </c>
      <c r="AY19" s="25">
        <v>0</v>
      </c>
      <c r="AZ19" s="25">
        <v>0</v>
      </c>
      <c r="BA19" s="26">
        <v>0</v>
      </c>
      <c r="BB19" s="23">
        <f>AT19+AU19+AV19</f>
        <v>14.47</v>
      </c>
      <c r="BC19" s="22">
        <f>AW19</f>
        <v>7</v>
      </c>
      <c r="BD19" s="19">
        <f>(AX19*3)+(AY19*10)+(AZ19*5)+(BA19*20)</f>
        <v>0</v>
      </c>
      <c r="BE19" s="36">
        <f>BB19+BC19+BD19</f>
        <v>21.47</v>
      </c>
      <c r="BF19" s="23"/>
      <c r="BG19" s="126">
        <v>40.64</v>
      </c>
      <c r="BH19" s="25">
        <v>4</v>
      </c>
      <c r="BI19" s="25">
        <v>0</v>
      </c>
      <c r="BJ19" s="25">
        <v>0</v>
      </c>
      <c r="BK19" s="25">
        <v>0</v>
      </c>
      <c r="BL19" s="26">
        <v>0</v>
      </c>
      <c r="BM19" s="35">
        <f>BF19+BG19</f>
        <v>40.64</v>
      </c>
      <c r="BN19" s="32">
        <f>BH19</f>
        <v>4</v>
      </c>
      <c r="BO19" s="31">
        <f>(BI19*3)+(BJ19*10)+(BK19*5)+(BL19*20)</f>
        <v>0</v>
      </c>
      <c r="BP19" s="65">
        <f>BM19+BN19+BO19</f>
        <v>44.64</v>
      </c>
      <c r="BQ19" s="27">
        <v>2.46</v>
      </c>
      <c r="BR19" s="24">
        <v>4.58</v>
      </c>
      <c r="BS19" s="24">
        <v>6.63</v>
      </c>
      <c r="BT19" s="24">
        <v>3.66</v>
      </c>
      <c r="BU19" s="25">
        <v>6</v>
      </c>
      <c r="BV19" s="25">
        <v>0</v>
      </c>
      <c r="BW19" s="25">
        <v>0</v>
      </c>
      <c r="BX19" s="25">
        <v>0</v>
      </c>
      <c r="BY19" s="26">
        <v>0</v>
      </c>
      <c r="BZ19" s="23">
        <f>BQ19+BR19+BS19+BT19</f>
        <v>17.329999999999998</v>
      </c>
      <c r="CA19" s="22">
        <f>BU19</f>
        <v>6</v>
      </c>
      <c r="CB19" s="28">
        <f>(BV19*3)+(BW19*10)+(BX19*5)+(BY19*20)</f>
        <v>0</v>
      </c>
      <c r="CC19" s="45">
        <f>BZ19+CA19+CB19</f>
        <v>23.33</v>
      </c>
      <c r="CD19" s="27">
        <v>22.59</v>
      </c>
      <c r="CE19" s="24">
        <v>17.66</v>
      </c>
      <c r="CF19" s="25">
        <v>19</v>
      </c>
      <c r="CG19" s="25">
        <v>0</v>
      </c>
      <c r="CH19" s="25">
        <v>0</v>
      </c>
      <c r="CI19" s="25">
        <v>0</v>
      </c>
      <c r="CJ19" s="26">
        <v>0</v>
      </c>
      <c r="CK19" s="23">
        <f>CD19+CE19</f>
        <v>40.25</v>
      </c>
      <c r="CL19" s="22">
        <f>CF19</f>
        <v>19</v>
      </c>
      <c r="CM19" s="19">
        <f>(CG19*3)+(CH19*10)+(CI19*5)+(CJ19*20)</f>
        <v>0</v>
      </c>
      <c r="CN19" s="36">
        <f>CK19+CL19+CM19</f>
        <v>59.25</v>
      </c>
    </row>
    <row r="20" spans="1:324" x14ac:dyDescent="0.2">
      <c r="A20" s="29">
        <v>3</v>
      </c>
      <c r="B20" s="41" t="s">
        <v>172</v>
      </c>
      <c r="C20" s="41" t="s">
        <v>173</v>
      </c>
      <c r="D20" s="42"/>
      <c r="E20" s="42" t="s">
        <v>16</v>
      </c>
      <c r="F20" s="43" t="s">
        <v>112</v>
      </c>
      <c r="G20" s="81"/>
      <c r="H20" s="20" t="e">
        <f>IF(AND(OR(#REF!="Y",#REF!="Y"),J20&lt;5,K20&lt;5),IF(AND(J20=#REF!,K20=#REF!),#REF!+1,1),"")</f>
        <v>#REF!</v>
      </c>
      <c r="I20" s="1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>
        <f>IF(ISNA(VLOOKUP(E20,SortLookup!$A$1:$B$5,2,FALSE))," ",VLOOKUP(E20,SortLookup!$A$1:$B$5,2,FALSE))</f>
        <v>1</v>
      </c>
      <c r="K20" s="18" t="str">
        <f>IF(ISNA(VLOOKUP(F20,SortLookup!$A$7:$B$11,2,FALSE))," ",VLOOKUP(F20,SortLookup!$A$7:$B$11,2,FALSE))</f>
        <v xml:space="preserve"> </v>
      </c>
      <c r="L20" s="37">
        <f>M20+N20+P20</f>
        <v>236.73</v>
      </c>
      <c r="M20" s="38">
        <f>AC20+AP20+BB20+BM20+BZ20+CK20+CV11+DG11+DR11+EC11+EN11+EY11+FJ11+FU11+GF11+GQ11+HB11+HM11+HX11+II11</f>
        <v>175.73</v>
      </c>
      <c r="N20" s="31">
        <f>AE20+AR20+BD20+BO20+CB20+CM20+CX11+DI11+DT11+EE11+EP11+FA11+FL11+FW11+GH11+GS11+HD11+HO11+HZ11+IK11</f>
        <v>0</v>
      </c>
      <c r="O20" s="32">
        <f>P20</f>
        <v>61</v>
      </c>
      <c r="P20" s="39">
        <f>X20+AK20+AW20+BH20+BU20+CF20+CQ11+DB11+DM11+DX11+EI11+ET11+FE11+FP11+GA11+GL11+GW11+HH11+HS11+ID11</f>
        <v>61</v>
      </c>
      <c r="Q20" s="27">
        <v>18.96</v>
      </c>
      <c r="R20" s="24">
        <v>24.01</v>
      </c>
      <c r="S20" s="24"/>
      <c r="T20" s="24"/>
      <c r="U20" s="24"/>
      <c r="V20" s="24"/>
      <c r="W20" s="24"/>
      <c r="X20" s="25">
        <v>5</v>
      </c>
      <c r="Y20" s="25">
        <v>0</v>
      </c>
      <c r="Z20" s="25">
        <v>0</v>
      </c>
      <c r="AA20" s="25">
        <v>0</v>
      </c>
      <c r="AB20" s="26">
        <v>0</v>
      </c>
      <c r="AC20" s="23">
        <f>Q20+R20+S20+T20+U20+V20+W20</f>
        <v>42.97</v>
      </c>
      <c r="AD20" s="22">
        <f>X20</f>
        <v>5</v>
      </c>
      <c r="AE20" s="19">
        <f>(Y20*3)+(Z20*10)+(AA20*5)+(AB20*20)</f>
        <v>0</v>
      </c>
      <c r="AF20" s="36">
        <f>AC20+AD20+AE20</f>
        <v>47.97</v>
      </c>
      <c r="AG20" s="27">
        <v>4.2300000000000004</v>
      </c>
      <c r="AH20" s="24">
        <v>5.12</v>
      </c>
      <c r="AI20" s="24">
        <v>10.08</v>
      </c>
      <c r="AJ20" s="24">
        <v>5.03</v>
      </c>
      <c r="AK20" s="25">
        <v>12</v>
      </c>
      <c r="AL20" s="25">
        <v>0</v>
      </c>
      <c r="AM20" s="25">
        <v>0</v>
      </c>
      <c r="AN20" s="25">
        <v>0</v>
      </c>
      <c r="AO20" s="26">
        <v>0</v>
      </c>
      <c r="AP20" s="23">
        <f>AG20+AH20+AI20+AJ20</f>
        <v>24.46</v>
      </c>
      <c r="AQ20" s="22">
        <f>AK20</f>
        <v>12</v>
      </c>
      <c r="AR20" s="19">
        <f>(AL20*3)+(AM20*10)+(AN20*5)+(AO20*20)</f>
        <v>0</v>
      </c>
      <c r="AS20" s="36">
        <f>AP20+AQ20+AR20</f>
        <v>36.46</v>
      </c>
      <c r="AT20" s="27">
        <v>3.5</v>
      </c>
      <c r="AU20" s="24">
        <v>8.3000000000000007</v>
      </c>
      <c r="AV20" s="24">
        <v>1.86</v>
      </c>
      <c r="AW20" s="25">
        <v>2</v>
      </c>
      <c r="AX20" s="25">
        <v>0</v>
      </c>
      <c r="AY20" s="25">
        <v>0</v>
      </c>
      <c r="AZ20" s="25">
        <v>0</v>
      </c>
      <c r="BA20" s="26">
        <v>0</v>
      </c>
      <c r="BB20" s="23">
        <f>AT20+AU20+AV20</f>
        <v>13.66</v>
      </c>
      <c r="BC20" s="22">
        <f>AW20</f>
        <v>2</v>
      </c>
      <c r="BD20" s="19">
        <f>(AX20*3)+(AY20*10)+(AZ20*5)+(BA20*20)</f>
        <v>0</v>
      </c>
      <c r="BE20" s="36">
        <f>BB20+BC20+BD20</f>
        <v>15.66</v>
      </c>
      <c r="BF20" s="23"/>
      <c r="BG20" s="126">
        <v>40.340000000000003</v>
      </c>
      <c r="BH20" s="25">
        <v>7</v>
      </c>
      <c r="BI20" s="25">
        <v>0</v>
      </c>
      <c r="BJ20" s="25">
        <v>0</v>
      </c>
      <c r="BK20" s="25">
        <v>0</v>
      </c>
      <c r="BL20" s="26">
        <v>0</v>
      </c>
      <c r="BM20" s="35">
        <f>BF20+BG20</f>
        <v>40.340000000000003</v>
      </c>
      <c r="BN20" s="32">
        <f>BH20</f>
        <v>7</v>
      </c>
      <c r="BO20" s="31">
        <f>(BI20*3)+(BJ20*10)+(BK20*5)+(BL20*20)</f>
        <v>0</v>
      </c>
      <c r="BP20" s="65">
        <f>BM20+BN20+BO20</f>
        <v>47.34</v>
      </c>
      <c r="BQ20" s="27">
        <v>3.1</v>
      </c>
      <c r="BR20" s="24">
        <v>5.03</v>
      </c>
      <c r="BS20" s="24">
        <v>8.61</v>
      </c>
      <c r="BT20" s="24">
        <v>3.33</v>
      </c>
      <c r="BU20" s="25">
        <v>13</v>
      </c>
      <c r="BV20" s="25">
        <v>0</v>
      </c>
      <c r="BW20" s="25">
        <v>0</v>
      </c>
      <c r="BX20" s="25">
        <v>0</v>
      </c>
      <c r="BY20" s="26">
        <v>0</v>
      </c>
      <c r="BZ20" s="23">
        <f>BQ20+BR20+BS20+BT20</f>
        <v>20.07</v>
      </c>
      <c r="CA20" s="22">
        <f>BU20</f>
        <v>13</v>
      </c>
      <c r="CB20" s="28">
        <f>(BV20*3)+(BW20*10)+(BX20*5)+(BY20*20)</f>
        <v>0</v>
      </c>
      <c r="CC20" s="45">
        <f>BZ20+CA20+CB20</f>
        <v>33.07</v>
      </c>
      <c r="CD20" s="27">
        <v>18.34</v>
      </c>
      <c r="CE20" s="24">
        <v>15.89</v>
      </c>
      <c r="CF20" s="25">
        <v>22</v>
      </c>
      <c r="CG20" s="25">
        <v>0</v>
      </c>
      <c r="CH20" s="25">
        <v>0</v>
      </c>
      <c r="CI20" s="25">
        <v>0</v>
      </c>
      <c r="CJ20" s="26">
        <v>0</v>
      </c>
      <c r="CK20" s="23">
        <f>CD20+CE20</f>
        <v>34.229999999999997</v>
      </c>
      <c r="CL20" s="22">
        <f>CF20</f>
        <v>22</v>
      </c>
      <c r="CM20" s="19">
        <f>(CG20*3)+(CH20*10)+(CI20*5)+(CJ20*20)</f>
        <v>0</v>
      </c>
      <c r="CN20" s="36">
        <f>CK20+CL20+CM20</f>
        <v>56.23</v>
      </c>
    </row>
    <row r="21" spans="1:324" x14ac:dyDescent="0.2">
      <c r="A21" s="29">
        <v>4</v>
      </c>
      <c r="B21" s="41" t="s">
        <v>139</v>
      </c>
      <c r="C21" s="41" t="s">
        <v>140</v>
      </c>
      <c r="D21" s="42"/>
      <c r="E21" s="42" t="s">
        <v>16</v>
      </c>
      <c r="F21" s="43" t="s">
        <v>22</v>
      </c>
      <c r="G21" s="81"/>
      <c r="H21" s="20" t="e">
        <f>IF(AND(OR(#REF!="Y",#REF!="Y"),J21&lt;5,K21&lt;5),IF(AND(J21=#REF!,K21=#REF!),#REF!+1,1),"")</f>
        <v>#REF!</v>
      </c>
      <c r="I21" s="17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>
        <f>IF(ISNA(VLOOKUP(E21,SortLookup!$A$1:$B$5,2,FALSE))," ",VLOOKUP(E21,SortLookup!$A$1:$B$5,2,FALSE))</f>
        <v>1</v>
      </c>
      <c r="K21" s="18">
        <f>IF(ISNA(VLOOKUP(F21,SortLookup!$A$7:$B$11,2,FALSE))," ",VLOOKUP(F21,SortLookup!$A$7:$B$11,2,FALSE))</f>
        <v>3</v>
      </c>
      <c r="L21" s="37">
        <f>M21+N21+P21</f>
        <v>292.31</v>
      </c>
      <c r="M21" s="38">
        <f>AC21+AP21+BB21+BM21+BZ21+CK21+CV21+DG21+DR21+EC21+EN21+EY21+FJ21+FU21+GF21+GQ21+HB21+HM21+HX21+II21</f>
        <v>211.31</v>
      </c>
      <c r="N21" s="31">
        <f>AE21+AR21+BD21+BO21+CB21+CM21+CX21+DI21+DT21+EE21+EP21+FA21+FL21+FW21+GH21+GS21+HD21+HO21+HZ21+IK21</f>
        <v>0</v>
      </c>
      <c r="O21" s="32">
        <f>P21</f>
        <v>81</v>
      </c>
      <c r="P21" s="39">
        <f>X21+AK21+AW21+BH21+BU21+CF21+CQ21+DB21+DM21+DX21+EI21+ET21+FE21+FP21+GA21+GL21+GW21+HH21+HS21+ID21</f>
        <v>81</v>
      </c>
      <c r="Q21" s="27">
        <v>13.49</v>
      </c>
      <c r="R21" s="24">
        <v>40.64</v>
      </c>
      <c r="S21" s="24"/>
      <c r="T21" s="24"/>
      <c r="U21" s="24"/>
      <c r="V21" s="24"/>
      <c r="W21" s="24"/>
      <c r="X21" s="25">
        <v>6</v>
      </c>
      <c r="Y21" s="25">
        <v>0</v>
      </c>
      <c r="Z21" s="25">
        <v>0</v>
      </c>
      <c r="AA21" s="25">
        <v>0</v>
      </c>
      <c r="AB21" s="26">
        <v>0</v>
      </c>
      <c r="AC21" s="23">
        <f>Q21+R21+S21+T21+U21+V21+W21</f>
        <v>54.13</v>
      </c>
      <c r="AD21" s="22">
        <f>X21</f>
        <v>6</v>
      </c>
      <c r="AE21" s="19">
        <f>(Y21*3)+(Z21*10)+(AA21*5)+(AB21*20)</f>
        <v>0</v>
      </c>
      <c r="AF21" s="36">
        <f>AC21+AD21+AE21</f>
        <v>60.13</v>
      </c>
      <c r="AG21" s="27">
        <v>5.74</v>
      </c>
      <c r="AH21" s="24">
        <v>7.39</v>
      </c>
      <c r="AI21" s="24">
        <v>12.93</v>
      </c>
      <c r="AJ21" s="24">
        <v>6.22</v>
      </c>
      <c r="AK21" s="25">
        <v>9</v>
      </c>
      <c r="AL21" s="25">
        <v>0</v>
      </c>
      <c r="AM21" s="25">
        <v>0</v>
      </c>
      <c r="AN21" s="25">
        <v>0</v>
      </c>
      <c r="AO21" s="26">
        <v>0</v>
      </c>
      <c r="AP21" s="23">
        <f>AG21+AH21+AI21+AJ21</f>
        <v>32.28</v>
      </c>
      <c r="AQ21" s="22">
        <f>AK21</f>
        <v>9</v>
      </c>
      <c r="AR21" s="19">
        <f>(AL21*3)+(AM21*10)+(AN21*5)+(AO21*20)</f>
        <v>0</v>
      </c>
      <c r="AS21" s="36">
        <f>AP21+AQ21+AR21</f>
        <v>41.28</v>
      </c>
      <c r="AT21" s="27">
        <v>4.43</v>
      </c>
      <c r="AU21" s="24">
        <v>8.83</v>
      </c>
      <c r="AV21" s="24">
        <v>2.33</v>
      </c>
      <c r="AW21" s="25">
        <v>1</v>
      </c>
      <c r="AX21" s="25">
        <v>0</v>
      </c>
      <c r="AY21" s="25">
        <v>0</v>
      </c>
      <c r="AZ21" s="25">
        <v>0</v>
      </c>
      <c r="BA21" s="26">
        <v>0</v>
      </c>
      <c r="BB21" s="23">
        <f>AT21+AU21+AV21</f>
        <v>15.59</v>
      </c>
      <c r="BC21" s="22">
        <f>AW21</f>
        <v>1</v>
      </c>
      <c r="BD21" s="19">
        <f>(AX21*3)+(AY21*10)+(AZ21*5)+(BA21*20)</f>
        <v>0</v>
      </c>
      <c r="BE21" s="36">
        <f>BB21+BC21+BD21</f>
        <v>16.59</v>
      </c>
      <c r="BF21" s="23"/>
      <c r="BG21" s="126">
        <v>31.09</v>
      </c>
      <c r="BH21" s="25">
        <v>7</v>
      </c>
      <c r="BI21" s="25">
        <v>0</v>
      </c>
      <c r="BJ21" s="25">
        <v>0</v>
      </c>
      <c r="BK21" s="25">
        <v>0</v>
      </c>
      <c r="BL21" s="26">
        <v>0</v>
      </c>
      <c r="BM21" s="35">
        <f>BF21+BG21</f>
        <v>31.09</v>
      </c>
      <c r="BN21" s="32">
        <f>BH21</f>
        <v>7</v>
      </c>
      <c r="BO21" s="31">
        <f>(BI21*3)+(BJ21*10)+(BK21*5)+(BL21*20)</f>
        <v>0</v>
      </c>
      <c r="BP21" s="65">
        <f>BM21+BN21+BO21</f>
        <v>38.090000000000003</v>
      </c>
      <c r="BQ21" s="27">
        <v>5.05</v>
      </c>
      <c r="BR21" s="24">
        <v>5.46</v>
      </c>
      <c r="BS21" s="24">
        <v>17.739999999999998</v>
      </c>
      <c r="BT21" s="24">
        <v>4.9400000000000004</v>
      </c>
      <c r="BU21" s="25">
        <v>20</v>
      </c>
      <c r="BV21" s="25">
        <v>0</v>
      </c>
      <c r="BW21" s="25">
        <v>0</v>
      </c>
      <c r="BX21" s="25">
        <v>0</v>
      </c>
      <c r="BY21" s="26">
        <v>0</v>
      </c>
      <c r="BZ21" s="23">
        <f>BQ21+BR21+BS21+BT21</f>
        <v>33.19</v>
      </c>
      <c r="CA21" s="22">
        <f>BU21</f>
        <v>20</v>
      </c>
      <c r="CB21" s="28">
        <f>(BV21*3)+(BW21*10)+(BX21*5)+(BY21*20)</f>
        <v>0</v>
      </c>
      <c r="CC21" s="45">
        <f>BZ21+CA21+CB21</f>
        <v>53.19</v>
      </c>
      <c r="CD21" s="27">
        <v>22.82</v>
      </c>
      <c r="CE21" s="24">
        <v>22.21</v>
      </c>
      <c r="CF21" s="25">
        <v>38</v>
      </c>
      <c r="CG21" s="25">
        <v>0</v>
      </c>
      <c r="CH21" s="25">
        <v>0</v>
      </c>
      <c r="CI21" s="25">
        <v>0</v>
      </c>
      <c r="CJ21" s="26">
        <v>0</v>
      </c>
      <c r="CK21" s="23">
        <f>CD21+CE21</f>
        <v>45.03</v>
      </c>
      <c r="CL21" s="22">
        <f>CF21</f>
        <v>38</v>
      </c>
      <c r="CM21" s="19">
        <f>(CG21*3)+(CH21*10)+(CI21*5)+(CJ21*20)</f>
        <v>0</v>
      </c>
      <c r="CN21" s="36">
        <f>CK21+CL21+CM21</f>
        <v>83.03</v>
      </c>
    </row>
    <row r="22" spans="1:324" s="76" customFormat="1" ht="13.5" thickBot="1" x14ac:dyDescent="0.25">
      <c r="A22" s="29">
        <v>5</v>
      </c>
      <c r="B22" s="41" t="s">
        <v>185</v>
      </c>
      <c r="C22" s="41" t="s">
        <v>186</v>
      </c>
      <c r="D22" s="42" t="s">
        <v>124</v>
      </c>
      <c r="E22" s="42" t="s">
        <v>16</v>
      </c>
      <c r="F22" s="43" t="s">
        <v>22</v>
      </c>
      <c r="G22" s="81"/>
      <c r="H22" s="20" t="e">
        <f>IF(AND(OR(#REF!="Y",#REF!="Y"),J22&lt;5,K22&lt;5),IF(AND(J22=#REF!,K22=#REF!),#REF!+1,1),"")</f>
        <v>#REF!</v>
      </c>
      <c r="I22" s="1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>
        <f>IF(ISNA(VLOOKUP(E22,SortLookup!$A$1:$B$5,2,FALSE))," ",VLOOKUP(E22,SortLookup!$A$1:$B$5,2,FALSE))</f>
        <v>1</v>
      </c>
      <c r="K22" s="18">
        <f>IF(ISNA(VLOOKUP(F22,SortLookup!$A$7:$B$11,2,FALSE))," ",VLOOKUP(F22,SortLookup!$A$7:$B$11,2,FALSE))</f>
        <v>3</v>
      </c>
      <c r="L22" s="37">
        <f>M22+N22+P22</f>
        <v>300.77999999999997</v>
      </c>
      <c r="M22" s="38">
        <f>AC22+AP22+BB22+BM22+BZ22+CK22+CV22+DG22+DR22+EC22+EN22+EY22+FJ22+FU22+GF22+GQ22+HB22+HM22+HX22+II22</f>
        <v>256.77999999999997</v>
      </c>
      <c r="N22" s="31">
        <f>AE22+AR22+BD22+BO22+CB22+CM22+CX22+DI22+DT22+EE22+EP22+FA22+FL22+FW22+GH22+GS22+HD22+HO22+HZ22+IK22</f>
        <v>10</v>
      </c>
      <c r="O22" s="32">
        <f>P22</f>
        <v>34</v>
      </c>
      <c r="P22" s="39">
        <f>X22+AK22+AW22+BH22+BU22+CF22+CQ22+DB22+DM22+DX22+EI22+ET22+FE22+FP22+GA22+GL22+GW22+HH22+HS22+ID22</f>
        <v>34</v>
      </c>
      <c r="Q22" s="27">
        <v>28.72</v>
      </c>
      <c r="R22" s="24">
        <v>38.58</v>
      </c>
      <c r="S22" s="24"/>
      <c r="T22" s="24"/>
      <c r="U22" s="24"/>
      <c r="V22" s="24"/>
      <c r="W22" s="24"/>
      <c r="X22" s="25">
        <v>1</v>
      </c>
      <c r="Y22" s="25">
        <v>0</v>
      </c>
      <c r="Z22" s="25">
        <v>0</v>
      </c>
      <c r="AA22" s="25">
        <v>2</v>
      </c>
      <c r="AB22" s="26">
        <v>0</v>
      </c>
      <c r="AC22" s="23">
        <f>Q22+R22+S22+T22+U22+V22+W22</f>
        <v>67.3</v>
      </c>
      <c r="AD22" s="22">
        <f>X22</f>
        <v>1</v>
      </c>
      <c r="AE22" s="19">
        <f>(Y22*3)+(Z22*10)+(AA22*5)+(AB22*20)</f>
        <v>10</v>
      </c>
      <c r="AF22" s="36">
        <f>AC22+AD22+AE22</f>
        <v>78.3</v>
      </c>
      <c r="AG22" s="27">
        <v>7.82</v>
      </c>
      <c r="AH22" s="24">
        <v>7.41</v>
      </c>
      <c r="AI22" s="24">
        <v>12.91</v>
      </c>
      <c r="AJ22" s="24">
        <v>6.16</v>
      </c>
      <c r="AK22" s="25">
        <v>12</v>
      </c>
      <c r="AL22" s="25">
        <v>0</v>
      </c>
      <c r="AM22" s="25">
        <v>0</v>
      </c>
      <c r="AN22" s="25">
        <v>0</v>
      </c>
      <c r="AO22" s="26">
        <v>0</v>
      </c>
      <c r="AP22" s="23">
        <f>AG22+AH22+AI22+AJ22</f>
        <v>34.299999999999997</v>
      </c>
      <c r="AQ22" s="22">
        <f>AK22</f>
        <v>12</v>
      </c>
      <c r="AR22" s="19">
        <f>(AL22*3)+(AM22*10)+(AN22*5)+(AO22*20)</f>
        <v>0</v>
      </c>
      <c r="AS22" s="36">
        <f>AP22+AQ22+AR22</f>
        <v>46.3</v>
      </c>
      <c r="AT22" s="27">
        <v>5.88</v>
      </c>
      <c r="AU22" s="24">
        <v>14.65</v>
      </c>
      <c r="AV22" s="24">
        <v>2.73</v>
      </c>
      <c r="AW22" s="25">
        <v>1</v>
      </c>
      <c r="AX22" s="25">
        <v>0</v>
      </c>
      <c r="AY22" s="25">
        <v>0</v>
      </c>
      <c r="AZ22" s="25">
        <v>0</v>
      </c>
      <c r="BA22" s="26">
        <v>0</v>
      </c>
      <c r="BB22" s="23">
        <f>AT22+AU22+AV22</f>
        <v>23.26</v>
      </c>
      <c r="BC22" s="22">
        <f>AW22</f>
        <v>1</v>
      </c>
      <c r="BD22" s="19">
        <f>(AX22*3)+(AY22*10)+(AZ22*5)+(BA22*20)</f>
        <v>0</v>
      </c>
      <c r="BE22" s="36">
        <f>BB22+BC22+BD22</f>
        <v>24.26</v>
      </c>
      <c r="BF22" s="23"/>
      <c r="BG22" s="126">
        <v>50.48</v>
      </c>
      <c r="BH22" s="25">
        <v>1</v>
      </c>
      <c r="BI22" s="25">
        <v>0</v>
      </c>
      <c r="BJ22" s="25">
        <v>0</v>
      </c>
      <c r="BK22" s="25">
        <v>0</v>
      </c>
      <c r="BL22" s="26">
        <v>0</v>
      </c>
      <c r="BM22" s="35">
        <f>BF22+BG22</f>
        <v>50.48</v>
      </c>
      <c r="BN22" s="32">
        <f>BH22</f>
        <v>1</v>
      </c>
      <c r="BO22" s="31">
        <f>(BI22*3)+(BJ22*10)+(BK22*5)+(BL22*20)</f>
        <v>0</v>
      </c>
      <c r="BP22" s="65">
        <f>BM22+BN22+BO22</f>
        <v>51.48</v>
      </c>
      <c r="BQ22" s="27">
        <v>2.41</v>
      </c>
      <c r="BR22" s="24">
        <v>2.44</v>
      </c>
      <c r="BS22" s="24">
        <v>14.46</v>
      </c>
      <c r="BT22" s="24">
        <v>2.97</v>
      </c>
      <c r="BU22" s="25">
        <v>1</v>
      </c>
      <c r="BV22" s="25">
        <v>0</v>
      </c>
      <c r="BW22" s="25">
        <v>0</v>
      </c>
      <c r="BX22" s="25">
        <v>0</v>
      </c>
      <c r="BY22" s="26">
        <v>0</v>
      </c>
      <c r="BZ22" s="23">
        <f>BQ22+BR22+BS22+BT22</f>
        <v>22.28</v>
      </c>
      <c r="CA22" s="22">
        <f>BU22</f>
        <v>1</v>
      </c>
      <c r="CB22" s="28">
        <f>(BV22*3)+(BW22*10)+(BX22*5)+(BY22*20)</f>
        <v>0</v>
      </c>
      <c r="CC22" s="45">
        <f>BZ22+CA22+CB22</f>
        <v>23.28</v>
      </c>
      <c r="CD22" s="27">
        <v>34.909999999999997</v>
      </c>
      <c r="CE22" s="24">
        <v>24.25</v>
      </c>
      <c r="CF22" s="25">
        <v>18</v>
      </c>
      <c r="CG22" s="25">
        <v>0</v>
      </c>
      <c r="CH22" s="25">
        <v>0</v>
      </c>
      <c r="CI22" s="25">
        <v>0</v>
      </c>
      <c r="CJ22" s="26">
        <v>0</v>
      </c>
      <c r="CK22" s="23">
        <f>CD22+CE22</f>
        <v>59.16</v>
      </c>
      <c r="CL22" s="22">
        <f>CF22</f>
        <v>18</v>
      </c>
      <c r="CM22" s="19">
        <f>(CG22*3)+(CH22*10)+(CI22*5)+(CJ22*20)</f>
        <v>0</v>
      </c>
      <c r="CN22" s="36">
        <f>CK22+CL22+CM22</f>
        <v>77.16</v>
      </c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51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 s="49"/>
      <c r="LB22" s="49"/>
      <c r="LC22" s="49"/>
      <c r="LD22" s="49"/>
      <c r="LE22" s="49"/>
      <c r="LF22" s="49"/>
      <c r="LG22" s="49"/>
      <c r="LH22" s="49"/>
      <c r="LI22" s="49"/>
      <c r="LJ22" s="49"/>
      <c r="LK22" s="49"/>
      <c r="LL22" s="49"/>
    </row>
    <row r="23" spans="1:324" ht="13.5" thickTop="1" x14ac:dyDescent="0.2">
      <c r="A23" s="29">
        <v>6</v>
      </c>
      <c r="B23" s="53" t="s">
        <v>184</v>
      </c>
      <c r="C23" s="54"/>
      <c r="D23" s="55"/>
      <c r="E23" s="55" t="s">
        <v>16</v>
      </c>
      <c r="F23" s="56" t="s">
        <v>143</v>
      </c>
      <c r="G23" s="82"/>
      <c r="H23" s="57" t="e">
        <f>IF(AND(OR(#REF!="Y",#REF!="Y"),J23&lt;5,K23&lt;5),IF(AND(J23=#REF!,K23=#REF!),#REF!+1,1),"")</f>
        <v>#REF!</v>
      </c>
      <c r="I23" s="58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59">
        <f>IF(ISNA(VLOOKUP(E23,SortLookup!$A$1:$B$5,2,FALSE))," ",VLOOKUP(E23,SortLookup!$A$1:$B$5,2,FALSE))</f>
        <v>1</v>
      </c>
      <c r="K23" s="60" t="str">
        <f>IF(ISNA(VLOOKUP(F23,SortLookup!$A$7:$B$11,2,FALSE))," ",VLOOKUP(F23,SortLookup!$A$7:$B$11,2,FALSE))</f>
        <v xml:space="preserve"> </v>
      </c>
      <c r="L23" s="37">
        <f>M23+N23+P23</f>
        <v>340.71</v>
      </c>
      <c r="M23" s="38">
        <f>AC23+AP23+BB23+BM23+BZ23+CK23+CV23+DG23+DR23+EC23+EN23+EY23+FJ23+FU23+GF23+GQ23+HB23+HM23+HX23+II23</f>
        <v>201.71</v>
      </c>
      <c r="N23" s="31">
        <f>AE23+AR23+BD23+BO23+CB23+CM23+CX23+DI23+DT23+EE23+EP23+FA23+FL23+FW23+GH23+GS23+HD23+HO23+HZ23+IK23</f>
        <v>10</v>
      </c>
      <c r="O23" s="32">
        <f>P23</f>
        <v>129</v>
      </c>
      <c r="P23" s="39">
        <f>X23+AK23+AW23+BH23+BU23+CF23+CQ23+DB23+DM23+DX23+EI23+ET23+FE23+FP23+GA23+GL23+GW23+HH23+HS23+ID23</f>
        <v>129</v>
      </c>
      <c r="Q23" s="61">
        <v>21.59</v>
      </c>
      <c r="R23" s="62">
        <v>44.07</v>
      </c>
      <c r="S23" s="62"/>
      <c r="T23" s="62"/>
      <c r="U23" s="62"/>
      <c r="V23" s="62"/>
      <c r="W23" s="62"/>
      <c r="X23" s="25">
        <v>12</v>
      </c>
      <c r="Y23" s="25">
        <v>0</v>
      </c>
      <c r="Z23" s="25">
        <v>0</v>
      </c>
      <c r="AA23" s="25">
        <v>0</v>
      </c>
      <c r="AB23" s="26">
        <v>0</v>
      </c>
      <c r="AC23" s="35">
        <f>Q23+R23+S23+T23+U23+V23+W23</f>
        <v>65.66</v>
      </c>
      <c r="AD23" s="32">
        <f>X23</f>
        <v>12</v>
      </c>
      <c r="AE23" s="31">
        <f>(Y23*3)+(Z23*10)+(AA23*5)+(AB23*20)</f>
        <v>0</v>
      </c>
      <c r="AF23" s="65">
        <f>AC23+AD23+AE23</f>
        <v>77.66</v>
      </c>
      <c r="AG23" s="61">
        <v>4.13</v>
      </c>
      <c r="AH23" s="62">
        <v>4.9800000000000004</v>
      </c>
      <c r="AI23" s="62">
        <v>10.75</v>
      </c>
      <c r="AJ23" s="62">
        <v>5.83</v>
      </c>
      <c r="AK23" s="25">
        <v>13</v>
      </c>
      <c r="AL23" s="25">
        <v>0</v>
      </c>
      <c r="AM23" s="25">
        <v>0</v>
      </c>
      <c r="AN23" s="25">
        <v>0</v>
      </c>
      <c r="AO23" s="26">
        <v>0</v>
      </c>
      <c r="AP23" s="35">
        <f>AG23+AH23+AI23+AJ23</f>
        <v>25.69</v>
      </c>
      <c r="AQ23" s="32">
        <f>AK23</f>
        <v>13</v>
      </c>
      <c r="AR23" s="31">
        <f>(AL23*3)+(AM23*10)+(AN23*5)+(AO23*20)</f>
        <v>0</v>
      </c>
      <c r="AS23" s="65">
        <f>AP23+AQ23+AR23</f>
        <v>38.69</v>
      </c>
      <c r="AT23" s="61">
        <v>6.65</v>
      </c>
      <c r="AU23" s="62">
        <v>10.71</v>
      </c>
      <c r="AV23" s="62">
        <v>1.76</v>
      </c>
      <c r="AW23" s="25">
        <v>2</v>
      </c>
      <c r="AX23" s="25">
        <v>0</v>
      </c>
      <c r="AY23" s="25">
        <v>0</v>
      </c>
      <c r="AZ23" s="25">
        <v>0</v>
      </c>
      <c r="BA23" s="26">
        <v>0</v>
      </c>
      <c r="BB23" s="35">
        <f>AT23+AU23+AV23</f>
        <v>19.12</v>
      </c>
      <c r="BC23" s="32">
        <f>AW23</f>
        <v>2</v>
      </c>
      <c r="BD23" s="31">
        <f>(AX23*3)+(AY23*10)+(AZ23*5)+(BA23*20)</f>
        <v>0</v>
      </c>
      <c r="BE23" s="65">
        <f>BB23+BC23+BD23</f>
        <v>21.12</v>
      </c>
      <c r="BF23" s="35"/>
      <c r="BG23" s="127">
        <v>35.96</v>
      </c>
      <c r="BH23" s="63">
        <v>19</v>
      </c>
      <c r="BI23" s="63">
        <v>0</v>
      </c>
      <c r="BJ23" s="63">
        <v>0</v>
      </c>
      <c r="BK23" s="63">
        <v>2</v>
      </c>
      <c r="BL23" s="64">
        <v>0</v>
      </c>
      <c r="BM23" s="35">
        <f>BF23+BG23</f>
        <v>35.96</v>
      </c>
      <c r="BN23" s="32">
        <f>BH23</f>
        <v>19</v>
      </c>
      <c r="BO23" s="31">
        <f>(BI23*3)+(BJ23*10)+(BK23*5)+(BL23*20)</f>
        <v>10</v>
      </c>
      <c r="BP23" s="65">
        <f>BM23+BN23+BO23</f>
        <v>64.959999999999994</v>
      </c>
      <c r="BQ23" s="61">
        <v>3.29</v>
      </c>
      <c r="BR23" s="62">
        <v>4.2</v>
      </c>
      <c r="BS23" s="62">
        <v>7.11</v>
      </c>
      <c r="BT23" s="62">
        <v>4.53</v>
      </c>
      <c r="BU23" s="25">
        <v>43</v>
      </c>
      <c r="BV23" s="25">
        <v>0</v>
      </c>
      <c r="BW23" s="25">
        <v>0</v>
      </c>
      <c r="BX23" s="25">
        <v>0</v>
      </c>
      <c r="BY23" s="26">
        <v>0</v>
      </c>
      <c r="BZ23" s="35">
        <f>BQ23+BR23+BS23+BT23</f>
        <v>19.13</v>
      </c>
      <c r="CA23" s="32">
        <f>BU23</f>
        <v>43</v>
      </c>
      <c r="CB23" s="74">
        <f>(BV23*3)+(BW23*10)+(BX23*5)+(BY23*20)</f>
        <v>0</v>
      </c>
      <c r="CC23" s="75">
        <f>BZ23+CA23+CB23</f>
        <v>62.13</v>
      </c>
      <c r="CD23" s="61">
        <v>17.18</v>
      </c>
      <c r="CE23" s="62">
        <v>18.97</v>
      </c>
      <c r="CF23" s="25">
        <v>40</v>
      </c>
      <c r="CG23" s="25">
        <v>0</v>
      </c>
      <c r="CH23" s="25">
        <v>0</v>
      </c>
      <c r="CI23" s="25">
        <v>0</v>
      </c>
      <c r="CJ23" s="64">
        <v>0</v>
      </c>
      <c r="CK23" s="35">
        <f>CD23+CE23</f>
        <v>36.15</v>
      </c>
      <c r="CL23" s="32">
        <f>CF23</f>
        <v>40</v>
      </c>
      <c r="CM23" s="31">
        <f>(CG23*3)+(CH23*10)+(CI23*5)+(CJ23*20)</f>
        <v>0</v>
      </c>
      <c r="CN23" s="65">
        <f>CK23+CL23+CM23</f>
        <v>76.150000000000006</v>
      </c>
    </row>
    <row r="24" spans="1:324" x14ac:dyDescent="0.2">
      <c r="A24" s="29">
        <v>7</v>
      </c>
      <c r="B24" s="41" t="s">
        <v>141</v>
      </c>
      <c r="C24" s="21"/>
      <c r="D24" s="42"/>
      <c r="E24" s="42" t="s">
        <v>16</v>
      </c>
      <c r="F24" s="43" t="s">
        <v>112</v>
      </c>
      <c r="G24" s="81"/>
      <c r="H24" s="20" t="e">
        <f>IF(AND(OR(#REF!="Y",#REF!="Y"),J24&lt;5,K24&lt;5),IF(AND(J24=#REF!,K24=#REF!),#REF!+1,1),"")</f>
        <v>#REF!</v>
      </c>
      <c r="I24" s="17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30">
        <f>IF(ISNA(VLOOKUP(E24,SortLookup!$A$1:$B$5,2,FALSE))," ",VLOOKUP(E24,SortLookup!$A$1:$B$5,2,FALSE))</f>
        <v>1</v>
      </c>
      <c r="K24" s="18" t="str">
        <f>IF(ISNA(VLOOKUP(F24,SortLookup!$A$7:$B$11,2,FALSE))," ",VLOOKUP(F24,SortLookup!$A$7:$B$11,2,FALSE))</f>
        <v xml:space="preserve"> </v>
      </c>
      <c r="L24" s="37">
        <f>M24+N24+P24</f>
        <v>356.97</v>
      </c>
      <c r="M24" s="38">
        <f>AC24+AP24+BB24+BM24+BZ24+CK24+CV23+DG23+DR23+EC23+EN23+EY23+FJ23+FU23+GF23+GQ23+HB23+HM23+HX23+II23</f>
        <v>264.97000000000003</v>
      </c>
      <c r="N24" s="31">
        <f>AE24+AR24+BD24+BO24+CB24+CM24+CX23+DI23+DT23+EE23+EP23+FA23+FL23+FW23+GH23+GS23+HD23+HO23+HZ23+IK23</f>
        <v>13</v>
      </c>
      <c r="O24" s="32">
        <f>P24</f>
        <v>79</v>
      </c>
      <c r="P24" s="39">
        <f>X24+AK24+AW24+BH24+BU24+CF24+CQ23+DB23+DM23+DX23+EI23+ET23+FE23+FP23+GA23+GL23+GW23+HH23+HS23+ID23</f>
        <v>79</v>
      </c>
      <c r="Q24" s="27">
        <v>25.94</v>
      </c>
      <c r="R24" s="24">
        <v>40.659999999999997</v>
      </c>
      <c r="S24" s="24"/>
      <c r="T24" s="24"/>
      <c r="U24" s="24"/>
      <c r="V24" s="24"/>
      <c r="W24" s="24"/>
      <c r="X24" s="25">
        <v>8</v>
      </c>
      <c r="Y24" s="25">
        <v>0</v>
      </c>
      <c r="Z24" s="25">
        <v>0</v>
      </c>
      <c r="AA24" s="25">
        <v>0</v>
      </c>
      <c r="AB24" s="26">
        <v>0</v>
      </c>
      <c r="AC24" s="23">
        <f>Q24+R24+S24+T24+U24+V24+W24</f>
        <v>66.599999999999994</v>
      </c>
      <c r="AD24" s="22">
        <f>X24</f>
        <v>8</v>
      </c>
      <c r="AE24" s="19">
        <f>(Y24*3)+(Z24*10)+(AA24*5)+(AB24*20)</f>
        <v>0</v>
      </c>
      <c r="AF24" s="36">
        <f>AC24+AD24+AE24</f>
        <v>74.599999999999994</v>
      </c>
      <c r="AG24" s="27">
        <v>4.9800000000000004</v>
      </c>
      <c r="AH24" s="24">
        <v>7.27</v>
      </c>
      <c r="AI24" s="24">
        <v>16.23</v>
      </c>
      <c r="AJ24" s="24">
        <v>8.61</v>
      </c>
      <c r="AK24" s="25">
        <v>18</v>
      </c>
      <c r="AL24" s="25">
        <v>0</v>
      </c>
      <c r="AM24" s="25">
        <v>0</v>
      </c>
      <c r="AN24" s="25">
        <v>0</v>
      </c>
      <c r="AO24" s="26">
        <v>0</v>
      </c>
      <c r="AP24" s="23">
        <f>AG24+AH24+AI24+AJ24</f>
        <v>37.090000000000003</v>
      </c>
      <c r="AQ24" s="22">
        <f>AK24</f>
        <v>18</v>
      </c>
      <c r="AR24" s="19">
        <f>(AL24*3)+(AM24*10)+(AN24*5)+(AO24*20)</f>
        <v>0</v>
      </c>
      <c r="AS24" s="36">
        <f>AP24+AQ24+AR24</f>
        <v>55.09</v>
      </c>
      <c r="AT24" s="27">
        <v>5.66</v>
      </c>
      <c r="AU24" s="24">
        <v>12.84</v>
      </c>
      <c r="AV24" s="24">
        <v>2.34</v>
      </c>
      <c r="AW24" s="25">
        <v>12</v>
      </c>
      <c r="AX24" s="25">
        <v>0</v>
      </c>
      <c r="AY24" s="25">
        <v>0</v>
      </c>
      <c r="AZ24" s="25">
        <v>0</v>
      </c>
      <c r="BA24" s="26">
        <v>0</v>
      </c>
      <c r="BB24" s="23">
        <f>AT24+AU24+AV24</f>
        <v>20.84</v>
      </c>
      <c r="BC24" s="22">
        <f>AW24</f>
        <v>12</v>
      </c>
      <c r="BD24" s="19">
        <f>(AX24*3)+(AY24*10)+(AZ24*5)+(BA24*20)</f>
        <v>0</v>
      </c>
      <c r="BE24" s="36">
        <f>BB24+BC24+BD24</f>
        <v>32.840000000000003</v>
      </c>
      <c r="BF24" s="23"/>
      <c r="BG24" s="126">
        <v>45.79</v>
      </c>
      <c r="BH24" s="25">
        <v>5</v>
      </c>
      <c r="BI24" s="25">
        <v>0</v>
      </c>
      <c r="BJ24" s="25">
        <v>0</v>
      </c>
      <c r="BK24" s="25">
        <v>2</v>
      </c>
      <c r="BL24" s="26">
        <v>0</v>
      </c>
      <c r="BM24" s="35">
        <f>BF24+BG24</f>
        <v>45.79</v>
      </c>
      <c r="BN24" s="32">
        <f>BH24</f>
        <v>5</v>
      </c>
      <c r="BO24" s="31">
        <f>(BI24*3)+(BJ24*10)+(BK24*5)+(BL24*20)</f>
        <v>10</v>
      </c>
      <c r="BP24" s="65">
        <f>BM24+BN24+BO24</f>
        <v>60.79</v>
      </c>
      <c r="BQ24" s="27">
        <v>8.17</v>
      </c>
      <c r="BR24" s="24">
        <v>8.15</v>
      </c>
      <c r="BS24" s="24">
        <v>13.96</v>
      </c>
      <c r="BT24" s="24">
        <v>6.85</v>
      </c>
      <c r="BU24" s="25">
        <v>15</v>
      </c>
      <c r="BV24" s="25">
        <v>0</v>
      </c>
      <c r="BW24" s="25">
        <v>0</v>
      </c>
      <c r="BX24" s="25">
        <v>0</v>
      </c>
      <c r="BY24" s="26">
        <v>0</v>
      </c>
      <c r="BZ24" s="23">
        <f>BQ24+BR24+BS24+BT24</f>
        <v>37.130000000000003</v>
      </c>
      <c r="CA24" s="22">
        <f>BU24</f>
        <v>15</v>
      </c>
      <c r="CB24" s="28">
        <f>(BV24*3)+(BW24*10)+(BX24*5)+(BY24*20)</f>
        <v>0</v>
      </c>
      <c r="CC24" s="45">
        <f>BZ24+CA24+CB24</f>
        <v>52.13</v>
      </c>
      <c r="CD24" s="27">
        <v>30.68</v>
      </c>
      <c r="CE24" s="24">
        <v>26.84</v>
      </c>
      <c r="CF24" s="25">
        <v>21</v>
      </c>
      <c r="CG24" s="25">
        <v>1</v>
      </c>
      <c r="CH24" s="25">
        <v>0</v>
      </c>
      <c r="CI24" s="25">
        <v>0</v>
      </c>
      <c r="CJ24" s="26">
        <v>0</v>
      </c>
      <c r="CK24" s="23">
        <f>CD24+CE24</f>
        <v>57.52</v>
      </c>
      <c r="CL24" s="22">
        <f>CF24</f>
        <v>21</v>
      </c>
      <c r="CM24" s="19">
        <f>(CG24*3)+(CH24*10)+(CI24*5)+(CJ24*20)</f>
        <v>3</v>
      </c>
      <c r="CN24" s="36">
        <f>CK24+CL24+CM24</f>
        <v>81.52</v>
      </c>
    </row>
    <row r="25" spans="1:324" ht="3" customHeight="1" x14ac:dyDescent="0.2">
      <c r="A25" s="136"/>
      <c r="B25" s="137"/>
      <c r="C25" s="163"/>
      <c r="D25" s="138"/>
      <c r="E25" s="138"/>
      <c r="F25" s="139"/>
      <c r="G25" s="140"/>
      <c r="H25" s="141"/>
      <c r="I25" s="142"/>
      <c r="J25" s="143"/>
      <c r="K25" s="144"/>
      <c r="L25" s="145"/>
      <c r="M25" s="146"/>
      <c r="N25" s="147"/>
      <c r="O25" s="148"/>
      <c r="P25" s="149"/>
      <c r="Q25" s="150"/>
      <c r="R25" s="151"/>
      <c r="S25" s="151"/>
      <c r="T25" s="151"/>
      <c r="U25" s="151"/>
      <c r="V25" s="151"/>
      <c r="W25" s="151"/>
      <c r="X25" s="152"/>
      <c r="Y25" s="152"/>
      <c r="Z25" s="152"/>
      <c r="AA25" s="152"/>
      <c r="AB25" s="153"/>
      <c r="AC25" s="154"/>
      <c r="AD25" s="155"/>
      <c r="AE25" s="156"/>
      <c r="AF25" s="157"/>
      <c r="AG25" s="150"/>
      <c r="AH25" s="151"/>
      <c r="AI25" s="151"/>
      <c r="AJ25" s="151"/>
      <c r="AK25" s="152"/>
      <c r="AL25" s="152"/>
      <c r="AM25" s="152"/>
      <c r="AN25" s="152"/>
      <c r="AO25" s="153"/>
      <c r="AP25" s="154"/>
      <c r="AQ25" s="155"/>
      <c r="AR25" s="156"/>
      <c r="AS25" s="157"/>
      <c r="AT25" s="150"/>
      <c r="AU25" s="151"/>
      <c r="AV25" s="151"/>
      <c r="AW25" s="152"/>
      <c r="AX25" s="152"/>
      <c r="AY25" s="152"/>
      <c r="AZ25" s="152"/>
      <c r="BA25" s="153"/>
      <c r="BB25" s="154"/>
      <c r="BC25" s="155"/>
      <c r="BD25" s="156"/>
      <c r="BE25" s="157"/>
      <c r="BF25" s="154"/>
      <c r="BG25" s="158"/>
      <c r="BH25" s="152"/>
      <c r="BI25" s="152"/>
      <c r="BJ25" s="152"/>
      <c r="BK25" s="152"/>
      <c r="BL25" s="153"/>
      <c r="BM25" s="159"/>
      <c r="BN25" s="148"/>
      <c r="BO25" s="147"/>
      <c r="BP25" s="160"/>
      <c r="BQ25" s="150"/>
      <c r="BR25" s="151"/>
      <c r="BS25" s="151"/>
      <c r="BT25" s="151"/>
      <c r="BU25" s="152"/>
      <c r="BV25" s="152"/>
      <c r="BW25" s="152"/>
      <c r="BX25" s="152"/>
      <c r="BY25" s="153"/>
      <c r="BZ25" s="154"/>
      <c r="CA25" s="155"/>
      <c r="CB25" s="161"/>
      <c r="CC25" s="162"/>
      <c r="CD25" s="150"/>
      <c r="CE25" s="151"/>
      <c r="CF25" s="152"/>
      <c r="CG25" s="152"/>
      <c r="CH25" s="152"/>
      <c r="CI25" s="152"/>
      <c r="CJ25" s="153"/>
      <c r="CK25" s="154"/>
      <c r="CL25" s="155"/>
      <c r="CM25" s="156"/>
      <c r="CN25" s="157"/>
    </row>
    <row r="26" spans="1:324" x14ac:dyDescent="0.2">
      <c r="A26" s="29">
        <v>1</v>
      </c>
      <c r="B26" s="41" t="s">
        <v>151</v>
      </c>
      <c r="C26" s="21"/>
      <c r="D26" s="42"/>
      <c r="E26" s="42" t="s">
        <v>143</v>
      </c>
      <c r="F26" s="43" t="s">
        <v>143</v>
      </c>
      <c r="G26" s="81"/>
      <c r="H26" s="20" t="e">
        <f>IF(AND(OR(#REF!="Y",#REF!="Y"),J26&lt;5,K26&lt;5),IF(AND(J26=#REF!,K26=#REF!),#REF!+1,1),"")</f>
        <v>#REF!</v>
      </c>
      <c r="I26" s="17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30" t="str">
        <f>IF(ISNA(VLOOKUP(E26,SortLookup!$A$1:$B$5,2,FALSE))," ",VLOOKUP(E26,SortLookup!$A$1:$B$5,2,FALSE))</f>
        <v xml:space="preserve"> </v>
      </c>
      <c r="K26" s="18" t="str">
        <f>IF(ISNA(VLOOKUP(F26,SortLookup!$A$7:$B$11,2,FALSE))," ",VLOOKUP(F26,SortLookup!$A$7:$B$11,2,FALSE))</f>
        <v xml:space="preserve"> </v>
      </c>
      <c r="L26" s="37">
        <f>M26+N26+P26</f>
        <v>181.67</v>
      </c>
      <c r="M26" s="38">
        <f>AC26+AP26+BB26+BM26+BZ26+CK26+CV26+DG26+DR26+EC26+EN26+EY26+FJ26+FU26+GF26+GQ26+HB26+HM26+HX26+II26</f>
        <v>157.66999999999999</v>
      </c>
      <c r="N26" s="31">
        <f>AE26+AR26+BD26+BO26+CB26+CM26+CX26+DI26+DT26+EE26+EP26+FA26+FL26+FW26+GH26+GS26+HD26+HO26+HZ26+IK26</f>
        <v>3</v>
      </c>
      <c r="O26" s="32">
        <f>P26</f>
        <v>21</v>
      </c>
      <c r="P26" s="39">
        <f>X26+AK26+AW26+BH26+BU26+CF26+CQ26+DB26+DM26+DX26+EI26+ET26+FE26+FP26+GA26+GL26+GW26+HH26+HS26+ID26</f>
        <v>21</v>
      </c>
      <c r="Q26" s="27">
        <v>14.52</v>
      </c>
      <c r="R26" s="24">
        <v>13.08</v>
      </c>
      <c r="S26" s="24"/>
      <c r="T26" s="24"/>
      <c r="U26" s="24"/>
      <c r="V26" s="24"/>
      <c r="W26" s="24"/>
      <c r="X26" s="25">
        <v>0</v>
      </c>
      <c r="Y26" s="25">
        <v>0</v>
      </c>
      <c r="Z26" s="25">
        <v>0</v>
      </c>
      <c r="AA26" s="25">
        <v>0</v>
      </c>
      <c r="AB26" s="26">
        <v>0</v>
      </c>
      <c r="AC26" s="23">
        <f>Q26+R26+S26+T26+U26+V26+W26</f>
        <v>27.6</v>
      </c>
      <c r="AD26" s="22">
        <f>X26</f>
        <v>0</v>
      </c>
      <c r="AE26" s="19">
        <f>(Y26*3)+(Z26*10)+(AA26*5)+(AB26*20)</f>
        <v>0</v>
      </c>
      <c r="AF26" s="36">
        <f>AC26+AD26+AE26</f>
        <v>27.6</v>
      </c>
      <c r="AG26" s="27">
        <v>3.89</v>
      </c>
      <c r="AH26" s="24">
        <v>6.19</v>
      </c>
      <c r="AI26" s="24">
        <v>8.41</v>
      </c>
      <c r="AJ26" s="24">
        <v>4.92</v>
      </c>
      <c r="AK26" s="25">
        <v>10</v>
      </c>
      <c r="AL26" s="25">
        <v>0</v>
      </c>
      <c r="AM26" s="25">
        <v>0</v>
      </c>
      <c r="AN26" s="25">
        <v>0</v>
      </c>
      <c r="AO26" s="26">
        <v>0</v>
      </c>
      <c r="AP26" s="23">
        <f>AG26+AH26+AI26+AJ26</f>
        <v>23.41</v>
      </c>
      <c r="AQ26" s="22">
        <f>AK26</f>
        <v>10</v>
      </c>
      <c r="AR26" s="19">
        <f>(AL26*3)+(AM26*10)+(AN26*5)+(AO26*20)</f>
        <v>0</v>
      </c>
      <c r="AS26" s="36">
        <f>AP26+AQ26+AR26</f>
        <v>33.409999999999997</v>
      </c>
      <c r="AT26" s="27">
        <v>3.67</v>
      </c>
      <c r="AU26" s="24">
        <v>8.07</v>
      </c>
      <c r="AV26" s="24">
        <v>2.08</v>
      </c>
      <c r="AW26" s="25">
        <v>1</v>
      </c>
      <c r="AX26" s="25">
        <v>0</v>
      </c>
      <c r="AY26" s="25">
        <v>0</v>
      </c>
      <c r="AZ26" s="25">
        <v>0</v>
      </c>
      <c r="BA26" s="26">
        <v>0</v>
      </c>
      <c r="BB26" s="23">
        <f>AT26+AU26+AV26</f>
        <v>13.82</v>
      </c>
      <c r="BC26" s="22">
        <f>AW26</f>
        <v>1</v>
      </c>
      <c r="BD26" s="19">
        <f>(AX26*3)+(AY26*10)+(AZ26*5)+(BA26*20)</f>
        <v>0</v>
      </c>
      <c r="BE26" s="36">
        <f>BB26+BC26+BD26</f>
        <v>14.82</v>
      </c>
      <c r="BF26" s="23"/>
      <c r="BG26" s="126">
        <v>26.13</v>
      </c>
      <c r="BH26" s="25">
        <v>0</v>
      </c>
      <c r="BI26" s="25">
        <v>0</v>
      </c>
      <c r="BJ26" s="25">
        <v>0</v>
      </c>
      <c r="BK26" s="25">
        <v>0</v>
      </c>
      <c r="BL26" s="26">
        <v>0</v>
      </c>
      <c r="BM26" s="35">
        <f>BF26+BG26</f>
        <v>26.13</v>
      </c>
      <c r="BN26" s="32">
        <f>BH26</f>
        <v>0</v>
      </c>
      <c r="BO26" s="31">
        <f>(BI26*3)+(BJ26*10)+(BK26*5)+(BL26*20)</f>
        <v>0</v>
      </c>
      <c r="BP26" s="65">
        <f>BM26+BN26+BO26</f>
        <v>26.13</v>
      </c>
      <c r="BQ26" s="27">
        <v>4.5199999999999996</v>
      </c>
      <c r="BR26" s="24">
        <v>7.89</v>
      </c>
      <c r="BS26" s="24">
        <v>11.07</v>
      </c>
      <c r="BT26" s="24">
        <v>5.44</v>
      </c>
      <c r="BU26" s="25">
        <v>2</v>
      </c>
      <c r="BV26" s="25">
        <v>0</v>
      </c>
      <c r="BW26" s="25">
        <v>0</v>
      </c>
      <c r="BX26" s="25">
        <v>0</v>
      </c>
      <c r="BY26" s="26">
        <v>0</v>
      </c>
      <c r="BZ26" s="23">
        <f>BQ26+BR26+BS26+BT26</f>
        <v>28.92</v>
      </c>
      <c r="CA26" s="22">
        <f>BU26</f>
        <v>2</v>
      </c>
      <c r="CB26" s="28">
        <f>(BV26*3)+(BW26*10)+(BX26*5)+(BY26*20)</f>
        <v>0</v>
      </c>
      <c r="CC26" s="45">
        <f>BZ26+CA26+CB26</f>
        <v>30.92</v>
      </c>
      <c r="CD26" s="27">
        <v>19.02</v>
      </c>
      <c r="CE26" s="24">
        <v>18.77</v>
      </c>
      <c r="CF26" s="25">
        <v>8</v>
      </c>
      <c r="CG26" s="25">
        <v>1</v>
      </c>
      <c r="CH26" s="25">
        <v>0</v>
      </c>
      <c r="CI26" s="25">
        <v>0</v>
      </c>
      <c r="CJ26" s="26">
        <v>0</v>
      </c>
      <c r="CK26" s="23">
        <f>CD26+CE26</f>
        <v>37.79</v>
      </c>
      <c r="CL26" s="22">
        <f>CF26</f>
        <v>8</v>
      </c>
      <c r="CM26" s="19">
        <f>(CG26*3)+(CH26*10)+(CI26*5)+(CJ26*20)</f>
        <v>3</v>
      </c>
      <c r="CN26" s="36">
        <f>CK26+CL26+CM26</f>
        <v>48.79</v>
      </c>
      <c r="CO26" s="1"/>
      <c r="CP26" s="1"/>
      <c r="CQ26" s="2"/>
      <c r="CR26" s="2"/>
      <c r="CS26" s="2"/>
      <c r="CT26" s="2"/>
      <c r="CU26" s="2"/>
      <c r="CV26" s="40"/>
      <c r="CW26" s="11"/>
      <c r="CX26" s="5"/>
      <c r="CY26" s="33"/>
      <c r="CZ26" s="1"/>
      <c r="DA26" s="1"/>
      <c r="DB26" s="2"/>
      <c r="DC26" s="2"/>
      <c r="DD26" s="2"/>
      <c r="DE26" s="2"/>
      <c r="DF26" s="2"/>
      <c r="DG26" s="40"/>
      <c r="DH26" s="11"/>
      <c r="DI26" s="5"/>
      <c r="DJ26" s="33"/>
      <c r="DK26" s="1"/>
      <c r="DL26" s="1"/>
      <c r="DM26" s="2"/>
      <c r="DN26" s="2"/>
      <c r="DO26" s="2"/>
      <c r="DP26" s="2"/>
      <c r="DQ26" s="2"/>
      <c r="DR26" s="40"/>
      <c r="DS26" s="11"/>
      <c r="DT26" s="5"/>
      <c r="DU26" s="33"/>
      <c r="DV26" s="1"/>
      <c r="DW26" s="1"/>
      <c r="DX26" s="2"/>
      <c r="DY26" s="2"/>
      <c r="DZ26" s="2"/>
      <c r="EA26" s="2"/>
      <c r="EB26" s="2"/>
      <c r="EC26" s="40"/>
      <c r="ED26" s="11"/>
      <c r="EE26" s="5"/>
      <c r="EF26" s="33"/>
      <c r="EG26" s="1"/>
      <c r="EH26" s="1"/>
      <c r="EI26" s="2"/>
      <c r="EJ26" s="2"/>
      <c r="EK26" s="2"/>
      <c r="EL26" s="2"/>
      <c r="EM26" s="2"/>
      <c r="EN26" s="40"/>
      <c r="EO26" s="11"/>
      <c r="EP26" s="5"/>
      <c r="EQ26" s="33"/>
      <c r="ER26" s="1"/>
      <c r="ES26" s="1"/>
      <c r="ET26" s="2"/>
      <c r="EU26" s="2"/>
      <c r="EV26" s="2"/>
      <c r="EW26" s="2"/>
      <c r="EX26" s="2"/>
      <c r="EY26" s="40"/>
      <c r="EZ26" s="11"/>
      <c r="FA26" s="5"/>
      <c r="FB26" s="33"/>
      <c r="FC26" s="1"/>
      <c r="FD26" s="1"/>
      <c r="FE26" s="2"/>
      <c r="FF26" s="2"/>
      <c r="FG26" s="2"/>
      <c r="FH26" s="2"/>
      <c r="FI26" s="2"/>
      <c r="FJ26" s="40"/>
      <c r="FK26" s="11"/>
      <c r="FL26" s="5"/>
      <c r="FM26" s="33"/>
      <c r="FN26" s="1"/>
      <c r="FO26" s="1"/>
      <c r="FP26" s="2"/>
      <c r="FQ26" s="2"/>
      <c r="FR26" s="2"/>
      <c r="FS26" s="2"/>
      <c r="FT26" s="2"/>
      <c r="FU26" s="40"/>
      <c r="FV26" s="11"/>
      <c r="FW26" s="5"/>
      <c r="FX26" s="33"/>
      <c r="FY26" s="1"/>
      <c r="FZ26" s="1"/>
      <c r="GA26" s="2"/>
      <c r="GB26" s="2"/>
      <c r="GC26" s="2"/>
      <c r="GD26" s="2"/>
      <c r="GE26" s="2"/>
      <c r="GF26" s="40"/>
      <c r="GG26" s="11"/>
      <c r="GH26" s="5"/>
      <c r="GI26" s="33"/>
      <c r="GJ26" s="1"/>
      <c r="GK26" s="1"/>
      <c r="GL26" s="2"/>
      <c r="GM26" s="2"/>
      <c r="GN26" s="2"/>
      <c r="GO26" s="2"/>
      <c r="GP26" s="2"/>
      <c r="GQ26" s="40"/>
      <c r="GR26" s="11"/>
      <c r="GS26" s="5"/>
      <c r="GT26" s="33"/>
      <c r="GU26" s="1"/>
      <c r="GV26" s="1"/>
      <c r="GW26" s="2"/>
      <c r="GX26" s="2"/>
      <c r="GY26" s="2"/>
      <c r="GZ26" s="2"/>
      <c r="HA26" s="2"/>
      <c r="HB26" s="40"/>
      <c r="HC26" s="11"/>
      <c r="HD26" s="5"/>
      <c r="HE26" s="33"/>
      <c r="HF26" s="1"/>
      <c r="HG26" s="1"/>
      <c r="HH26" s="2"/>
      <c r="HI26" s="2"/>
      <c r="HJ26" s="2"/>
      <c r="HK26" s="2"/>
      <c r="HL26" s="2"/>
      <c r="HM26" s="40"/>
      <c r="HN26" s="11"/>
      <c r="HO26" s="5"/>
      <c r="HP26" s="33"/>
      <c r="HQ26" s="1"/>
      <c r="HR26" s="1"/>
      <c r="HS26" s="2"/>
      <c r="HT26" s="2"/>
      <c r="HU26" s="2"/>
      <c r="HV26" s="2"/>
      <c r="HW26" s="2"/>
      <c r="HX26" s="40"/>
      <c r="HY26" s="11"/>
      <c r="HZ26" s="5"/>
      <c r="IA26" s="33"/>
      <c r="IB26" s="1"/>
      <c r="IC26" s="1"/>
      <c r="ID26" s="2"/>
      <c r="IE26" s="2"/>
      <c r="IF26" s="2"/>
      <c r="IG26" s="2"/>
      <c r="IH26" s="2"/>
      <c r="II26" s="40"/>
      <c r="IJ26" s="11"/>
      <c r="IK26" s="5"/>
      <c r="IL26" s="33"/>
    </row>
    <row r="27" spans="1:324" x14ac:dyDescent="0.2">
      <c r="A27" s="29">
        <v>2</v>
      </c>
      <c r="B27" s="41" t="s">
        <v>142</v>
      </c>
      <c r="C27" s="21"/>
      <c r="D27" s="42"/>
      <c r="E27" s="42" t="s">
        <v>143</v>
      </c>
      <c r="F27" s="43" t="s">
        <v>143</v>
      </c>
      <c r="G27" s="81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 t="str">
        <f>IF(ISNA(VLOOKUP(E27,SortLookup!$A$1:$B$5,2,FALSE))," ",VLOOKUP(E27,SortLookup!$A$1:$B$5,2,FALSE))</f>
        <v xml:space="preserve"> </v>
      </c>
      <c r="K27" s="18" t="str">
        <f>IF(ISNA(VLOOKUP(F27,SortLookup!$A$7:$B$11,2,FALSE))," ",VLOOKUP(F27,SortLookup!$A$7:$B$11,2,FALSE))</f>
        <v xml:space="preserve"> </v>
      </c>
      <c r="L27" s="37">
        <f>M27+N27+P27</f>
        <v>301.89</v>
      </c>
      <c r="M27" s="38">
        <f>AC27+AP27+BB27+BM27+BZ27+CK27+CV23+DG23+DR23+EC23+EN23+EY23+FJ23+FU23+GF23+GQ23+HB23+HM23+HX23+II23</f>
        <v>281.89</v>
      </c>
      <c r="N27" s="31">
        <f>AE27+AR27+BD27+BO27+CB27+CM27+CX23+DI23+DT23+EE23+EP23+FA23+FL23+FW23+GH23+GS23+HD23+HO23+HZ23+IK23</f>
        <v>5</v>
      </c>
      <c r="O27" s="32">
        <f>P27</f>
        <v>15</v>
      </c>
      <c r="P27" s="39">
        <f>X27+AK27+AW27+BH27+BU27+CF27+CQ23+DB23+DM23+DX23+EI23+ET23+FE23+FP23+GA23+GL23+GW23+HH23+HS23+ID23</f>
        <v>15</v>
      </c>
      <c r="Q27" s="27">
        <v>21.03</v>
      </c>
      <c r="R27" s="24">
        <v>44.74</v>
      </c>
      <c r="S27" s="24"/>
      <c r="T27" s="24"/>
      <c r="U27" s="24"/>
      <c r="V27" s="24"/>
      <c r="W27" s="24"/>
      <c r="X27" s="25">
        <v>5</v>
      </c>
      <c r="Y27" s="25">
        <v>0</v>
      </c>
      <c r="Z27" s="25">
        <v>0</v>
      </c>
      <c r="AA27" s="25">
        <v>1</v>
      </c>
      <c r="AB27" s="26">
        <v>0</v>
      </c>
      <c r="AC27" s="23">
        <f>Q27+R27+S27+T27+U27+V27+W27</f>
        <v>65.77</v>
      </c>
      <c r="AD27" s="22">
        <f>X27</f>
        <v>5</v>
      </c>
      <c r="AE27" s="19">
        <f>(Y27*3)+(Z27*10)+(AA27*5)+(AB27*20)</f>
        <v>5</v>
      </c>
      <c r="AF27" s="36">
        <f>AC27+AD27+AE27</f>
        <v>75.77</v>
      </c>
      <c r="AG27" s="27">
        <v>7.42</v>
      </c>
      <c r="AH27" s="24">
        <v>11.87</v>
      </c>
      <c r="AI27" s="24">
        <v>14.72</v>
      </c>
      <c r="AJ27" s="24">
        <v>7.05</v>
      </c>
      <c r="AK27" s="25">
        <v>1</v>
      </c>
      <c r="AL27" s="25">
        <v>0</v>
      </c>
      <c r="AM27" s="25">
        <v>0</v>
      </c>
      <c r="AN27" s="25">
        <v>0</v>
      </c>
      <c r="AO27" s="26">
        <v>0</v>
      </c>
      <c r="AP27" s="23">
        <f>AG27+AH27+AI27+AJ27</f>
        <v>41.06</v>
      </c>
      <c r="AQ27" s="22">
        <f>AK27</f>
        <v>1</v>
      </c>
      <c r="AR27" s="19">
        <f>(AL27*3)+(AM27*10)+(AN27*5)+(AO27*20)</f>
        <v>0</v>
      </c>
      <c r="AS27" s="36">
        <f>AP27+AQ27+AR27</f>
        <v>42.06</v>
      </c>
      <c r="AT27" s="27">
        <v>6.46</v>
      </c>
      <c r="AU27" s="24">
        <v>16.489999999999998</v>
      </c>
      <c r="AV27" s="24">
        <v>2.76</v>
      </c>
      <c r="AW27" s="25">
        <v>0</v>
      </c>
      <c r="AX27" s="25">
        <v>0</v>
      </c>
      <c r="AY27" s="25">
        <v>0</v>
      </c>
      <c r="AZ27" s="25">
        <v>0</v>
      </c>
      <c r="BA27" s="26">
        <v>0</v>
      </c>
      <c r="BB27" s="23">
        <f>AT27+AU27+AV27</f>
        <v>25.71</v>
      </c>
      <c r="BC27" s="22">
        <f>AW27</f>
        <v>0</v>
      </c>
      <c r="BD27" s="19">
        <f>(AX27*3)+(AY27*10)+(AZ27*5)+(BA27*20)</f>
        <v>0</v>
      </c>
      <c r="BE27" s="36">
        <f>BB27+BC27+BD27</f>
        <v>25.71</v>
      </c>
      <c r="BF27" s="23"/>
      <c r="BG27" s="126">
        <v>44.64</v>
      </c>
      <c r="BH27" s="25">
        <v>0</v>
      </c>
      <c r="BI27" s="25">
        <v>0</v>
      </c>
      <c r="BJ27" s="25">
        <v>0</v>
      </c>
      <c r="BK27" s="25">
        <v>0</v>
      </c>
      <c r="BL27" s="26">
        <v>0</v>
      </c>
      <c r="BM27" s="35">
        <f>BF27+BG27</f>
        <v>44.64</v>
      </c>
      <c r="BN27" s="32">
        <f>BH27</f>
        <v>0</v>
      </c>
      <c r="BO27" s="31">
        <f>(BI27*3)+(BJ27*10)+(BK27*5)+(BL27*20)</f>
        <v>0</v>
      </c>
      <c r="BP27" s="65">
        <f>BM27+BN27+BO27</f>
        <v>44.64</v>
      </c>
      <c r="BQ27" s="27">
        <v>8</v>
      </c>
      <c r="BR27" s="24">
        <v>9.7200000000000006</v>
      </c>
      <c r="BS27" s="24">
        <v>13.86</v>
      </c>
      <c r="BT27" s="24">
        <v>7.2</v>
      </c>
      <c r="BU27" s="25">
        <v>5</v>
      </c>
      <c r="BV27" s="25">
        <v>0</v>
      </c>
      <c r="BW27" s="25">
        <v>0</v>
      </c>
      <c r="BX27" s="25">
        <v>0</v>
      </c>
      <c r="BY27" s="26">
        <v>0</v>
      </c>
      <c r="BZ27" s="23">
        <f>BQ27+BR27+BS27+BT27</f>
        <v>38.78</v>
      </c>
      <c r="CA27" s="22">
        <f>BU27</f>
        <v>5</v>
      </c>
      <c r="CB27" s="28">
        <f>(BV27*3)+(BW27*10)+(BX27*5)+(BY27*20)</f>
        <v>0</v>
      </c>
      <c r="CC27" s="45">
        <f>BZ27+CA27+CB27</f>
        <v>43.78</v>
      </c>
      <c r="CD27" s="27">
        <v>34</v>
      </c>
      <c r="CE27" s="24">
        <v>31.93</v>
      </c>
      <c r="CF27" s="25">
        <v>4</v>
      </c>
      <c r="CG27" s="25">
        <v>0</v>
      </c>
      <c r="CH27" s="25">
        <v>0</v>
      </c>
      <c r="CI27" s="25">
        <v>0</v>
      </c>
      <c r="CJ27" s="26">
        <v>0</v>
      </c>
      <c r="CK27" s="23">
        <f>CD27+CE27</f>
        <v>65.930000000000007</v>
      </c>
      <c r="CL27" s="22">
        <f>CF27</f>
        <v>4</v>
      </c>
      <c r="CM27" s="19">
        <f>(CG27*3)+(CH27*10)+(CI27*5)+(CJ27*20)</f>
        <v>0</v>
      </c>
      <c r="CN27" s="36">
        <f>CK27+CL27+CM27</f>
        <v>69.930000000000007</v>
      </c>
    </row>
    <row r="28" spans="1:324" x14ac:dyDescent="0.2">
      <c r="A28" s="29"/>
      <c r="B28" s="53" t="s">
        <v>179</v>
      </c>
      <c r="C28" s="54"/>
      <c r="D28" s="55"/>
      <c r="E28" s="55" t="s">
        <v>143</v>
      </c>
      <c r="F28" s="56" t="s">
        <v>143</v>
      </c>
      <c r="G28" s="82"/>
      <c r="H28" s="57" t="e">
        <f>IF(AND(OR(#REF!="Y",#REF!="Y"),J28&lt;5,K28&lt;5),IF(AND(J28=#REF!,K28=#REF!),#REF!+1,1),"")</f>
        <v>#REF!</v>
      </c>
      <c r="I28" s="58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59" t="str">
        <f>IF(ISNA(VLOOKUP(E28,SortLookup!$A$1:$B$5,2,FALSE))," ",VLOOKUP(E28,SortLookup!$A$1:$B$5,2,FALSE))</f>
        <v xml:space="preserve"> </v>
      </c>
      <c r="K28" s="60" t="str">
        <f>IF(ISNA(VLOOKUP(F28,SortLookup!$A$7:$B$11,2,FALSE))," ",VLOOKUP(F28,SortLookup!$A$7:$B$11,2,FALSE))</f>
        <v xml:space="preserve"> </v>
      </c>
      <c r="L28" s="128" t="s">
        <v>180</v>
      </c>
      <c r="M28" s="38"/>
      <c r="N28" s="31"/>
      <c r="O28" s="32">
        <f>P28</f>
        <v>0</v>
      </c>
      <c r="P28" s="39"/>
      <c r="Q28" s="61"/>
      <c r="R28" s="62"/>
      <c r="S28" s="62"/>
      <c r="T28" s="62"/>
      <c r="U28" s="62"/>
      <c r="V28" s="62"/>
      <c r="W28" s="62"/>
      <c r="X28" s="25"/>
      <c r="Y28" s="25"/>
      <c r="Z28" s="25"/>
      <c r="AA28" s="25"/>
      <c r="AB28" s="26"/>
      <c r="AC28" s="35"/>
      <c r="AD28" s="32"/>
      <c r="AE28" s="31"/>
      <c r="AF28" s="133" t="s">
        <v>180</v>
      </c>
      <c r="AG28" s="61">
        <v>6.15</v>
      </c>
      <c r="AH28" s="62">
        <v>7.47</v>
      </c>
      <c r="AI28" s="62">
        <v>15.91</v>
      </c>
      <c r="AJ28" s="62">
        <v>6.92</v>
      </c>
      <c r="AK28" s="25">
        <v>8</v>
      </c>
      <c r="AL28" s="25">
        <v>0</v>
      </c>
      <c r="AM28" s="25">
        <v>0</v>
      </c>
      <c r="AN28" s="25">
        <v>0</v>
      </c>
      <c r="AO28" s="26">
        <v>0</v>
      </c>
      <c r="AP28" s="35">
        <f>AG28+AH28+AI28+AJ28</f>
        <v>36.450000000000003</v>
      </c>
      <c r="AQ28" s="32">
        <f>AK28</f>
        <v>8</v>
      </c>
      <c r="AR28" s="31">
        <f>(AL28*3)+(AM28*10)+(AN28*5)+(AO28*20)</f>
        <v>0</v>
      </c>
      <c r="AS28" s="65">
        <f>AP28+AQ28+AR28</f>
        <v>44.45</v>
      </c>
      <c r="AT28" s="61">
        <v>5.45</v>
      </c>
      <c r="AU28" s="62">
        <v>12.2</v>
      </c>
      <c r="AV28" s="62">
        <v>3.2</v>
      </c>
      <c r="AW28" s="25">
        <v>0</v>
      </c>
      <c r="AX28" s="25">
        <v>1</v>
      </c>
      <c r="AY28" s="25">
        <v>0</v>
      </c>
      <c r="AZ28" s="25">
        <v>0</v>
      </c>
      <c r="BA28" s="26">
        <v>0</v>
      </c>
      <c r="BB28" s="35">
        <f>AT28+AU28+AV28</f>
        <v>20.85</v>
      </c>
      <c r="BC28" s="32">
        <f>AW28</f>
        <v>0</v>
      </c>
      <c r="BD28" s="31">
        <f>(AX28*3)+(AY28*10)+(AZ28*5)+(BA28*20)</f>
        <v>3</v>
      </c>
      <c r="BE28" s="65">
        <f>BB28+BC28+BD28</f>
        <v>23.85</v>
      </c>
      <c r="BF28" s="35"/>
      <c r="BG28" s="127">
        <v>48.58</v>
      </c>
      <c r="BH28" s="63">
        <v>9</v>
      </c>
      <c r="BI28" s="63">
        <v>0</v>
      </c>
      <c r="BJ28" s="63">
        <v>0</v>
      </c>
      <c r="BK28" s="63">
        <v>0</v>
      </c>
      <c r="BL28" s="64">
        <v>0</v>
      </c>
      <c r="BM28" s="35">
        <f>BF28+BG28</f>
        <v>48.58</v>
      </c>
      <c r="BN28" s="32">
        <f>BH28</f>
        <v>9</v>
      </c>
      <c r="BO28" s="31">
        <f>(BI28*3)+(BJ28*10)+(BK28*5)+(BL28*20)</f>
        <v>0</v>
      </c>
      <c r="BP28" s="65">
        <f>BM28+BN28+BO28</f>
        <v>57.58</v>
      </c>
      <c r="BQ28" s="61">
        <v>6.56</v>
      </c>
      <c r="BR28" s="62">
        <v>8.3699999999999992</v>
      </c>
      <c r="BS28" s="62">
        <v>16.68</v>
      </c>
      <c r="BT28" s="62">
        <v>7.21</v>
      </c>
      <c r="BU28" s="25">
        <v>6</v>
      </c>
      <c r="BV28" s="25">
        <v>0</v>
      </c>
      <c r="BW28" s="25">
        <v>0</v>
      </c>
      <c r="BX28" s="25">
        <v>0</v>
      </c>
      <c r="BY28" s="26">
        <v>0</v>
      </c>
      <c r="BZ28" s="35">
        <f>BQ28+BR28+BS28+BT28</f>
        <v>38.82</v>
      </c>
      <c r="CA28" s="32">
        <f>BU28</f>
        <v>6</v>
      </c>
      <c r="CB28" s="74">
        <f>(BV28*3)+(BW28*10)+(BX28*5)+(BY28*20)</f>
        <v>0</v>
      </c>
      <c r="CC28" s="75">
        <f>BZ28+CA28+CB28</f>
        <v>44.82</v>
      </c>
      <c r="CD28" s="61">
        <v>26.43</v>
      </c>
      <c r="CE28" s="62">
        <v>26.55</v>
      </c>
      <c r="CF28" s="25">
        <v>25</v>
      </c>
      <c r="CG28" s="25">
        <v>0</v>
      </c>
      <c r="CH28" s="25">
        <v>0</v>
      </c>
      <c r="CI28" s="25">
        <v>0</v>
      </c>
      <c r="CJ28" s="64">
        <v>0</v>
      </c>
      <c r="CK28" s="35">
        <f>CD28+CE28</f>
        <v>52.98</v>
      </c>
      <c r="CL28" s="32">
        <f>CF28</f>
        <v>25</v>
      </c>
      <c r="CM28" s="31">
        <f>(CG28*3)+(CH28*10)+(CI28*5)+(CJ28*20)</f>
        <v>0</v>
      </c>
      <c r="CN28" s="65">
        <f>CK28+CL28+CM28</f>
        <v>77.98</v>
      </c>
    </row>
    <row r="29" spans="1:324" x14ac:dyDescent="0.2">
      <c r="A29" s="29"/>
      <c r="B29" s="41" t="s">
        <v>182</v>
      </c>
      <c r="C29" s="21"/>
      <c r="D29" s="42"/>
      <c r="E29" s="42" t="s">
        <v>143</v>
      </c>
      <c r="F29" s="43" t="s">
        <v>143</v>
      </c>
      <c r="G29" s="81"/>
      <c r="H29" s="20" t="e">
        <f>IF(AND(OR(#REF!="Y",#REF!="Y"),J29&lt;5,K29&lt;5),IF(AND(J29=#REF!,K29=#REF!),#REF!+1,1),"")</f>
        <v>#REF!</v>
      </c>
      <c r="I29" s="1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 t="str">
        <f>IF(ISNA(VLOOKUP(E29,SortLookup!$A$1:$B$5,2,FALSE))," ",VLOOKUP(E29,SortLookup!$A$1:$B$5,2,FALSE))</f>
        <v xml:space="preserve"> </v>
      </c>
      <c r="K29" s="18" t="str">
        <f>IF(ISNA(VLOOKUP(F29,SortLookup!$A$7:$B$11,2,FALSE))," ",VLOOKUP(F29,SortLookup!$A$7:$B$11,2,FALSE))</f>
        <v xml:space="preserve"> </v>
      </c>
      <c r="L29" s="128" t="s">
        <v>180</v>
      </c>
      <c r="M29" s="38"/>
      <c r="N29" s="31"/>
      <c r="O29" s="32">
        <f>P29</f>
        <v>0</v>
      </c>
      <c r="P29" s="39"/>
      <c r="Q29" s="27"/>
      <c r="R29" s="24"/>
      <c r="S29" s="24"/>
      <c r="T29" s="24"/>
      <c r="U29" s="24"/>
      <c r="V29" s="24"/>
      <c r="W29" s="24"/>
      <c r="X29" s="25"/>
      <c r="Y29" s="25"/>
      <c r="Z29" s="25"/>
      <c r="AA29" s="25"/>
      <c r="AB29" s="26"/>
      <c r="AC29" s="23"/>
      <c r="AD29" s="22"/>
      <c r="AE29" s="19"/>
      <c r="AF29" s="129" t="s">
        <v>180</v>
      </c>
      <c r="AG29" s="27">
        <v>3.52</v>
      </c>
      <c r="AH29" s="24">
        <v>6.59</v>
      </c>
      <c r="AI29" s="24">
        <v>21.06</v>
      </c>
      <c r="AJ29" s="24">
        <v>16.8</v>
      </c>
      <c r="AK29" s="25">
        <v>6</v>
      </c>
      <c r="AL29" s="25">
        <v>0</v>
      </c>
      <c r="AM29" s="25">
        <v>0</v>
      </c>
      <c r="AN29" s="25">
        <v>0</v>
      </c>
      <c r="AO29" s="26">
        <v>0</v>
      </c>
      <c r="AP29" s="23">
        <f>AG29+AH29+AI29+AJ29</f>
        <v>47.97</v>
      </c>
      <c r="AQ29" s="22">
        <f>AK29</f>
        <v>6</v>
      </c>
      <c r="AR29" s="19">
        <f>(AL29*3)+(AM29*10)+(AN29*5)+(AO29*20)</f>
        <v>0</v>
      </c>
      <c r="AS29" s="36">
        <f>AP29+AQ29+AR29</f>
        <v>53.97</v>
      </c>
      <c r="AT29" s="27">
        <v>3.8</v>
      </c>
      <c r="AU29" s="24">
        <v>12.11</v>
      </c>
      <c r="AV29" s="24">
        <v>1.54</v>
      </c>
      <c r="AW29" s="25">
        <v>1</v>
      </c>
      <c r="AX29" s="25">
        <v>0</v>
      </c>
      <c r="AY29" s="25">
        <v>0</v>
      </c>
      <c r="AZ29" s="25">
        <v>0</v>
      </c>
      <c r="BA29" s="26">
        <v>0</v>
      </c>
      <c r="BB29" s="23">
        <f>AT29+AU29+AV29</f>
        <v>17.45</v>
      </c>
      <c r="BC29" s="22">
        <f>AW29</f>
        <v>1</v>
      </c>
      <c r="BD29" s="19">
        <f>(AX29*3)+(AY29*10)+(AZ29*5)+(BA29*20)</f>
        <v>0</v>
      </c>
      <c r="BE29" s="65">
        <f>BB29+BC29+BD29</f>
        <v>18.45</v>
      </c>
      <c r="BF29" s="23"/>
      <c r="BG29" s="126">
        <v>60.1</v>
      </c>
      <c r="BH29" s="25">
        <v>6</v>
      </c>
      <c r="BI29" s="25">
        <v>0</v>
      </c>
      <c r="BJ29" s="25">
        <v>0</v>
      </c>
      <c r="BK29" s="25">
        <v>0</v>
      </c>
      <c r="BL29" s="26">
        <v>0</v>
      </c>
      <c r="BM29" s="35">
        <f>BF29+BG29</f>
        <v>60.1</v>
      </c>
      <c r="BN29" s="32">
        <f>BH29</f>
        <v>6</v>
      </c>
      <c r="BO29" s="31">
        <f>(BI29*3)+(BJ29*10)+(BK29*5)+(BL29*20)</f>
        <v>0</v>
      </c>
      <c r="BP29" s="65">
        <f>BM29+BN29+BO29</f>
        <v>66.099999999999994</v>
      </c>
      <c r="BQ29" s="27">
        <v>4.16</v>
      </c>
      <c r="BR29" s="24">
        <v>5.5</v>
      </c>
      <c r="BS29" s="24">
        <v>11.14</v>
      </c>
      <c r="BT29" s="24">
        <v>3.39</v>
      </c>
      <c r="BU29" s="25">
        <v>13</v>
      </c>
      <c r="BV29" s="25">
        <v>1</v>
      </c>
      <c r="BW29" s="25">
        <v>0</v>
      </c>
      <c r="BX29" s="25">
        <v>0</v>
      </c>
      <c r="BY29" s="26">
        <v>0</v>
      </c>
      <c r="BZ29" s="23">
        <f>BQ29+BR29+BS29+BT29</f>
        <v>24.19</v>
      </c>
      <c r="CA29" s="22">
        <f>BU29</f>
        <v>13</v>
      </c>
      <c r="CB29" s="28">
        <f>(BV29*3)+(BW29*10)+(BX29*5)+(BY29*20)</f>
        <v>3</v>
      </c>
      <c r="CC29" s="45">
        <f>BZ29+CA29+CB29</f>
        <v>40.19</v>
      </c>
      <c r="CD29" s="27">
        <v>36.130000000000003</v>
      </c>
      <c r="CE29" s="24">
        <v>22.96</v>
      </c>
      <c r="CF29" s="25">
        <v>11</v>
      </c>
      <c r="CG29" s="25">
        <v>0</v>
      </c>
      <c r="CH29" s="25">
        <v>0</v>
      </c>
      <c r="CI29" s="25">
        <v>0</v>
      </c>
      <c r="CJ29" s="26">
        <v>0</v>
      </c>
      <c r="CK29" s="23">
        <f>CD29+CE29</f>
        <v>59.09</v>
      </c>
      <c r="CL29" s="22">
        <f>CF29</f>
        <v>11</v>
      </c>
      <c r="CM29" s="19">
        <f>(CG29*3)+(CH29*10)+(CI29*5)+(CJ29*20)</f>
        <v>0</v>
      </c>
      <c r="CN29" s="36">
        <f>CK29+CL29+CM29</f>
        <v>70.09</v>
      </c>
    </row>
    <row r="30" spans="1:324" ht="3" customHeight="1" x14ac:dyDescent="0.2">
      <c r="A30" s="136"/>
      <c r="B30" s="137"/>
      <c r="C30" s="163"/>
      <c r="D30" s="138"/>
      <c r="E30" s="138"/>
      <c r="F30" s="139"/>
      <c r="G30" s="140"/>
      <c r="H30" s="141"/>
      <c r="I30" s="142"/>
      <c r="J30" s="143"/>
      <c r="K30" s="144"/>
      <c r="L30" s="164"/>
      <c r="M30" s="146"/>
      <c r="N30" s="147"/>
      <c r="O30" s="148"/>
      <c r="P30" s="149"/>
      <c r="Q30" s="150"/>
      <c r="R30" s="151"/>
      <c r="S30" s="151"/>
      <c r="T30" s="151"/>
      <c r="U30" s="151"/>
      <c r="V30" s="151"/>
      <c r="W30" s="151"/>
      <c r="X30" s="152"/>
      <c r="Y30" s="152"/>
      <c r="Z30" s="152"/>
      <c r="AA30" s="152"/>
      <c r="AB30" s="153"/>
      <c r="AC30" s="154"/>
      <c r="AD30" s="155"/>
      <c r="AE30" s="156"/>
      <c r="AF30" s="165"/>
      <c r="AG30" s="150"/>
      <c r="AH30" s="151"/>
      <c r="AI30" s="151"/>
      <c r="AJ30" s="151"/>
      <c r="AK30" s="152"/>
      <c r="AL30" s="152"/>
      <c r="AM30" s="152"/>
      <c r="AN30" s="152"/>
      <c r="AO30" s="153"/>
      <c r="AP30" s="154"/>
      <c r="AQ30" s="155"/>
      <c r="AR30" s="156"/>
      <c r="AS30" s="157"/>
      <c r="AT30" s="150"/>
      <c r="AU30" s="151"/>
      <c r="AV30" s="151"/>
      <c r="AW30" s="152"/>
      <c r="AX30" s="152"/>
      <c r="AY30" s="152"/>
      <c r="AZ30" s="152"/>
      <c r="BA30" s="153"/>
      <c r="BB30" s="154"/>
      <c r="BC30" s="155"/>
      <c r="BD30" s="156"/>
      <c r="BE30" s="160"/>
      <c r="BF30" s="154"/>
      <c r="BG30" s="158"/>
      <c r="BH30" s="152"/>
      <c r="BI30" s="152"/>
      <c r="BJ30" s="152"/>
      <c r="BK30" s="152"/>
      <c r="BL30" s="153"/>
      <c r="BM30" s="159"/>
      <c r="BN30" s="148"/>
      <c r="BO30" s="147"/>
      <c r="BP30" s="160"/>
      <c r="BQ30" s="150"/>
      <c r="BR30" s="151"/>
      <c r="BS30" s="151"/>
      <c r="BT30" s="151"/>
      <c r="BU30" s="152"/>
      <c r="BV30" s="152"/>
      <c r="BW30" s="152"/>
      <c r="BX30" s="152"/>
      <c r="BY30" s="153"/>
      <c r="BZ30" s="154"/>
      <c r="CA30" s="155"/>
      <c r="CB30" s="161"/>
      <c r="CC30" s="162"/>
      <c r="CD30" s="150"/>
      <c r="CE30" s="151"/>
      <c r="CF30" s="152"/>
      <c r="CG30" s="152"/>
      <c r="CH30" s="152"/>
      <c r="CI30" s="152"/>
      <c r="CJ30" s="153"/>
      <c r="CK30" s="154"/>
      <c r="CL30" s="155"/>
      <c r="CM30" s="156"/>
      <c r="CN30" s="157"/>
    </row>
    <row r="31" spans="1:324" s="49" customFormat="1" x14ac:dyDescent="0.2">
      <c r="A31" s="29">
        <v>1</v>
      </c>
      <c r="B31" s="41" t="s">
        <v>125</v>
      </c>
      <c r="C31" s="41" t="s">
        <v>126</v>
      </c>
      <c r="D31" s="42" t="s">
        <v>111</v>
      </c>
      <c r="E31" s="42" t="s">
        <v>127</v>
      </c>
      <c r="F31" s="43" t="s">
        <v>22</v>
      </c>
      <c r="G31" s="81"/>
      <c r="H31" s="20" t="e">
        <f>IF(AND(OR(#REF!="Y",#REF!="Y"),J31&lt;5,K31&lt;5),IF(AND(J31=#REF!,K31=#REF!),#REF!+1,1),"")</f>
        <v>#REF!</v>
      </c>
      <c r="I31" s="1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 t="str">
        <f>IF(ISNA(VLOOKUP(E31,SortLookup!$A$1:$B$5,2,FALSE))," ",VLOOKUP(E31,SortLookup!$A$1:$B$5,2,FALSE))</f>
        <v xml:space="preserve"> </v>
      </c>
      <c r="K31" s="18">
        <f>IF(ISNA(VLOOKUP(F31,SortLookup!$A$7:$B$11,2,FALSE))," ",VLOOKUP(F31,SortLookup!$A$7:$B$11,2,FALSE))</f>
        <v>3</v>
      </c>
      <c r="L31" s="37">
        <f>M31+N31+P31</f>
        <v>172.06</v>
      </c>
      <c r="M31" s="38">
        <f>AC31+AP31+BB31+BM31+BZ31+CK31+CV31+DG31+DR31+EC31+EN31+EY31+FJ31+FU31+GF31+GQ31+HB31+HM31+HX31+II31</f>
        <v>155.06</v>
      </c>
      <c r="N31" s="31">
        <f>AE31+AR31+BD31+BO31+CB31+CM31+CX31+DI31+DT31+EE31+EP31+FA31+FL31+FW31+GH31+GS31+HD31+HO31+HZ31+IK31</f>
        <v>5</v>
      </c>
      <c r="O31" s="32">
        <f>P31</f>
        <v>12</v>
      </c>
      <c r="P31" s="39">
        <f>X31+AK31+AW31+BH31+BU31+CF31+CQ31+DB31+DM31+DX31+EI31+ET31+FE31+FP31+GA31+GL31+GW31+HH31+HS31+ID31</f>
        <v>12</v>
      </c>
      <c r="Q31" s="27">
        <v>13.82</v>
      </c>
      <c r="R31" s="24">
        <v>13.56</v>
      </c>
      <c r="S31" s="24"/>
      <c r="T31" s="24"/>
      <c r="U31" s="24"/>
      <c r="V31" s="24"/>
      <c r="W31" s="24"/>
      <c r="X31" s="25">
        <v>0</v>
      </c>
      <c r="Y31" s="25">
        <v>0</v>
      </c>
      <c r="Z31" s="25">
        <v>0</v>
      </c>
      <c r="AA31" s="25">
        <v>1</v>
      </c>
      <c r="AB31" s="26">
        <v>0</v>
      </c>
      <c r="AC31" s="23">
        <f>Q31+R31+S31+T31+U31+V31+W31</f>
        <v>27.38</v>
      </c>
      <c r="AD31" s="22">
        <f>X31</f>
        <v>0</v>
      </c>
      <c r="AE31" s="19">
        <f>(Y31*3)+(Z31*10)+(AA31*5)+(AB31*20)</f>
        <v>5</v>
      </c>
      <c r="AF31" s="36">
        <f>AC31+AD31+AE31</f>
        <v>32.380000000000003</v>
      </c>
      <c r="AG31" s="27">
        <v>2.75</v>
      </c>
      <c r="AH31" s="24">
        <v>2.61</v>
      </c>
      <c r="AI31" s="24">
        <v>9.1</v>
      </c>
      <c r="AJ31" s="24">
        <v>3.32</v>
      </c>
      <c r="AK31" s="25">
        <v>2</v>
      </c>
      <c r="AL31" s="25">
        <v>0</v>
      </c>
      <c r="AM31" s="25">
        <v>0</v>
      </c>
      <c r="AN31" s="25">
        <v>0</v>
      </c>
      <c r="AO31" s="26">
        <v>0</v>
      </c>
      <c r="AP31" s="23">
        <f>AG31+AH31+AI31+AJ31</f>
        <v>17.78</v>
      </c>
      <c r="AQ31" s="22">
        <f>AK31</f>
        <v>2</v>
      </c>
      <c r="AR31" s="19">
        <f>(AL31*3)+(AM31*10)+(AN31*5)+(AO31*20)</f>
        <v>0</v>
      </c>
      <c r="AS31" s="36">
        <f>AP31+AQ31+AR31</f>
        <v>19.78</v>
      </c>
      <c r="AT31" s="27">
        <v>3.93</v>
      </c>
      <c r="AU31" s="24">
        <v>12.33</v>
      </c>
      <c r="AV31" s="24">
        <v>1.31</v>
      </c>
      <c r="AW31" s="25">
        <v>0</v>
      </c>
      <c r="AX31" s="25">
        <v>0</v>
      </c>
      <c r="AY31" s="25">
        <v>0</v>
      </c>
      <c r="AZ31" s="25">
        <v>0</v>
      </c>
      <c r="BA31" s="26">
        <v>0</v>
      </c>
      <c r="BB31" s="23">
        <f>AT31+AU31+AV31</f>
        <v>17.57</v>
      </c>
      <c r="BC31" s="22">
        <f>AW31</f>
        <v>0</v>
      </c>
      <c r="BD31" s="19">
        <f>(AX31*3)+(AY31*10)+(AZ31*5)+(BA31*20)</f>
        <v>0</v>
      </c>
      <c r="BE31" s="36">
        <f>BB31+BC31+BD31</f>
        <v>17.57</v>
      </c>
      <c r="BF31" s="23"/>
      <c r="BG31" s="126">
        <v>34.299999999999997</v>
      </c>
      <c r="BH31" s="25">
        <v>0</v>
      </c>
      <c r="BI31" s="25">
        <v>0</v>
      </c>
      <c r="BJ31" s="25">
        <v>0</v>
      </c>
      <c r="BK31" s="25">
        <v>0</v>
      </c>
      <c r="BL31" s="26">
        <v>0</v>
      </c>
      <c r="BM31" s="35">
        <f>BF31+BG31</f>
        <v>34.299999999999997</v>
      </c>
      <c r="BN31" s="32">
        <f>BH31</f>
        <v>0</v>
      </c>
      <c r="BO31" s="31">
        <f>(BI31*3)+(BJ31*10)+(BK31*5)+(BL31*20)</f>
        <v>0</v>
      </c>
      <c r="BP31" s="65">
        <f>BM31+BN31+BO31</f>
        <v>34.299999999999997</v>
      </c>
      <c r="BQ31" s="27">
        <v>2.87</v>
      </c>
      <c r="BR31" s="24">
        <v>2.7</v>
      </c>
      <c r="BS31" s="24">
        <v>9.4</v>
      </c>
      <c r="BT31" s="24">
        <v>3.34</v>
      </c>
      <c r="BU31" s="25">
        <v>1</v>
      </c>
      <c r="BV31" s="25">
        <v>0</v>
      </c>
      <c r="BW31" s="25">
        <v>0</v>
      </c>
      <c r="BX31" s="25">
        <v>0</v>
      </c>
      <c r="BY31" s="26">
        <v>0</v>
      </c>
      <c r="BZ31" s="23">
        <f>BQ31+BR31+BS31+BT31</f>
        <v>18.309999999999999</v>
      </c>
      <c r="CA31" s="22">
        <f>BU31</f>
        <v>1</v>
      </c>
      <c r="CB31" s="28">
        <f>(BV31*3)+(BW31*10)+(BX31*5)+(BY31*20)</f>
        <v>0</v>
      </c>
      <c r="CC31" s="45">
        <f>BZ31+CA31+CB31</f>
        <v>19.309999999999999</v>
      </c>
      <c r="CD31" s="27">
        <v>19.170000000000002</v>
      </c>
      <c r="CE31" s="24">
        <v>20.55</v>
      </c>
      <c r="CF31" s="25">
        <v>9</v>
      </c>
      <c r="CG31" s="25">
        <v>0</v>
      </c>
      <c r="CH31" s="25">
        <v>0</v>
      </c>
      <c r="CI31" s="25">
        <v>0</v>
      </c>
      <c r="CJ31" s="26">
        <v>0</v>
      </c>
      <c r="CK31" s="23">
        <f>CD31+CE31</f>
        <v>39.72</v>
      </c>
      <c r="CL31" s="22">
        <f>CF31</f>
        <v>9</v>
      </c>
      <c r="CM31" s="19">
        <f>(CG31*3)+(CH31*10)+(CI31*5)+(CJ31*20)</f>
        <v>0</v>
      </c>
      <c r="CN31" s="36">
        <f>CK31+CL31+CM31</f>
        <v>48.72</v>
      </c>
      <c r="IM31" s="135"/>
      <c r="IN31"/>
      <c r="IO31"/>
      <c r="IP31"/>
      <c r="IQ31"/>
      <c r="IR31"/>
      <c r="IS31"/>
    </row>
    <row r="32" spans="1:324" s="134" customFormat="1" ht="3" customHeight="1" x14ac:dyDescent="0.2">
      <c r="A32" s="136"/>
      <c r="B32" s="137"/>
      <c r="C32" s="137"/>
      <c r="D32" s="138"/>
      <c r="E32" s="138"/>
      <c r="F32" s="139"/>
      <c r="G32" s="140"/>
      <c r="H32" s="141"/>
      <c r="I32" s="142"/>
      <c r="J32" s="143"/>
      <c r="K32" s="144"/>
      <c r="L32" s="145"/>
      <c r="M32" s="146"/>
      <c r="N32" s="147"/>
      <c r="O32" s="148"/>
      <c r="P32" s="149"/>
      <c r="Q32" s="150"/>
      <c r="R32" s="151"/>
      <c r="S32" s="151"/>
      <c r="T32" s="151"/>
      <c r="U32" s="151"/>
      <c r="V32" s="151"/>
      <c r="W32" s="151"/>
      <c r="X32" s="152"/>
      <c r="Y32" s="152"/>
      <c r="Z32" s="152"/>
      <c r="AA32" s="152"/>
      <c r="AB32" s="153"/>
      <c r="AC32" s="154"/>
      <c r="AD32" s="155"/>
      <c r="AE32" s="156"/>
      <c r="AF32" s="157"/>
      <c r="AG32" s="150"/>
      <c r="AH32" s="151"/>
      <c r="AI32" s="151"/>
      <c r="AJ32" s="151"/>
      <c r="AK32" s="152"/>
      <c r="AL32" s="152"/>
      <c r="AM32" s="152"/>
      <c r="AN32" s="152"/>
      <c r="AO32" s="153"/>
      <c r="AP32" s="154"/>
      <c r="AQ32" s="155"/>
      <c r="AR32" s="156"/>
      <c r="AS32" s="157"/>
      <c r="AT32" s="150"/>
      <c r="AU32" s="151"/>
      <c r="AV32" s="151"/>
      <c r="AW32" s="152"/>
      <c r="AX32" s="152"/>
      <c r="AY32" s="152"/>
      <c r="AZ32" s="152"/>
      <c r="BA32" s="153"/>
      <c r="BB32" s="154"/>
      <c r="BC32" s="155"/>
      <c r="BD32" s="156"/>
      <c r="BE32" s="157"/>
      <c r="BF32" s="154"/>
      <c r="BG32" s="158"/>
      <c r="BH32" s="152"/>
      <c r="BI32" s="152"/>
      <c r="BJ32" s="152"/>
      <c r="BK32" s="152"/>
      <c r="BL32" s="153"/>
      <c r="BM32" s="159"/>
      <c r="BN32" s="148"/>
      <c r="BO32" s="147"/>
      <c r="BP32" s="160"/>
      <c r="BQ32" s="150"/>
      <c r="BR32" s="151"/>
      <c r="BS32" s="151"/>
      <c r="BT32" s="151"/>
      <c r="BU32" s="152"/>
      <c r="BV32" s="152"/>
      <c r="BW32" s="152"/>
      <c r="BX32" s="152"/>
      <c r="BY32" s="153"/>
      <c r="BZ32" s="154"/>
      <c r="CA32" s="155"/>
      <c r="CB32" s="161"/>
      <c r="CC32" s="162"/>
      <c r="CD32" s="150"/>
      <c r="CE32" s="151"/>
      <c r="CF32" s="152"/>
      <c r="CG32" s="152"/>
      <c r="CH32" s="152"/>
      <c r="CI32" s="152"/>
      <c r="CJ32" s="153"/>
      <c r="CK32" s="154"/>
      <c r="CL32" s="155"/>
      <c r="CM32" s="156"/>
      <c r="CN32" s="157"/>
      <c r="IM32" s="135"/>
      <c r="IN32"/>
      <c r="IO32"/>
      <c r="IP32"/>
      <c r="IQ32"/>
      <c r="IR32"/>
      <c r="IS32"/>
    </row>
    <row r="33" spans="1:324" x14ac:dyDescent="0.2">
      <c r="A33" s="29">
        <v>1</v>
      </c>
      <c r="B33" s="41" t="s">
        <v>128</v>
      </c>
      <c r="C33" s="41" t="s">
        <v>129</v>
      </c>
      <c r="D33" s="42"/>
      <c r="E33" s="42" t="s">
        <v>15</v>
      </c>
      <c r="F33" s="43" t="s">
        <v>21</v>
      </c>
      <c r="G33" s="81"/>
      <c r="H33" s="20" t="e">
        <f>IF(AND(OR(#REF!="Y",#REF!="Y"),J33&lt;5,K33&lt;5),IF(AND(J33=#REF!,K33=#REF!),#REF!+1,1),"")</f>
        <v>#REF!</v>
      </c>
      <c r="I33" s="1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>
        <f>IF(ISNA(VLOOKUP(E33,SortLookup!$A$1:$B$5,2,FALSE))," ",VLOOKUP(E33,SortLookup!$A$1:$B$5,2,FALSE))</f>
        <v>0</v>
      </c>
      <c r="K33" s="18">
        <f>IF(ISNA(VLOOKUP(F33,SortLookup!$A$7:$B$11,2,FALSE))," ",VLOOKUP(F33,SortLookup!$A$7:$B$11,2,FALSE))</f>
        <v>2</v>
      </c>
      <c r="L33" s="37">
        <f>M33+N33+P33</f>
        <v>161.54</v>
      </c>
      <c r="M33" s="38">
        <f>AC33+AP33+BB33+BM33+BZ33+CK33+CV33+DG33+DR33+EC33+EN33+EY33+FJ33+FU33+GF33+GQ33+HB33+HM33+HX33+II33</f>
        <v>145.54</v>
      </c>
      <c r="N33" s="31">
        <f>AE33+AR33+BD33+BO33+CB33+CM33+CX33+DI33+DT33+EE33+EP33+FA33+FL33+FW33+GH33+GS33+HD33+HO33+HZ33+IK33</f>
        <v>0</v>
      </c>
      <c r="O33" s="32">
        <f>P33</f>
        <v>16</v>
      </c>
      <c r="P33" s="39">
        <f>X33+AK33+AW33+BH33+BU33+CF33+CQ33+DB33+DM33+DX33+EI33+ET33+FE33+FP33+GA33+GL33+GW33+HH33+HS33+ID33</f>
        <v>16</v>
      </c>
      <c r="Q33" s="27">
        <v>12.64</v>
      </c>
      <c r="R33" s="24">
        <v>21.28</v>
      </c>
      <c r="S33" s="24"/>
      <c r="T33" s="24"/>
      <c r="U33" s="24"/>
      <c r="V33" s="24"/>
      <c r="W33" s="24"/>
      <c r="X33" s="25">
        <v>2</v>
      </c>
      <c r="Y33" s="25">
        <v>0</v>
      </c>
      <c r="Z33" s="25">
        <v>0</v>
      </c>
      <c r="AA33" s="25">
        <v>0</v>
      </c>
      <c r="AB33" s="26">
        <v>0</v>
      </c>
      <c r="AC33" s="23">
        <f>Q33+R33+S33+T33+U33+V33+W33</f>
        <v>33.92</v>
      </c>
      <c r="AD33" s="22">
        <f>X33</f>
        <v>2</v>
      </c>
      <c r="AE33" s="19">
        <f>(Y33*3)+(Z33*10)+(AA33*5)+(AB33*20)</f>
        <v>0</v>
      </c>
      <c r="AF33" s="36">
        <f>AC33+AD33+AE33</f>
        <v>35.92</v>
      </c>
      <c r="AG33" s="27">
        <v>3.55</v>
      </c>
      <c r="AH33" s="24">
        <v>4.67</v>
      </c>
      <c r="AI33" s="24">
        <v>10.07</v>
      </c>
      <c r="AJ33" s="24">
        <v>3.91</v>
      </c>
      <c r="AK33" s="25">
        <v>2</v>
      </c>
      <c r="AL33" s="25">
        <v>0</v>
      </c>
      <c r="AM33" s="25">
        <v>0</v>
      </c>
      <c r="AN33" s="25">
        <v>0</v>
      </c>
      <c r="AO33" s="26">
        <v>0</v>
      </c>
      <c r="AP33" s="23">
        <f>AG33+AH33+AI33+AJ33</f>
        <v>22.2</v>
      </c>
      <c r="AQ33" s="22">
        <f>AK33</f>
        <v>2</v>
      </c>
      <c r="AR33" s="19">
        <f>(AL33*3)+(AM33*10)+(AN33*5)+(AO33*20)</f>
        <v>0</v>
      </c>
      <c r="AS33" s="36">
        <f>AP33+AQ33+AR33</f>
        <v>24.2</v>
      </c>
      <c r="AT33" s="27">
        <v>2.76</v>
      </c>
      <c r="AU33" s="24">
        <v>7.56</v>
      </c>
      <c r="AV33" s="24">
        <v>1.51</v>
      </c>
      <c r="AW33" s="25">
        <v>1</v>
      </c>
      <c r="AX33" s="25">
        <v>0</v>
      </c>
      <c r="AY33" s="25">
        <v>0</v>
      </c>
      <c r="AZ33" s="25">
        <v>0</v>
      </c>
      <c r="BA33" s="26">
        <v>0</v>
      </c>
      <c r="BB33" s="23">
        <f>AT33+AU33+AV33</f>
        <v>11.83</v>
      </c>
      <c r="BC33" s="22">
        <f>AW33</f>
        <v>1</v>
      </c>
      <c r="BD33" s="19">
        <f>(AX33*3)+(AY33*10)+(AZ33*5)+(BA33*20)</f>
        <v>0</v>
      </c>
      <c r="BE33" s="36">
        <f>BB33+BC33+BD33</f>
        <v>12.83</v>
      </c>
      <c r="BF33" s="23"/>
      <c r="BG33" s="126">
        <v>20.02</v>
      </c>
      <c r="BH33" s="25">
        <v>2</v>
      </c>
      <c r="BI33" s="25">
        <v>0</v>
      </c>
      <c r="BJ33" s="25">
        <v>0</v>
      </c>
      <c r="BK33" s="25">
        <v>0</v>
      </c>
      <c r="BL33" s="26">
        <v>0</v>
      </c>
      <c r="BM33" s="35">
        <f>BF33+BG33</f>
        <v>20.02</v>
      </c>
      <c r="BN33" s="32">
        <f>BH33</f>
        <v>2</v>
      </c>
      <c r="BO33" s="31">
        <f>(BI33*3)+(BJ33*10)+(BK33*5)+(BL33*20)</f>
        <v>0</v>
      </c>
      <c r="BP33" s="65">
        <f>BM33+BN33+BO33</f>
        <v>22.02</v>
      </c>
      <c r="BQ33" s="27">
        <v>3.91</v>
      </c>
      <c r="BR33" s="24">
        <v>4.43</v>
      </c>
      <c r="BS33" s="24">
        <v>9.16</v>
      </c>
      <c r="BT33" s="24">
        <v>3.44</v>
      </c>
      <c r="BU33" s="25">
        <v>3</v>
      </c>
      <c r="BV33" s="25">
        <v>0</v>
      </c>
      <c r="BW33" s="25">
        <v>0</v>
      </c>
      <c r="BX33" s="25">
        <v>0</v>
      </c>
      <c r="BY33" s="26">
        <v>0</v>
      </c>
      <c r="BZ33" s="23">
        <f>BQ33+BR33+BS33+BT33</f>
        <v>20.94</v>
      </c>
      <c r="CA33" s="22">
        <f>BU33</f>
        <v>3</v>
      </c>
      <c r="CB33" s="28">
        <f>(BV33*3)+(BW33*10)+(BX33*5)+(BY33*20)</f>
        <v>0</v>
      </c>
      <c r="CC33" s="45">
        <f>BZ33+CA33+CB33</f>
        <v>23.94</v>
      </c>
      <c r="CD33" s="27">
        <v>16.809999999999999</v>
      </c>
      <c r="CE33" s="24">
        <v>19.82</v>
      </c>
      <c r="CF33" s="25">
        <v>6</v>
      </c>
      <c r="CG33" s="25">
        <v>0</v>
      </c>
      <c r="CH33" s="25">
        <v>0</v>
      </c>
      <c r="CI33" s="25">
        <v>0</v>
      </c>
      <c r="CJ33" s="26">
        <v>0</v>
      </c>
      <c r="CK33" s="23">
        <f>CD33+CE33</f>
        <v>36.630000000000003</v>
      </c>
      <c r="CL33" s="22">
        <f>CF33</f>
        <v>6</v>
      </c>
      <c r="CM33" s="19">
        <f>(CG33*3)+(CH33*10)+(CI33*5)+(CJ33*20)</f>
        <v>0</v>
      </c>
      <c r="CN33" s="36">
        <f>CK33+CL33+CM33</f>
        <v>42.63</v>
      </c>
      <c r="IM33" s="135"/>
    </row>
    <row r="34" spans="1:324" ht="13.5" thickBot="1" x14ac:dyDescent="0.25">
      <c r="A34" s="29">
        <v>2</v>
      </c>
      <c r="B34" s="41" t="s">
        <v>197</v>
      </c>
      <c r="C34" s="41" t="s">
        <v>198</v>
      </c>
      <c r="D34" s="42"/>
      <c r="E34" s="42" t="s">
        <v>15</v>
      </c>
      <c r="F34" s="43" t="s">
        <v>112</v>
      </c>
      <c r="G34" s="81"/>
      <c r="H34" s="20" t="e">
        <f>IF(AND(OR(#REF!="Y",#REF!="Y"),J34&lt;5,K34&lt;5),IF(AND(J34=#REF!,K34=#REF!),#REF!+1,1),"")</f>
        <v>#REF!</v>
      </c>
      <c r="I34" s="1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>
        <f>IF(ISNA(VLOOKUP(E34,SortLookup!$A$1:$B$5,2,FALSE))," ",VLOOKUP(E34,SortLookup!$A$1:$B$5,2,FALSE))</f>
        <v>0</v>
      </c>
      <c r="K34" s="18" t="str">
        <f>IF(ISNA(VLOOKUP(F34,SortLookup!$A$7:$B$11,2,FALSE))," ",VLOOKUP(F34,SortLookup!$A$7:$B$11,2,FALSE))</f>
        <v xml:space="preserve"> </v>
      </c>
      <c r="L34" s="67">
        <f>M34+N34+P34</f>
        <v>186.43</v>
      </c>
      <c r="M34" s="68">
        <f>AC34+AP34+BB34+BM34+BZ34+CK34+CV34+DG34+DR34+EC34+EN34+EY34+FJ34+FU34+GF34+GQ34+HB34+HM34+HX34+II34</f>
        <v>155.43</v>
      </c>
      <c r="N34" s="19">
        <f>AE34+AR34+BD34+BO34+CB34+CM34+CX34+DI34+DT34+EE34+EP34+FA34+FL34+FW34+GH34+GS34+HD34+HO34+HZ34+IK34</f>
        <v>5</v>
      </c>
      <c r="O34" s="22">
        <f>P34</f>
        <v>26</v>
      </c>
      <c r="P34" s="69">
        <f>X34+AK34+AW34+BH34+BU34+CF34+CQ34+DB34+DM34+DX34+EI34+ET34+FE34+FP34+GA34+GL34+GW34+HH34+HS34+ID34</f>
        <v>26</v>
      </c>
      <c r="Q34" s="27">
        <v>12.43</v>
      </c>
      <c r="R34" s="24">
        <v>11.75</v>
      </c>
      <c r="S34" s="24"/>
      <c r="T34" s="24"/>
      <c r="U34" s="24"/>
      <c r="V34" s="24"/>
      <c r="W34" s="24"/>
      <c r="X34" s="25">
        <v>0</v>
      </c>
      <c r="Y34" s="25">
        <v>0</v>
      </c>
      <c r="Z34" s="25">
        <v>0</v>
      </c>
      <c r="AA34" s="25">
        <v>1</v>
      </c>
      <c r="AB34" s="26">
        <v>0</v>
      </c>
      <c r="AC34" s="23">
        <f>Q34+R34+S34+T34+U34+V34+W34</f>
        <v>24.18</v>
      </c>
      <c r="AD34" s="22">
        <f>X34</f>
        <v>0</v>
      </c>
      <c r="AE34" s="19">
        <f>(Y34*3)+(Z34*10)+(AA34*5)+(AB34*20)</f>
        <v>5</v>
      </c>
      <c r="AF34" s="36">
        <f>AC34+AD34+AE34</f>
        <v>29.18</v>
      </c>
      <c r="AG34" s="27">
        <v>4.38</v>
      </c>
      <c r="AH34" s="24">
        <v>5.79</v>
      </c>
      <c r="AI34" s="24">
        <v>8.2899999999999991</v>
      </c>
      <c r="AJ34" s="24">
        <v>4.33</v>
      </c>
      <c r="AK34" s="25">
        <v>5</v>
      </c>
      <c r="AL34" s="25">
        <v>0</v>
      </c>
      <c r="AM34" s="25">
        <v>0</v>
      </c>
      <c r="AN34" s="25">
        <v>0</v>
      </c>
      <c r="AO34" s="26">
        <v>0</v>
      </c>
      <c r="AP34" s="23">
        <f>AG34+AH34+AI34+AJ34</f>
        <v>22.79</v>
      </c>
      <c r="AQ34" s="22">
        <f>AK34</f>
        <v>5</v>
      </c>
      <c r="AR34" s="19">
        <f>(AL34*3)+(AM34*10)+(AN34*5)+(AO34*20)</f>
        <v>0</v>
      </c>
      <c r="AS34" s="36">
        <f>AP34+AQ34+AR34</f>
        <v>27.79</v>
      </c>
      <c r="AT34" s="27">
        <v>4.07</v>
      </c>
      <c r="AU34" s="24">
        <v>8.5299999999999994</v>
      </c>
      <c r="AV34" s="24">
        <v>1.79</v>
      </c>
      <c r="AW34" s="25">
        <v>0</v>
      </c>
      <c r="AX34" s="25">
        <v>0</v>
      </c>
      <c r="AY34" s="25">
        <v>0</v>
      </c>
      <c r="AZ34" s="25">
        <v>0</v>
      </c>
      <c r="BA34" s="26">
        <v>0</v>
      </c>
      <c r="BB34" s="23">
        <f>AT34+AU34+AV34</f>
        <v>14.39</v>
      </c>
      <c r="BC34" s="22">
        <f>AW34</f>
        <v>0</v>
      </c>
      <c r="BD34" s="19">
        <f>(AX34*3)+(AY34*10)+(AZ34*5)+(BA34*20)</f>
        <v>0</v>
      </c>
      <c r="BE34" s="36">
        <f>BB34+BC34+BD34</f>
        <v>14.39</v>
      </c>
      <c r="BF34" s="66"/>
      <c r="BG34" s="126">
        <v>29.76</v>
      </c>
      <c r="BH34" s="25">
        <v>1</v>
      </c>
      <c r="BI34" s="25">
        <v>0</v>
      </c>
      <c r="BJ34" s="25">
        <v>0</v>
      </c>
      <c r="BK34" s="25">
        <v>0</v>
      </c>
      <c r="BL34" s="26">
        <v>0</v>
      </c>
      <c r="BM34" s="23">
        <f>BF34+BG34</f>
        <v>29.76</v>
      </c>
      <c r="BN34" s="22">
        <f>BH34</f>
        <v>1</v>
      </c>
      <c r="BO34" s="19">
        <f>(BI34*3)+(BJ34*10)+(BK34*5)+(BL34*20)</f>
        <v>0</v>
      </c>
      <c r="BP34" s="108">
        <f>BM34+BN34+BO34</f>
        <v>30.76</v>
      </c>
      <c r="BQ34" s="109">
        <v>4.1500000000000004</v>
      </c>
      <c r="BR34" s="24">
        <v>5.87</v>
      </c>
      <c r="BS34" s="24">
        <v>9.43</v>
      </c>
      <c r="BT34" s="24">
        <v>5.5</v>
      </c>
      <c r="BU34" s="25">
        <v>10</v>
      </c>
      <c r="BV34" s="25">
        <v>0</v>
      </c>
      <c r="BW34" s="25">
        <v>0</v>
      </c>
      <c r="BX34" s="25">
        <v>0</v>
      </c>
      <c r="BY34" s="26">
        <v>0</v>
      </c>
      <c r="BZ34" s="23">
        <f>BQ34+BR34+BS34+BT34</f>
        <v>24.95</v>
      </c>
      <c r="CA34" s="22">
        <f>BU34</f>
        <v>10</v>
      </c>
      <c r="CB34" s="28">
        <f>(BV34*3)+(BW34*10)+(BX34*5)+(BY34*20)</f>
        <v>0</v>
      </c>
      <c r="CC34" s="45">
        <f>BZ34+CA34+CB34</f>
        <v>34.950000000000003</v>
      </c>
      <c r="CD34" s="27">
        <v>21.43</v>
      </c>
      <c r="CE34" s="24">
        <v>17.93</v>
      </c>
      <c r="CF34" s="25">
        <v>10</v>
      </c>
      <c r="CG34" s="25">
        <v>0</v>
      </c>
      <c r="CH34" s="25">
        <v>0</v>
      </c>
      <c r="CI34" s="25">
        <v>0</v>
      </c>
      <c r="CJ34" s="26">
        <v>0</v>
      </c>
      <c r="CK34" s="23">
        <f>CD34+CE34</f>
        <v>39.36</v>
      </c>
      <c r="CL34" s="22">
        <f>CF34</f>
        <v>10</v>
      </c>
      <c r="CM34" s="19">
        <f>(CG34*3)+(CH34*10)+(CI34*5)+(CJ34*20)</f>
        <v>0</v>
      </c>
      <c r="CN34" s="36">
        <f>CK34+CL34+CM34</f>
        <v>49.36</v>
      </c>
    </row>
    <row r="35" spans="1:324" ht="13.5" thickTop="1" x14ac:dyDescent="0.2">
      <c r="A35" s="29">
        <v>3</v>
      </c>
      <c r="B35" s="53" t="s">
        <v>174</v>
      </c>
      <c r="C35" s="53" t="s">
        <v>175</v>
      </c>
      <c r="D35" s="55"/>
      <c r="E35" s="55" t="s">
        <v>15</v>
      </c>
      <c r="F35" s="56" t="s">
        <v>19</v>
      </c>
      <c r="G35" s="82"/>
      <c r="H35" s="57" t="e">
        <f>IF(AND(OR(#REF!="Y",#REF!="Y"),J35&lt;5,K35&lt;5),IF(AND(J35=#REF!,K35=#REF!),#REF!+1,1),"")</f>
        <v>#REF!</v>
      </c>
      <c r="I35" s="58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59">
        <f>IF(ISNA(VLOOKUP(E35,SortLookup!$A$1:$B$5,2,FALSE))," ",VLOOKUP(E35,SortLookup!$A$1:$B$5,2,FALSE))</f>
        <v>0</v>
      </c>
      <c r="K35" s="60">
        <f>IF(ISNA(VLOOKUP(F35,SortLookup!$A$7:$B$11,2,FALSE))," ",VLOOKUP(F35,SortLookup!$A$7:$B$11,2,FALSE))</f>
        <v>0</v>
      </c>
      <c r="L35" s="37">
        <f>M35+N35+P35</f>
        <v>191.37</v>
      </c>
      <c r="M35" s="38">
        <f>AC35+AP35+BB35+BM35+BZ35+CK35+CV35+DG35+DR35+EC35+EN35+EY35+FJ35+FU35+GF35+GQ35+HB35+HM35+HX35+II35</f>
        <v>152.37</v>
      </c>
      <c r="N35" s="31">
        <f>AE35+AR35+BD35+BO35+CB35+CM35+CX35+DI35+DT35+EE35+EP35+FA35+FL35+FW35+GH35+GS35+HD35+HO35+HZ35+IK35</f>
        <v>8</v>
      </c>
      <c r="O35" s="32">
        <f>P35</f>
        <v>31</v>
      </c>
      <c r="P35" s="39">
        <f>X35+AK35+AW35+BH35+BU35+CF35+CQ35+DB35+DM35+DX35+EI35+ET35+FE35+FP35+GA35+GL35+GW35+HH35+HS35+ID35</f>
        <v>31</v>
      </c>
      <c r="Q35" s="61">
        <v>9.67</v>
      </c>
      <c r="R35" s="62">
        <v>17.2</v>
      </c>
      <c r="S35" s="62"/>
      <c r="T35" s="62"/>
      <c r="U35" s="62"/>
      <c r="V35" s="62"/>
      <c r="W35" s="62"/>
      <c r="X35" s="25">
        <v>0</v>
      </c>
      <c r="Y35" s="25">
        <v>1</v>
      </c>
      <c r="Z35" s="25">
        <v>0</v>
      </c>
      <c r="AA35" s="25">
        <v>1</v>
      </c>
      <c r="AB35" s="26">
        <v>0</v>
      </c>
      <c r="AC35" s="35">
        <f>Q35+R35+S35+T35+U35+V35+W35</f>
        <v>26.87</v>
      </c>
      <c r="AD35" s="32">
        <f>X35</f>
        <v>0</v>
      </c>
      <c r="AE35" s="31">
        <f>(Y35*3)+(Z35*10)+(AA35*5)+(AB35*20)</f>
        <v>8</v>
      </c>
      <c r="AF35" s="65">
        <f>AC35+AD35+AE35</f>
        <v>34.869999999999997</v>
      </c>
      <c r="AG35" s="61">
        <v>3.88</v>
      </c>
      <c r="AH35" s="62">
        <v>4.82</v>
      </c>
      <c r="AI35" s="62">
        <v>8.4</v>
      </c>
      <c r="AJ35" s="62">
        <v>4.66</v>
      </c>
      <c r="AK35" s="25">
        <v>4</v>
      </c>
      <c r="AL35" s="25">
        <v>0</v>
      </c>
      <c r="AM35" s="25">
        <v>0</v>
      </c>
      <c r="AN35" s="25">
        <v>0</v>
      </c>
      <c r="AO35" s="26">
        <v>0</v>
      </c>
      <c r="AP35" s="35">
        <f>AG35+AH35+AI35+AJ35</f>
        <v>21.76</v>
      </c>
      <c r="AQ35" s="32">
        <f>AK35</f>
        <v>4</v>
      </c>
      <c r="AR35" s="31">
        <f>(AL35*3)+(AM35*10)+(AN35*5)+(AO35*20)</f>
        <v>0</v>
      </c>
      <c r="AS35" s="65">
        <f>AP35+AQ35+AR35</f>
        <v>25.76</v>
      </c>
      <c r="AT35" s="61">
        <v>3.25</v>
      </c>
      <c r="AU35" s="62">
        <v>6.85</v>
      </c>
      <c r="AV35" s="62">
        <v>1.76</v>
      </c>
      <c r="AW35" s="25">
        <v>1</v>
      </c>
      <c r="AX35" s="25">
        <v>0</v>
      </c>
      <c r="AY35" s="25">
        <v>0</v>
      </c>
      <c r="AZ35" s="25">
        <v>0</v>
      </c>
      <c r="BA35" s="26">
        <v>0</v>
      </c>
      <c r="BB35" s="35">
        <f>AT35+AU35+AV35</f>
        <v>11.86</v>
      </c>
      <c r="BC35" s="32">
        <f>AW35</f>
        <v>1</v>
      </c>
      <c r="BD35" s="31">
        <f>(AX35*3)+(AY35*10)+(AZ35*5)+(BA35*20)</f>
        <v>0</v>
      </c>
      <c r="BE35" s="65">
        <f>BB35+BC35+BD35</f>
        <v>12.86</v>
      </c>
      <c r="BF35" s="35"/>
      <c r="BG35" s="127">
        <v>23.12</v>
      </c>
      <c r="BH35" s="63">
        <v>3</v>
      </c>
      <c r="BI35" s="63">
        <v>0</v>
      </c>
      <c r="BJ35" s="63">
        <v>0</v>
      </c>
      <c r="BK35" s="63">
        <v>0</v>
      </c>
      <c r="BL35" s="64">
        <v>0</v>
      </c>
      <c r="BM35" s="35">
        <f>BF35+BG35</f>
        <v>23.12</v>
      </c>
      <c r="BN35" s="32">
        <f>BH35</f>
        <v>3</v>
      </c>
      <c r="BO35" s="31">
        <f>(BI35*3)+(BJ35*10)+(BK35*5)+(BL35*20)</f>
        <v>0</v>
      </c>
      <c r="BP35" s="65">
        <f>BM35+BN35+BO35</f>
        <v>26.12</v>
      </c>
      <c r="BQ35" s="110">
        <v>3.74</v>
      </c>
      <c r="BR35" s="24">
        <v>4.97</v>
      </c>
      <c r="BS35" s="24">
        <v>8.89</v>
      </c>
      <c r="BT35" s="24">
        <v>4.66</v>
      </c>
      <c r="BU35" s="25">
        <v>8</v>
      </c>
      <c r="BV35" s="25">
        <v>0</v>
      </c>
      <c r="BW35" s="25">
        <v>0</v>
      </c>
      <c r="BX35" s="25">
        <v>0</v>
      </c>
      <c r="BY35" s="26">
        <v>0</v>
      </c>
      <c r="BZ35" s="23">
        <f>BQ35+BR35+BS35+BT35</f>
        <v>22.26</v>
      </c>
      <c r="CA35" s="22">
        <f>BU35</f>
        <v>8</v>
      </c>
      <c r="CB35" s="28">
        <f>(BV35*3)+(BW35*10)+(BX35*5)+(BY35*20)</f>
        <v>0</v>
      </c>
      <c r="CC35" s="45">
        <f>BZ35+CA35+CB35</f>
        <v>30.26</v>
      </c>
      <c r="CD35" s="27">
        <v>21.33</v>
      </c>
      <c r="CE35" s="24">
        <v>25.17</v>
      </c>
      <c r="CF35" s="25">
        <v>15</v>
      </c>
      <c r="CG35" s="25">
        <v>0</v>
      </c>
      <c r="CH35" s="25">
        <v>0</v>
      </c>
      <c r="CI35" s="25">
        <v>0</v>
      </c>
      <c r="CJ35" s="26">
        <v>0</v>
      </c>
      <c r="CK35" s="23">
        <f>CD35+CE35</f>
        <v>46.5</v>
      </c>
      <c r="CL35" s="22">
        <f>CF35</f>
        <v>15</v>
      </c>
      <c r="CM35" s="19">
        <f>(CG35*3)+(CH35*10)+(CI35*5)+(CJ35*20)</f>
        <v>0</v>
      </c>
      <c r="CN35" s="36">
        <f>CK35+CL35+CM35</f>
        <v>61.5</v>
      </c>
    </row>
    <row r="36" spans="1:324" x14ac:dyDescent="0.2">
      <c r="A36" s="29">
        <v>4</v>
      </c>
      <c r="B36" s="41" t="s">
        <v>181</v>
      </c>
      <c r="C36" s="41" t="s">
        <v>183</v>
      </c>
      <c r="D36" s="42"/>
      <c r="E36" s="42" t="s">
        <v>15</v>
      </c>
      <c r="F36" s="43" t="s">
        <v>112</v>
      </c>
      <c r="G36" s="81"/>
      <c r="H36" s="20" t="e">
        <f>IF(AND(OR(#REF!="Y",#REF!="Y"),J36&lt;5,K36&lt;5),IF(AND(J36=#REF!,K36=#REF!),#REF!+1,1),"")</f>
        <v>#REF!</v>
      </c>
      <c r="I36" s="1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>
        <f>IF(ISNA(VLOOKUP(E36,SortLookup!$A$1:$B$5,2,FALSE))," ",VLOOKUP(E36,SortLookup!$A$1:$B$5,2,FALSE))</f>
        <v>0</v>
      </c>
      <c r="K36" s="18" t="str">
        <f>IF(ISNA(VLOOKUP(F36,SortLookup!$A$7:$B$11,2,FALSE))," ",VLOOKUP(F36,SortLookup!$A$7:$B$11,2,FALSE))</f>
        <v xml:space="preserve"> </v>
      </c>
      <c r="L36" s="37">
        <f>M36+N36+P36</f>
        <v>211.71</v>
      </c>
      <c r="M36" s="38">
        <f>AC36+AP36+BB36+BM36+BZ36+CK36+CV36+DG36+DR36+EC36+EN36+EY36+FJ36+FU36+GF36+GQ36+HB36+HM36+HX36+II36</f>
        <v>185.71</v>
      </c>
      <c r="N36" s="31">
        <f>AE36+AR36+BD36+BO36+CB36+CM36+CX36+DI36+DT36+EE36+EP36+FA36+FL36+FW36+GH36+GS36+HD36+HO36+HZ36+IK36</f>
        <v>0</v>
      </c>
      <c r="O36" s="32">
        <f>P36</f>
        <v>26</v>
      </c>
      <c r="P36" s="39">
        <f>X36+AK36+AW36+BH36+BU36+CF36+CQ36+DB36+DM36+DX36+EI36+ET36+FE36+FP36+GA36+GL36+GW36+HH36+HS36+ID36</f>
        <v>26</v>
      </c>
      <c r="Q36" s="27">
        <v>21.59</v>
      </c>
      <c r="R36" s="24">
        <v>22.37</v>
      </c>
      <c r="S36" s="24"/>
      <c r="T36" s="24"/>
      <c r="U36" s="24"/>
      <c r="V36" s="24"/>
      <c r="W36" s="24"/>
      <c r="X36" s="25">
        <v>3</v>
      </c>
      <c r="Y36" s="25">
        <v>0</v>
      </c>
      <c r="Z36" s="25">
        <v>0</v>
      </c>
      <c r="AA36" s="25">
        <v>0</v>
      </c>
      <c r="AB36" s="26">
        <v>0</v>
      </c>
      <c r="AC36" s="23">
        <f>Q36+R36+S36+T36+U36+V36+W36</f>
        <v>43.96</v>
      </c>
      <c r="AD36" s="22">
        <f>X36</f>
        <v>3</v>
      </c>
      <c r="AE36" s="19">
        <f>(Y36*3)+(Z36*10)+(AA36*5)+(AB36*20)</f>
        <v>0</v>
      </c>
      <c r="AF36" s="36">
        <f>AC36+AD36+AE36</f>
        <v>46.96</v>
      </c>
      <c r="AG36" s="27">
        <v>3.77</v>
      </c>
      <c r="AH36" s="24">
        <v>5.24</v>
      </c>
      <c r="AI36" s="24">
        <v>8.68</v>
      </c>
      <c r="AJ36" s="24">
        <v>4.4000000000000004</v>
      </c>
      <c r="AK36" s="25">
        <v>4</v>
      </c>
      <c r="AL36" s="25">
        <v>0</v>
      </c>
      <c r="AM36" s="25">
        <v>0</v>
      </c>
      <c r="AN36" s="25">
        <v>0</v>
      </c>
      <c r="AO36" s="26">
        <v>0</v>
      </c>
      <c r="AP36" s="23">
        <f>AG36+AH36+AI36+AJ36</f>
        <v>22.09</v>
      </c>
      <c r="AQ36" s="22">
        <f>AK36</f>
        <v>4</v>
      </c>
      <c r="AR36" s="19">
        <f>(AL36*3)+(AM36*10)+(AN36*5)+(AO36*20)</f>
        <v>0</v>
      </c>
      <c r="AS36" s="36">
        <f>AP36+AQ36+AR36</f>
        <v>26.09</v>
      </c>
      <c r="AT36" s="27">
        <v>4.1100000000000003</v>
      </c>
      <c r="AU36" s="24">
        <v>9.31</v>
      </c>
      <c r="AV36" s="24">
        <v>2.27</v>
      </c>
      <c r="AW36" s="25">
        <v>0</v>
      </c>
      <c r="AX36" s="25">
        <v>0</v>
      </c>
      <c r="AY36" s="25">
        <v>0</v>
      </c>
      <c r="AZ36" s="25">
        <v>0</v>
      </c>
      <c r="BA36" s="26">
        <v>0</v>
      </c>
      <c r="BB36" s="23">
        <f>AT36+AU36+AV36</f>
        <v>15.69</v>
      </c>
      <c r="BC36" s="22">
        <f>AW36</f>
        <v>0</v>
      </c>
      <c r="BD36" s="19">
        <f>(AX36*3)+(AY36*10)+(AZ36*5)+(BA36*20)</f>
        <v>0</v>
      </c>
      <c r="BE36" s="36">
        <f>BB36+BC36+BD36</f>
        <v>15.69</v>
      </c>
      <c r="BF36" s="23"/>
      <c r="BG36" s="126">
        <v>31</v>
      </c>
      <c r="BH36" s="25">
        <v>2</v>
      </c>
      <c r="BI36" s="25">
        <v>0</v>
      </c>
      <c r="BJ36" s="25">
        <v>0</v>
      </c>
      <c r="BK36" s="25">
        <v>0</v>
      </c>
      <c r="BL36" s="26">
        <v>0</v>
      </c>
      <c r="BM36" s="35">
        <f>BF36+BG36</f>
        <v>31</v>
      </c>
      <c r="BN36" s="32">
        <f>BH36</f>
        <v>2</v>
      </c>
      <c r="BO36" s="31">
        <f>(BI36*3)+(BJ36*10)+(BK36*5)+(BL36*20)</f>
        <v>0</v>
      </c>
      <c r="BP36" s="65">
        <f>BM36+BN36+BO36</f>
        <v>33</v>
      </c>
      <c r="BQ36" s="27">
        <v>4.51</v>
      </c>
      <c r="BR36" s="24">
        <v>5.97</v>
      </c>
      <c r="BS36" s="24">
        <v>10.74</v>
      </c>
      <c r="BT36" s="24">
        <v>5</v>
      </c>
      <c r="BU36" s="25">
        <v>4</v>
      </c>
      <c r="BV36" s="25">
        <v>0</v>
      </c>
      <c r="BW36" s="25">
        <v>0</v>
      </c>
      <c r="BX36" s="25">
        <v>0</v>
      </c>
      <c r="BY36" s="26">
        <v>0</v>
      </c>
      <c r="BZ36" s="23">
        <f>BQ36+BR36+BS36+BT36</f>
        <v>26.22</v>
      </c>
      <c r="CA36" s="22">
        <f>BU36</f>
        <v>4</v>
      </c>
      <c r="CB36" s="28">
        <f>(BV36*3)+(BW36*10)+(BX36*5)+(BY36*20)</f>
        <v>0</v>
      </c>
      <c r="CC36" s="45">
        <f>BZ36+CA36+CB36</f>
        <v>30.22</v>
      </c>
      <c r="CD36" s="27">
        <v>24.25</v>
      </c>
      <c r="CE36" s="24">
        <v>22.5</v>
      </c>
      <c r="CF36" s="25">
        <v>13</v>
      </c>
      <c r="CG36" s="25">
        <v>0</v>
      </c>
      <c r="CH36" s="25">
        <v>0</v>
      </c>
      <c r="CI36" s="25">
        <v>0</v>
      </c>
      <c r="CJ36" s="26">
        <v>0</v>
      </c>
      <c r="CK36" s="23">
        <f>CD36+CE36</f>
        <v>46.75</v>
      </c>
      <c r="CL36" s="22">
        <f>CF36</f>
        <v>13</v>
      </c>
      <c r="CM36" s="19">
        <f>(CG36*3)+(CH36*10)+(CI36*5)+(CJ36*20)</f>
        <v>0</v>
      </c>
      <c r="CN36" s="36">
        <f>CK36+CL36+CM36</f>
        <v>59.75</v>
      </c>
    </row>
    <row r="37" spans="1:324" x14ac:dyDescent="0.2">
      <c r="A37" s="29">
        <v>5</v>
      </c>
      <c r="B37" s="41" t="s">
        <v>158</v>
      </c>
      <c r="C37" s="41" t="s">
        <v>159</v>
      </c>
      <c r="D37" s="42"/>
      <c r="E37" s="42" t="s">
        <v>15</v>
      </c>
      <c r="F37" s="43" t="s">
        <v>22</v>
      </c>
      <c r="G37" s="81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>
        <f>IF(ISNA(VLOOKUP(E37,SortLookup!$A$1:$B$5,2,FALSE))," ",VLOOKUP(E37,SortLookup!$A$1:$B$5,2,FALSE))</f>
        <v>0</v>
      </c>
      <c r="K37" s="18">
        <f>IF(ISNA(VLOOKUP(F37,SortLookup!$A$7:$B$11,2,FALSE))," ",VLOOKUP(F37,SortLookup!$A$7:$B$11,2,FALSE))</f>
        <v>3</v>
      </c>
      <c r="L37" s="37">
        <f>M37+N37+P37</f>
        <v>213.8</v>
      </c>
      <c r="M37" s="38">
        <f>AC37+AP37+BB37+BM37+BZ37+CK37+CV37+DG37+DR37+EC37+EN37+EY37+FJ37+FU37+GF37+GQ37+HB37+HM37+HX37+II37</f>
        <v>162.80000000000001</v>
      </c>
      <c r="N37" s="31">
        <f>AE37+AR37+BD37+BO37+CB37+CM37+CX37+DI37+DT37+EE37+EP37+FA37+FL37+FW37+GH37+GS37+HD37+HO37+HZ37+IK37</f>
        <v>5</v>
      </c>
      <c r="O37" s="32">
        <f>P37</f>
        <v>46</v>
      </c>
      <c r="P37" s="39">
        <f>X37+AK37+AW37+BH37+BU37+CF37+CQ37+DB37+DM37+DX37+EI37+ET37+FE37+FP37+GA37+GL37+GW37+HH37+HS37+ID37</f>
        <v>46</v>
      </c>
      <c r="Q37" s="27">
        <v>16.21</v>
      </c>
      <c r="R37" s="24">
        <v>30.45</v>
      </c>
      <c r="S37" s="24"/>
      <c r="T37" s="24"/>
      <c r="U37" s="24"/>
      <c r="V37" s="24"/>
      <c r="W37" s="24"/>
      <c r="X37" s="25">
        <v>4</v>
      </c>
      <c r="Y37" s="25">
        <v>0</v>
      </c>
      <c r="Z37" s="25">
        <v>0</v>
      </c>
      <c r="AA37" s="25">
        <v>1</v>
      </c>
      <c r="AB37" s="26">
        <v>0</v>
      </c>
      <c r="AC37" s="23">
        <f>Q37+R37+S37+T37+U37+V37+W37</f>
        <v>46.66</v>
      </c>
      <c r="AD37" s="22">
        <f>X37</f>
        <v>4</v>
      </c>
      <c r="AE37" s="19">
        <f>(Y37*3)+(Z37*10)+(AA37*5)+(AB37*20)</f>
        <v>5</v>
      </c>
      <c r="AF37" s="36">
        <f>AC37+AD37+AE37</f>
        <v>55.66</v>
      </c>
      <c r="AG37" s="27">
        <v>8.7899999999999991</v>
      </c>
      <c r="AH37" s="24">
        <v>5.73</v>
      </c>
      <c r="AI37" s="24">
        <v>7.91</v>
      </c>
      <c r="AJ37" s="24">
        <v>3.4</v>
      </c>
      <c r="AK37" s="25">
        <v>12</v>
      </c>
      <c r="AL37" s="25">
        <v>0</v>
      </c>
      <c r="AM37" s="25">
        <v>0</v>
      </c>
      <c r="AN37" s="25">
        <v>0</v>
      </c>
      <c r="AO37" s="26">
        <v>0</v>
      </c>
      <c r="AP37" s="23">
        <f>AG37+AH37+AI37+AJ37</f>
        <v>25.83</v>
      </c>
      <c r="AQ37" s="22">
        <f>AK37</f>
        <v>12</v>
      </c>
      <c r="AR37" s="19">
        <f>(AL37*3)+(AM37*10)+(AN37*5)+(AO37*20)</f>
        <v>0</v>
      </c>
      <c r="AS37" s="36">
        <f>AP37+AQ37+AR37</f>
        <v>37.83</v>
      </c>
      <c r="AT37" s="27">
        <v>3.14</v>
      </c>
      <c r="AU37" s="24">
        <v>6.74</v>
      </c>
      <c r="AV37" s="24">
        <v>1.39</v>
      </c>
      <c r="AW37" s="25">
        <v>5</v>
      </c>
      <c r="AX37" s="25">
        <v>0</v>
      </c>
      <c r="AY37" s="25">
        <v>0</v>
      </c>
      <c r="AZ37" s="25">
        <v>0</v>
      </c>
      <c r="BA37" s="26">
        <v>0</v>
      </c>
      <c r="BB37" s="23">
        <f>AT37+AU37+AV37</f>
        <v>11.27</v>
      </c>
      <c r="BC37" s="22">
        <f>AW37</f>
        <v>5</v>
      </c>
      <c r="BD37" s="19">
        <f>(AX37*3)+(AY37*10)+(AZ37*5)+(BA37*20)</f>
        <v>0</v>
      </c>
      <c r="BE37" s="36">
        <f>BB37+BC37+BD37</f>
        <v>16.27</v>
      </c>
      <c r="BF37" s="23"/>
      <c r="BG37" s="126">
        <v>24.27</v>
      </c>
      <c r="BH37" s="25">
        <v>8</v>
      </c>
      <c r="BI37" s="25">
        <v>0</v>
      </c>
      <c r="BJ37" s="25">
        <v>0</v>
      </c>
      <c r="BK37" s="25">
        <v>0</v>
      </c>
      <c r="BL37" s="26">
        <v>0</v>
      </c>
      <c r="BM37" s="35">
        <f>BF37+BG37</f>
        <v>24.27</v>
      </c>
      <c r="BN37" s="32">
        <f>BH37</f>
        <v>8</v>
      </c>
      <c r="BO37" s="31">
        <f>(BI37*3)+(BJ37*10)+(BK37*5)+(BL37*20)</f>
        <v>0</v>
      </c>
      <c r="BP37" s="65">
        <f>BM37+BN37+BO37</f>
        <v>32.270000000000003</v>
      </c>
      <c r="BQ37" s="27">
        <v>3.93</v>
      </c>
      <c r="BR37" s="24">
        <v>6.67</v>
      </c>
      <c r="BS37" s="24">
        <v>7.93</v>
      </c>
      <c r="BT37" s="24">
        <v>4.0999999999999996</v>
      </c>
      <c r="BU37" s="25">
        <v>9</v>
      </c>
      <c r="BV37" s="25">
        <v>0</v>
      </c>
      <c r="BW37" s="25">
        <v>0</v>
      </c>
      <c r="BX37" s="25">
        <v>0</v>
      </c>
      <c r="BY37" s="26">
        <v>0</v>
      </c>
      <c r="BZ37" s="23">
        <f>BQ37+BR37+BS37+BT37</f>
        <v>22.63</v>
      </c>
      <c r="CA37" s="22">
        <f>BU37</f>
        <v>9</v>
      </c>
      <c r="CB37" s="28">
        <f>(BV37*3)+(BW37*10)+(BX37*5)+(BY37*20)</f>
        <v>0</v>
      </c>
      <c r="CC37" s="45">
        <f>BZ37+CA37+CB37</f>
        <v>31.63</v>
      </c>
      <c r="CD37" s="27">
        <v>16.79</v>
      </c>
      <c r="CE37" s="24">
        <v>15.35</v>
      </c>
      <c r="CF37" s="25">
        <v>8</v>
      </c>
      <c r="CG37" s="25">
        <v>0</v>
      </c>
      <c r="CH37" s="25">
        <v>0</v>
      </c>
      <c r="CI37" s="25">
        <v>0</v>
      </c>
      <c r="CJ37" s="26">
        <v>0</v>
      </c>
      <c r="CK37" s="23">
        <f>CD37+CE37</f>
        <v>32.14</v>
      </c>
      <c r="CL37" s="22">
        <f>CF37</f>
        <v>8</v>
      </c>
      <c r="CM37" s="19">
        <f>(CG37*3)+(CH37*10)+(CI37*5)+(CJ37*20)</f>
        <v>0</v>
      </c>
      <c r="CN37" s="36">
        <f>CK37+CL37+CM37</f>
        <v>40.14</v>
      </c>
      <c r="CO37" s="1"/>
      <c r="CP37" s="1"/>
      <c r="CQ37" s="2"/>
      <c r="CR37" s="2"/>
      <c r="CS37" s="2"/>
      <c r="CT37" s="2"/>
      <c r="CU37" s="2"/>
      <c r="CV37" s="40"/>
      <c r="CW37" s="11"/>
      <c r="CX37" s="5"/>
      <c r="CY37" s="33"/>
      <c r="CZ37" s="1"/>
      <c r="DA37" s="1"/>
      <c r="DB37" s="2"/>
      <c r="DC37" s="2"/>
      <c r="DD37" s="2"/>
      <c r="DE37" s="2"/>
      <c r="DF37" s="2"/>
      <c r="DG37" s="40"/>
      <c r="DH37" s="11"/>
      <c r="DI37" s="5"/>
      <c r="DJ37" s="33"/>
      <c r="DK37" s="1"/>
      <c r="DL37" s="1"/>
      <c r="DM37" s="2"/>
      <c r="DN37" s="2"/>
      <c r="DO37" s="2"/>
      <c r="DP37" s="2"/>
      <c r="DQ37" s="2"/>
      <c r="DR37" s="40"/>
      <c r="DS37" s="11"/>
      <c r="DT37" s="5"/>
      <c r="DU37" s="33"/>
      <c r="DV37" s="1"/>
      <c r="DW37" s="1"/>
      <c r="DX37" s="2"/>
      <c r="DY37" s="2"/>
      <c r="DZ37" s="2"/>
      <c r="EA37" s="2"/>
      <c r="EB37" s="2"/>
      <c r="EC37" s="40"/>
      <c r="ED37" s="11"/>
      <c r="EE37" s="5"/>
      <c r="EF37" s="33"/>
      <c r="EG37" s="1"/>
      <c r="EH37" s="1"/>
      <c r="EI37" s="2"/>
      <c r="EJ37" s="2"/>
      <c r="EK37" s="2"/>
      <c r="EL37" s="2"/>
      <c r="EM37" s="2"/>
      <c r="EN37" s="40"/>
      <c r="EO37" s="11"/>
      <c r="EP37" s="5"/>
      <c r="EQ37" s="33"/>
      <c r="ER37" s="1"/>
      <c r="ES37" s="1"/>
      <c r="ET37" s="2"/>
      <c r="EU37" s="2"/>
      <c r="EV37" s="2"/>
      <c r="EW37" s="2"/>
      <c r="EX37" s="2"/>
      <c r="EY37" s="40"/>
      <c r="EZ37" s="11"/>
      <c r="FA37" s="5"/>
      <c r="FB37" s="33"/>
      <c r="FC37" s="1"/>
      <c r="FD37" s="1"/>
      <c r="FE37" s="2"/>
      <c r="FF37" s="2"/>
      <c r="FG37" s="2"/>
      <c r="FH37" s="2"/>
      <c r="FI37" s="2"/>
      <c r="FJ37" s="40"/>
      <c r="FK37" s="11"/>
      <c r="FL37" s="5"/>
      <c r="FM37" s="33"/>
      <c r="FN37" s="1"/>
      <c r="FO37" s="1"/>
      <c r="FP37" s="2"/>
      <c r="FQ37" s="2"/>
      <c r="FR37" s="2"/>
      <c r="FS37" s="2"/>
      <c r="FT37" s="2"/>
      <c r="FU37" s="40"/>
      <c r="FV37" s="11"/>
      <c r="FW37" s="5"/>
      <c r="FX37" s="33"/>
      <c r="FY37" s="1"/>
      <c r="FZ37" s="1"/>
      <c r="GA37" s="2"/>
      <c r="GB37" s="2"/>
      <c r="GC37" s="2"/>
      <c r="GD37" s="2"/>
      <c r="GE37" s="2"/>
      <c r="GF37" s="40"/>
      <c r="GG37" s="11"/>
      <c r="GH37" s="5"/>
      <c r="GI37" s="33"/>
      <c r="GJ37" s="1"/>
      <c r="GK37" s="1"/>
      <c r="GL37" s="2"/>
      <c r="GM37" s="2"/>
      <c r="GN37" s="2"/>
      <c r="GO37" s="2"/>
      <c r="GP37" s="2"/>
      <c r="GQ37" s="40"/>
      <c r="GR37" s="11"/>
      <c r="GS37" s="5"/>
      <c r="GT37" s="33"/>
      <c r="GU37" s="1"/>
      <c r="GV37" s="1"/>
      <c r="GW37" s="2"/>
      <c r="GX37" s="2"/>
      <c r="GY37" s="2"/>
      <c r="GZ37" s="2"/>
      <c r="HA37" s="2"/>
      <c r="HB37" s="40"/>
      <c r="HC37" s="11"/>
      <c r="HD37" s="5"/>
      <c r="HE37" s="33"/>
      <c r="HF37" s="1"/>
      <c r="HG37" s="1"/>
      <c r="HH37" s="2"/>
      <c r="HI37" s="2"/>
      <c r="HJ37" s="2"/>
      <c r="HK37" s="2"/>
      <c r="HL37" s="2"/>
      <c r="HM37" s="40"/>
      <c r="HN37" s="11"/>
      <c r="HO37" s="5"/>
      <c r="HP37" s="33"/>
      <c r="HQ37" s="1"/>
      <c r="HR37" s="1"/>
      <c r="HS37" s="2"/>
      <c r="HT37" s="2"/>
      <c r="HU37" s="2"/>
      <c r="HV37" s="2"/>
      <c r="HW37" s="2"/>
      <c r="HX37" s="40"/>
      <c r="HY37" s="11"/>
      <c r="HZ37" s="5"/>
      <c r="IA37" s="33"/>
      <c r="IB37" s="1"/>
      <c r="IC37" s="1"/>
      <c r="ID37" s="2"/>
      <c r="IE37" s="2"/>
      <c r="IF37" s="2"/>
      <c r="IG37" s="2"/>
      <c r="IH37" s="2"/>
      <c r="II37" s="40"/>
      <c r="IJ37" s="11"/>
      <c r="IK37" s="5"/>
      <c r="IL37" s="33"/>
    </row>
    <row r="38" spans="1:324" x14ac:dyDescent="0.2">
      <c r="A38" s="29">
        <v>6</v>
      </c>
      <c r="B38" s="41" t="s">
        <v>171</v>
      </c>
      <c r="C38" s="21"/>
      <c r="D38" s="42"/>
      <c r="E38" s="42" t="s">
        <v>15</v>
      </c>
      <c r="F38" s="43" t="s">
        <v>112</v>
      </c>
      <c r="G38" s="81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>
        <f>IF(ISNA(VLOOKUP(E38,SortLookup!$A$1:$B$5,2,FALSE))," ",VLOOKUP(E38,SortLookup!$A$1:$B$5,2,FALSE))</f>
        <v>0</v>
      </c>
      <c r="K38" s="18" t="str">
        <f>IF(ISNA(VLOOKUP(F38,SortLookup!$A$7:$B$11,2,FALSE))," ",VLOOKUP(F38,SortLookup!$A$7:$B$11,2,FALSE))</f>
        <v xml:space="preserve"> </v>
      </c>
      <c r="L38" s="37">
        <f>M38+N38+P38</f>
        <v>216.48</v>
      </c>
      <c r="M38" s="38">
        <f>AC38+AP38+BB38+BM38+BZ38+CK38+CV37+DG37+DR37+EC37+EN37+EY37+FJ37+FU37+GF37+GQ37+HB37+HM37+HX37+II37</f>
        <v>153.47999999999999</v>
      </c>
      <c r="N38" s="31">
        <f>AE38+AR38+BD38+BO38+CB38+CM38+CX37+DI37+DT37+EE37+EP37+FA37+FL37+FW37+GH37+GS37+HD37+HO37+HZ37+IK37</f>
        <v>10</v>
      </c>
      <c r="O38" s="32">
        <f>P38</f>
        <v>53</v>
      </c>
      <c r="P38" s="39">
        <f>X38+AK38+AW38+BH38+BU38+CF38+CQ37+DB37+DM37+DX37+EI37+ET37+FE37+FP37+GA37+GL37+GW37+HH37+HS37+ID37</f>
        <v>53</v>
      </c>
      <c r="Q38" s="27">
        <v>16.7</v>
      </c>
      <c r="R38" s="24">
        <v>24.61</v>
      </c>
      <c r="S38" s="24"/>
      <c r="T38" s="24"/>
      <c r="U38" s="24"/>
      <c r="V38" s="24"/>
      <c r="W38" s="24"/>
      <c r="X38" s="25">
        <v>0</v>
      </c>
      <c r="Y38" s="25">
        <v>0</v>
      </c>
      <c r="Z38" s="25">
        <v>0</v>
      </c>
      <c r="AA38" s="25">
        <v>2</v>
      </c>
      <c r="AB38" s="26">
        <v>0</v>
      </c>
      <c r="AC38" s="23">
        <f>Q38+R38+S38+T38+U38+V38+W38</f>
        <v>41.31</v>
      </c>
      <c r="AD38" s="22">
        <f>X38</f>
        <v>0</v>
      </c>
      <c r="AE38" s="19">
        <f>(Y38*3)+(Z38*10)+(AA38*5)+(AB38*20)</f>
        <v>10</v>
      </c>
      <c r="AF38" s="36">
        <f>AC38+AD38+AE38</f>
        <v>51.31</v>
      </c>
      <c r="AG38" s="27">
        <v>3.56</v>
      </c>
      <c r="AH38" s="24">
        <v>4.3</v>
      </c>
      <c r="AI38" s="24">
        <v>7.57</v>
      </c>
      <c r="AJ38" s="24">
        <v>3.86</v>
      </c>
      <c r="AK38" s="25">
        <v>15</v>
      </c>
      <c r="AL38" s="25">
        <v>0</v>
      </c>
      <c r="AM38" s="25">
        <v>0</v>
      </c>
      <c r="AN38" s="25">
        <v>0</v>
      </c>
      <c r="AO38" s="26">
        <v>0</v>
      </c>
      <c r="AP38" s="23">
        <f>AG38+AH38+AI38+AJ38</f>
        <v>19.29</v>
      </c>
      <c r="AQ38" s="22">
        <f>AK38</f>
        <v>15</v>
      </c>
      <c r="AR38" s="19">
        <f>(AL38*3)+(AM38*10)+(AN38*5)+(AO38*20)</f>
        <v>0</v>
      </c>
      <c r="AS38" s="36">
        <f>AP38+AQ38+AR38</f>
        <v>34.29</v>
      </c>
      <c r="AT38" s="27">
        <v>3.48</v>
      </c>
      <c r="AU38" s="24">
        <v>7.66</v>
      </c>
      <c r="AV38" s="24">
        <v>1.74</v>
      </c>
      <c r="AW38" s="25">
        <v>5</v>
      </c>
      <c r="AX38" s="25">
        <v>0</v>
      </c>
      <c r="AY38" s="25">
        <v>0</v>
      </c>
      <c r="AZ38" s="25">
        <v>0</v>
      </c>
      <c r="BA38" s="26">
        <v>0</v>
      </c>
      <c r="BB38" s="23">
        <f>AT38+AU38+AV38</f>
        <v>12.88</v>
      </c>
      <c r="BC38" s="22">
        <f>AW38</f>
        <v>5</v>
      </c>
      <c r="BD38" s="19">
        <f>(AX38*3)+(AY38*10)+(AZ38*5)+(BA38*20)</f>
        <v>0</v>
      </c>
      <c r="BE38" s="36">
        <f>BB38+BC38+BD38</f>
        <v>17.88</v>
      </c>
      <c r="BF38" s="23"/>
      <c r="BG38" s="126">
        <v>28.32</v>
      </c>
      <c r="BH38" s="25">
        <v>0</v>
      </c>
      <c r="BI38" s="25">
        <v>0</v>
      </c>
      <c r="BJ38" s="25">
        <v>0</v>
      </c>
      <c r="BK38" s="25">
        <v>0</v>
      </c>
      <c r="BL38" s="26">
        <v>0</v>
      </c>
      <c r="BM38" s="35">
        <f>BF38+BG38</f>
        <v>28.32</v>
      </c>
      <c r="BN38" s="32">
        <f>BH38</f>
        <v>0</v>
      </c>
      <c r="BO38" s="31">
        <f>(BI38*3)+(BJ38*10)+(BK38*5)+(BL38*20)</f>
        <v>0</v>
      </c>
      <c r="BP38" s="65">
        <f>BM38+BN38+BO38</f>
        <v>28.32</v>
      </c>
      <c r="BQ38" s="27">
        <v>2.62</v>
      </c>
      <c r="BR38" s="24">
        <v>3.32</v>
      </c>
      <c r="BS38" s="24">
        <v>7.4</v>
      </c>
      <c r="BT38" s="24">
        <v>2.8</v>
      </c>
      <c r="BU38" s="25">
        <v>20</v>
      </c>
      <c r="BV38" s="25">
        <v>0</v>
      </c>
      <c r="BW38" s="25">
        <v>0</v>
      </c>
      <c r="BX38" s="25">
        <v>0</v>
      </c>
      <c r="BY38" s="26">
        <v>0</v>
      </c>
      <c r="BZ38" s="23">
        <f>BQ38+BR38+BS38+BT38</f>
        <v>16.14</v>
      </c>
      <c r="CA38" s="22">
        <f>BU38</f>
        <v>20</v>
      </c>
      <c r="CB38" s="28">
        <f>(BV38*3)+(BW38*10)+(BX38*5)+(BY38*20)</f>
        <v>0</v>
      </c>
      <c r="CC38" s="45">
        <f>BZ38+CA38+CB38</f>
        <v>36.14</v>
      </c>
      <c r="CD38" s="27">
        <v>18.52</v>
      </c>
      <c r="CE38" s="24">
        <v>17.02</v>
      </c>
      <c r="CF38" s="25">
        <v>13</v>
      </c>
      <c r="CG38" s="25">
        <v>0</v>
      </c>
      <c r="CH38" s="25">
        <v>0</v>
      </c>
      <c r="CI38" s="25">
        <v>0</v>
      </c>
      <c r="CJ38" s="26">
        <v>0</v>
      </c>
      <c r="CK38" s="23">
        <f>CD38+CE38</f>
        <v>35.54</v>
      </c>
      <c r="CL38" s="22">
        <f>CF38</f>
        <v>13</v>
      </c>
      <c r="CM38" s="19">
        <f>(CG38*3)+(CH38*10)+(CI38*5)+(CJ38*20)</f>
        <v>0</v>
      </c>
      <c r="CN38" s="36">
        <f>CK38+CL38+CM38</f>
        <v>48.54</v>
      </c>
    </row>
    <row r="39" spans="1:324" x14ac:dyDescent="0.2">
      <c r="A39" s="29">
        <v>7</v>
      </c>
      <c r="B39" s="53" t="s">
        <v>160</v>
      </c>
      <c r="C39" s="54"/>
      <c r="D39" s="55"/>
      <c r="E39" s="55" t="s">
        <v>15</v>
      </c>
      <c r="F39" s="56" t="s">
        <v>112</v>
      </c>
      <c r="G39" s="82"/>
      <c r="H39" s="57" t="e">
        <f>IF(AND(OR(#REF!="Y",#REF!="Y"),J39&lt;5,K39&lt;5),IF(AND(J39=#REF!,K39=#REF!),#REF!+1,1),"")</f>
        <v>#REF!</v>
      </c>
      <c r="I39" s="58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59">
        <f>IF(ISNA(VLOOKUP(E39,SortLookup!$A$1:$B$5,2,FALSE))," ",VLOOKUP(E39,SortLookup!$A$1:$B$5,2,FALSE))</f>
        <v>0</v>
      </c>
      <c r="K39" s="60" t="str">
        <f>IF(ISNA(VLOOKUP(F39,SortLookup!$A$7:$B$11,2,FALSE))," ",VLOOKUP(F39,SortLookup!$A$7:$B$11,2,FALSE))</f>
        <v xml:space="preserve"> </v>
      </c>
      <c r="L39" s="37">
        <f>M39+N39+P39</f>
        <v>225.33</v>
      </c>
      <c r="M39" s="38">
        <f>AC39+AP39+BB39+BM39+BZ39+CK39+CV39+DG39+DR39+EC39+EN39+EY39+FJ39+FU39+GF39+GQ39+HB39+HM39+HX39+II39</f>
        <v>171.33</v>
      </c>
      <c r="N39" s="31">
        <f>AE39+AR39+BD39+BO39+CB39+CM39+CX39+DI39+DT39+EE39+EP39+FA39+FL39+FW39+GH39+GS39+HD39+HO39+HZ39+IK39</f>
        <v>5</v>
      </c>
      <c r="O39" s="32">
        <f>P39</f>
        <v>49</v>
      </c>
      <c r="P39" s="39">
        <f>X39+AK39+AW39+BH39+BU39+CF39+CQ39+DB39+DM39+DX39+EI39+ET39+FE39+FP39+GA39+GL39+GW39+HH39+HS39+ID39</f>
        <v>49</v>
      </c>
      <c r="Q39" s="61">
        <v>34.520000000000003</v>
      </c>
      <c r="R39" s="62">
        <v>18.46</v>
      </c>
      <c r="S39" s="62"/>
      <c r="T39" s="62"/>
      <c r="U39" s="62"/>
      <c r="V39" s="62"/>
      <c r="W39" s="62"/>
      <c r="X39" s="25">
        <v>4</v>
      </c>
      <c r="Y39" s="25">
        <v>0</v>
      </c>
      <c r="Z39" s="25">
        <v>0</v>
      </c>
      <c r="AA39" s="25">
        <v>1</v>
      </c>
      <c r="AB39" s="26">
        <v>0</v>
      </c>
      <c r="AC39" s="35">
        <f>Q39+R39+S39+T39+U39+V39+W39</f>
        <v>52.98</v>
      </c>
      <c r="AD39" s="32">
        <f>X39</f>
        <v>4</v>
      </c>
      <c r="AE39" s="31">
        <f>(Y39*3)+(Z39*10)+(AA39*5)+(AB39*20)</f>
        <v>5</v>
      </c>
      <c r="AF39" s="65">
        <f>AC39+AD39+AE39</f>
        <v>61.98</v>
      </c>
      <c r="AG39" s="61">
        <v>4.08</v>
      </c>
      <c r="AH39" s="62">
        <v>7.89</v>
      </c>
      <c r="AI39" s="62">
        <v>6.83</v>
      </c>
      <c r="AJ39" s="62">
        <v>3.71</v>
      </c>
      <c r="AK39" s="25">
        <v>5</v>
      </c>
      <c r="AL39" s="25">
        <v>0</v>
      </c>
      <c r="AM39" s="25">
        <v>0</v>
      </c>
      <c r="AN39" s="25">
        <v>0</v>
      </c>
      <c r="AO39" s="26">
        <v>0</v>
      </c>
      <c r="AP39" s="35">
        <f>AG39+AH39+AI39+AJ39</f>
        <v>22.51</v>
      </c>
      <c r="AQ39" s="32">
        <f>AK39</f>
        <v>5</v>
      </c>
      <c r="AR39" s="31">
        <f>(AL39*3)+(AM39*10)+(AN39*5)+(AO39*20)</f>
        <v>0</v>
      </c>
      <c r="AS39" s="65">
        <f>AP39+AQ39+AR39</f>
        <v>27.51</v>
      </c>
      <c r="AT39" s="61">
        <v>2.98</v>
      </c>
      <c r="AU39" s="62">
        <v>8.48</v>
      </c>
      <c r="AV39" s="62">
        <v>1.45</v>
      </c>
      <c r="AW39" s="25">
        <v>1</v>
      </c>
      <c r="AX39" s="25">
        <v>0</v>
      </c>
      <c r="AY39" s="25">
        <v>0</v>
      </c>
      <c r="AZ39" s="25">
        <v>0</v>
      </c>
      <c r="BA39" s="26">
        <v>0</v>
      </c>
      <c r="BB39" s="23">
        <f>AT39+AU39+AV39</f>
        <v>12.91</v>
      </c>
      <c r="BC39" s="22">
        <f>AW39</f>
        <v>1</v>
      </c>
      <c r="BD39" s="19">
        <f>(AX39*3)+(AY39*10)+(AZ39*5)+(BA39*20)</f>
        <v>0</v>
      </c>
      <c r="BE39" s="36">
        <f>BB39+BC39+BD39</f>
        <v>13.91</v>
      </c>
      <c r="BF39" s="23"/>
      <c r="BG39" s="126">
        <v>27.42</v>
      </c>
      <c r="BH39" s="25">
        <v>7</v>
      </c>
      <c r="BI39" s="25">
        <v>0</v>
      </c>
      <c r="BJ39" s="25">
        <v>0</v>
      </c>
      <c r="BK39" s="25">
        <v>0</v>
      </c>
      <c r="BL39" s="26">
        <v>0</v>
      </c>
      <c r="BM39" s="35">
        <f>BF39+BG39</f>
        <v>27.42</v>
      </c>
      <c r="BN39" s="32">
        <f>BH39</f>
        <v>7</v>
      </c>
      <c r="BO39" s="31">
        <f>(BI39*3)+(BJ39*10)+(BK39*5)+(BL39*20)</f>
        <v>0</v>
      </c>
      <c r="BP39" s="65">
        <f>BM39+BN39+BO39</f>
        <v>34.42</v>
      </c>
      <c r="BQ39" s="27">
        <v>3.78</v>
      </c>
      <c r="BR39" s="24">
        <v>7.14</v>
      </c>
      <c r="BS39" s="24">
        <v>7.12</v>
      </c>
      <c r="BT39" s="24">
        <v>3.35</v>
      </c>
      <c r="BU39" s="25">
        <v>9</v>
      </c>
      <c r="BV39" s="25">
        <v>0</v>
      </c>
      <c r="BW39" s="25">
        <v>0</v>
      </c>
      <c r="BX39" s="25">
        <v>0</v>
      </c>
      <c r="BY39" s="26">
        <v>0</v>
      </c>
      <c r="BZ39" s="23">
        <f>BQ39+BR39+BS39+BT39</f>
        <v>21.39</v>
      </c>
      <c r="CA39" s="22">
        <f>BU39</f>
        <v>9</v>
      </c>
      <c r="CB39" s="28">
        <f>(BV39*3)+(BW39*10)+(BX39*5)+(BY39*20)</f>
        <v>0</v>
      </c>
      <c r="CC39" s="45">
        <f>BZ39+CA39+CB39</f>
        <v>30.39</v>
      </c>
      <c r="CD39" s="27">
        <v>18.059999999999999</v>
      </c>
      <c r="CE39" s="24">
        <v>16.059999999999999</v>
      </c>
      <c r="CF39" s="25">
        <v>23</v>
      </c>
      <c r="CG39" s="25">
        <v>0</v>
      </c>
      <c r="CH39" s="25">
        <v>0</v>
      </c>
      <c r="CI39" s="25">
        <v>0</v>
      </c>
      <c r="CJ39" s="26">
        <v>0</v>
      </c>
      <c r="CK39" s="23">
        <f>CD39+CE39</f>
        <v>34.119999999999997</v>
      </c>
      <c r="CL39" s="22">
        <f>CF39</f>
        <v>23</v>
      </c>
      <c r="CM39" s="19">
        <f>(CG39*3)+(CH39*10)+(CI39*5)+(CJ39*20)</f>
        <v>0</v>
      </c>
      <c r="CN39" s="36">
        <f>CK39+CL39+CM39</f>
        <v>57.12</v>
      </c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  <c r="HY39" s="134"/>
      <c r="HZ39" s="134"/>
      <c r="IA39" s="134"/>
      <c r="IB39" s="134"/>
      <c r="IC39" s="134"/>
      <c r="ID39" s="134"/>
      <c r="IE39" s="134"/>
      <c r="IF39" s="134"/>
      <c r="IG39" s="134"/>
      <c r="IH39" s="134"/>
      <c r="II39" s="134"/>
      <c r="IJ39" s="134"/>
      <c r="IK39" s="134"/>
      <c r="IL39" s="134"/>
      <c r="IT39" s="134"/>
      <c r="IU39" s="134"/>
      <c r="IV39" s="134"/>
      <c r="IW39" s="134"/>
      <c r="IX39" s="134"/>
      <c r="IY39" s="134"/>
      <c r="IZ39" s="134"/>
      <c r="JA39" s="134"/>
      <c r="JB39" s="134"/>
      <c r="JC39" s="134"/>
      <c r="JD39" s="134"/>
      <c r="JE39" s="134"/>
      <c r="JF39" s="134"/>
      <c r="JG39" s="134"/>
      <c r="JH39" s="134"/>
      <c r="JI39" s="134"/>
      <c r="JJ39" s="134"/>
      <c r="JK39" s="134"/>
      <c r="JL39" s="134"/>
      <c r="JM39" s="134"/>
      <c r="JN39" s="134"/>
      <c r="JO39" s="134"/>
      <c r="JP39" s="134"/>
      <c r="JQ39" s="134"/>
      <c r="JR39" s="134"/>
      <c r="JS39" s="134"/>
      <c r="JT39" s="134"/>
      <c r="JU39" s="134"/>
      <c r="JV39" s="134"/>
      <c r="JW39" s="134"/>
      <c r="JX39" s="134"/>
      <c r="JY39" s="134"/>
      <c r="JZ39" s="134"/>
      <c r="KA39" s="134"/>
      <c r="KB39" s="134"/>
      <c r="KC39" s="134"/>
      <c r="KD39" s="134"/>
      <c r="KE39" s="134"/>
      <c r="KF39" s="134"/>
      <c r="KG39" s="134"/>
      <c r="KH39" s="134"/>
      <c r="KI39" s="134"/>
      <c r="KJ39" s="134"/>
      <c r="KK39" s="134"/>
      <c r="KL39" s="134"/>
      <c r="KM39" s="134"/>
      <c r="KN39" s="134"/>
      <c r="KO39" s="134"/>
      <c r="KP39" s="134"/>
      <c r="KQ39" s="134"/>
      <c r="KR39" s="134"/>
      <c r="KS39" s="134"/>
      <c r="KT39" s="134"/>
      <c r="KU39" s="134"/>
      <c r="KV39" s="134"/>
      <c r="KW39" s="134"/>
      <c r="KX39" s="134"/>
      <c r="KY39" s="134"/>
      <c r="KZ39" s="134"/>
      <c r="LA39" s="134"/>
      <c r="LB39" s="134"/>
      <c r="LC39" s="134"/>
      <c r="LD39" s="134"/>
      <c r="LE39" s="134"/>
      <c r="LF39" s="134"/>
      <c r="LG39" s="134"/>
      <c r="LH39" s="134"/>
      <c r="LI39" s="134"/>
      <c r="LJ39" s="134"/>
      <c r="LK39" s="134"/>
      <c r="LL39" s="134"/>
    </row>
    <row r="40" spans="1:324" x14ac:dyDescent="0.2">
      <c r="A40" s="29">
        <v>8</v>
      </c>
      <c r="B40" s="41" t="s">
        <v>135</v>
      </c>
      <c r="C40" s="41" t="s">
        <v>136</v>
      </c>
      <c r="D40" s="42"/>
      <c r="E40" s="42" t="s">
        <v>15</v>
      </c>
      <c r="F40" s="43" t="s">
        <v>21</v>
      </c>
      <c r="G40" s="81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>
        <f>IF(ISNA(VLOOKUP(E40,SortLookup!$A$1:$B$5,2,FALSE))," ",VLOOKUP(E40,SortLookup!$A$1:$B$5,2,FALSE))</f>
        <v>0</v>
      </c>
      <c r="K40" s="18">
        <f>IF(ISNA(VLOOKUP(F40,SortLookup!$A$7:$B$11,2,FALSE))," ",VLOOKUP(F40,SortLookup!$A$7:$B$11,2,FALSE))</f>
        <v>2</v>
      </c>
      <c r="L40" s="37">
        <f>M40+N40+P40</f>
        <v>250.21</v>
      </c>
      <c r="M40" s="38">
        <f>AC40+AP40+BB40+BM40+BZ40+CK40+CV34+DG34+DR34+EC34+EN34+EY34+FJ34+FU34+GF34+GQ34+HB34+HM34+HX34+II34</f>
        <v>209.21</v>
      </c>
      <c r="N40" s="31">
        <f>AE40+AR40+BD40+BO40+CB40+CM40+CX34+DI34+DT34+EE34+EP34+FA34+FL34+FW34+GH34+GS34+HD34+HO34+HZ34+IK34</f>
        <v>10</v>
      </c>
      <c r="O40" s="32">
        <f>P40</f>
        <v>31</v>
      </c>
      <c r="P40" s="39">
        <f>X40+AK40+AW40+BH40+BU40+CF40+CQ34+DB34+DM34+DX34+EI34+ET34+FE34+FP34+GA34+GL34+GW34+HH34+HS34+ID34</f>
        <v>31</v>
      </c>
      <c r="Q40" s="27">
        <v>24.13</v>
      </c>
      <c r="R40" s="24">
        <v>34.020000000000003</v>
      </c>
      <c r="S40" s="24"/>
      <c r="T40" s="24"/>
      <c r="U40" s="24"/>
      <c r="V40" s="24"/>
      <c r="W40" s="24"/>
      <c r="X40" s="25">
        <v>1</v>
      </c>
      <c r="Y40" s="25">
        <v>0</v>
      </c>
      <c r="Z40" s="25">
        <v>0</v>
      </c>
      <c r="AA40" s="25">
        <v>2</v>
      </c>
      <c r="AB40" s="26">
        <v>0</v>
      </c>
      <c r="AC40" s="23">
        <f>Q40+R40+S40+T40+U40+V40+W40</f>
        <v>58.15</v>
      </c>
      <c r="AD40" s="22">
        <f>X40</f>
        <v>1</v>
      </c>
      <c r="AE40" s="19">
        <f>(Y40*3)+(Z40*10)+(AA40*5)+(AB40*20)</f>
        <v>10</v>
      </c>
      <c r="AF40" s="36">
        <f>AC40+AD40+AE40</f>
        <v>69.150000000000006</v>
      </c>
      <c r="AG40" s="27">
        <v>5.92</v>
      </c>
      <c r="AH40" s="24">
        <v>7.14</v>
      </c>
      <c r="AI40" s="24">
        <v>11.36</v>
      </c>
      <c r="AJ40" s="24">
        <v>5.7</v>
      </c>
      <c r="AK40" s="25">
        <v>2</v>
      </c>
      <c r="AL40" s="25">
        <v>0</v>
      </c>
      <c r="AM40" s="25">
        <v>0</v>
      </c>
      <c r="AN40" s="25">
        <v>0</v>
      </c>
      <c r="AO40" s="26">
        <v>0</v>
      </c>
      <c r="AP40" s="23">
        <f>AG40+AH40+AI40+AJ40</f>
        <v>30.12</v>
      </c>
      <c r="AQ40" s="22">
        <f>AK40</f>
        <v>2</v>
      </c>
      <c r="AR40" s="19">
        <f>(AL40*3)+(AM40*10)+(AN40*5)+(AO40*20)</f>
        <v>0</v>
      </c>
      <c r="AS40" s="36">
        <f>AP40+AQ40+AR40</f>
        <v>32.119999999999997</v>
      </c>
      <c r="AT40" s="27">
        <v>4.22</v>
      </c>
      <c r="AU40" s="24">
        <v>10.6</v>
      </c>
      <c r="AV40" s="24">
        <v>2.0099999999999998</v>
      </c>
      <c r="AW40" s="25">
        <v>7</v>
      </c>
      <c r="AX40" s="25">
        <v>0</v>
      </c>
      <c r="AY40" s="25">
        <v>0</v>
      </c>
      <c r="AZ40" s="25">
        <v>0</v>
      </c>
      <c r="BA40" s="26">
        <v>0</v>
      </c>
      <c r="BB40" s="23">
        <f>AT40+AU40+AV40</f>
        <v>16.829999999999998</v>
      </c>
      <c r="BC40" s="22">
        <f>AW40</f>
        <v>7</v>
      </c>
      <c r="BD40" s="19">
        <f>(AX40*3)+(AY40*10)+(AZ40*5)+(BA40*20)</f>
        <v>0</v>
      </c>
      <c r="BE40" s="36">
        <f>BB40+BC40+BD40</f>
        <v>23.83</v>
      </c>
      <c r="BF40" s="23"/>
      <c r="BG40" s="126">
        <v>36.880000000000003</v>
      </c>
      <c r="BH40" s="25">
        <v>3</v>
      </c>
      <c r="BI40" s="25">
        <v>0</v>
      </c>
      <c r="BJ40" s="25">
        <v>0</v>
      </c>
      <c r="BK40" s="25">
        <v>0</v>
      </c>
      <c r="BL40" s="26">
        <v>0</v>
      </c>
      <c r="BM40" s="35">
        <f>BF40+BG40</f>
        <v>36.880000000000003</v>
      </c>
      <c r="BN40" s="32">
        <f>BH40</f>
        <v>3</v>
      </c>
      <c r="BO40" s="31">
        <f>(BI40*3)+(BJ40*10)+(BK40*5)+(BL40*20)</f>
        <v>0</v>
      </c>
      <c r="BP40" s="65">
        <f>BM40+BN40+BO40</f>
        <v>39.880000000000003</v>
      </c>
      <c r="BQ40" s="27">
        <v>4.57</v>
      </c>
      <c r="BR40" s="24">
        <v>6.27</v>
      </c>
      <c r="BS40" s="24">
        <v>9.07</v>
      </c>
      <c r="BT40" s="24">
        <v>4.58</v>
      </c>
      <c r="BU40" s="25">
        <v>4</v>
      </c>
      <c r="BV40" s="25">
        <v>0</v>
      </c>
      <c r="BW40" s="25">
        <v>0</v>
      </c>
      <c r="BX40" s="25">
        <v>0</v>
      </c>
      <c r="BY40" s="26">
        <v>0</v>
      </c>
      <c r="BZ40" s="23">
        <f>BQ40+BR40+BS40+BT40</f>
        <v>24.49</v>
      </c>
      <c r="CA40" s="22">
        <f>BU40</f>
        <v>4</v>
      </c>
      <c r="CB40" s="28">
        <f>(BV40*3)+(BW40*10)+(BX40*5)+(BY40*20)</f>
        <v>0</v>
      </c>
      <c r="CC40" s="45">
        <f>BZ40+CA40+CB40</f>
        <v>28.49</v>
      </c>
      <c r="CD40" s="27">
        <v>21.09</v>
      </c>
      <c r="CE40" s="24">
        <v>21.65</v>
      </c>
      <c r="CF40" s="25">
        <v>14</v>
      </c>
      <c r="CG40" s="25">
        <v>0</v>
      </c>
      <c r="CH40" s="25">
        <v>0</v>
      </c>
      <c r="CI40" s="25">
        <v>0</v>
      </c>
      <c r="CJ40" s="26">
        <v>0</v>
      </c>
      <c r="CK40" s="23">
        <f>CD40+CE40</f>
        <v>42.74</v>
      </c>
      <c r="CL40" s="22">
        <f>CF40</f>
        <v>14</v>
      </c>
      <c r="CM40" s="19">
        <f>(CG40*3)+(CH40*10)+(CI40*5)+(CJ40*20)</f>
        <v>0</v>
      </c>
      <c r="CN40" s="36">
        <f>CK40+CL40+CM40</f>
        <v>56.74</v>
      </c>
    </row>
    <row r="41" spans="1:324" x14ac:dyDescent="0.2">
      <c r="A41" s="29">
        <v>9</v>
      </c>
      <c r="B41" s="41" t="s">
        <v>163</v>
      </c>
      <c r="C41" s="21"/>
      <c r="D41" s="42" t="s">
        <v>113</v>
      </c>
      <c r="E41" s="42" t="s">
        <v>15</v>
      </c>
      <c r="F41" s="43" t="s">
        <v>112</v>
      </c>
      <c r="G41" s="81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>
        <f>IF(ISNA(VLOOKUP(E41,SortLookup!$A$1:$B$5,2,FALSE))," ",VLOOKUP(E41,SortLookup!$A$1:$B$5,2,FALSE))</f>
        <v>0</v>
      </c>
      <c r="K41" s="18" t="str">
        <f>IF(ISNA(VLOOKUP(F41,SortLookup!$A$7:$B$11,2,FALSE))," ",VLOOKUP(F41,SortLookup!$A$7:$B$11,2,FALSE))</f>
        <v xml:space="preserve"> </v>
      </c>
      <c r="L41" s="37">
        <f>M41+N41+P41</f>
        <v>259.05</v>
      </c>
      <c r="M41" s="38">
        <f>AC41+AP41+BB41+BM41+BZ41+CK41+CV36+DG36+DR36+EC36+EN36+EY36+FJ36+FU36+GF36+GQ36+HB36+HM36+HX36+II36</f>
        <v>209.05</v>
      </c>
      <c r="N41" s="31">
        <f>AE41+AR41+BD41+BO41+CB41+CM41+CX36+DI36+DT36+EE36+EP36+FA36+FL36+FW36+GH36+GS36+HD36+HO36+HZ36+IK36</f>
        <v>26</v>
      </c>
      <c r="O41" s="32">
        <f>P41</f>
        <v>24</v>
      </c>
      <c r="P41" s="39">
        <f>X41+AK41+AW41+BH41+BU41+CF41+CQ36+DB36+DM36+DX36+EI36+ET36+FE36+FP36+GA36+GL36+GW36+HH36+HS36+ID36</f>
        <v>24</v>
      </c>
      <c r="Q41" s="27">
        <v>18.66</v>
      </c>
      <c r="R41" s="24">
        <v>28.31</v>
      </c>
      <c r="S41" s="24"/>
      <c r="T41" s="24"/>
      <c r="U41" s="24"/>
      <c r="V41" s="24"/>
      <c r="W41" s="24"/>
      <c r="X41" s="25">
        <v>8</v>
      </c>
      <c r="Y41" s="25">
        <v>1</v>
      </c>
      <c r="Z41" s="25">
        <v>0</v>
      </c>
      <c r="AA41" s="25">
        <v>4</v>
      </c>
      <c r="AB41" s="26">
        <v>0</v>
      </c>
      <c r="AC41" s="23">
        <f>Q41+R41+S41+T41+U41+V41+W41</f>
        <v>46.97</v>
      </c>
      <c r="AD41" s="22">
        <f>X41</f>
        <v>8</v>
      </c>
      <c r="AE41" s="19">
        <f>(Y41*3)+(Z41*10)+(AA41*5)+(AB41*20)</f>
        <v>23</v>
      </c>
      <c r="AF41" s="36">
        <f>AC41+AD41+AE41</f>
        <v>77.97</v>
      </c>
      <c r="AG41" s="27">
        <v>4.09</v>
      </c>
      <c r="AH41" s="24">
        <v>6.55</v>
      </c>
      <c r="AI41" s="24">
        <v>8.6</v>
      </c>
      <c r="AJ41" s="24">
        <v>5.5</v>
      </c>
      <c r="AK41" s="25">
        <v>4</v>
      </c>
      <c r="AL41" s="25">
        <v>0</v>
      </c>
      <c r="AM41" s="25">
        <v>0</v>
      </c>
      <c r="AN41" s="25">
        <v>0</v>
      </c>
      <c r="AO41" s="26">
        <v>0</v>
      </c>
      <c r="AP41" s="23">
        <f>AG41+AH41+AI41+AJ41</f>
        <v>24.74</v>
      </c>
      <c r="AQ41" s="22">
        <f>AK41</f>
        <v>4</v>
      </c>
      <c r="AR41" s="19">
        <f>(AL41*3)+(AM41*10)+(AN41*5)+(AO41*20)</f>
        <v>0</v>
      </c>
      <c r="AS41" s="36">
        <f>AP41+AQ41+AR41</f>
        <v>28.74</v>
      </c>
      <c r="AT41" s="27">
        <v>3.24</v>
      </c>
      <c r="AU41" s="24">
        <v>8.1</v>
      </c>
      <c r="AV41" s="24">
        <v>1.93</v>
      </c>
      <c r="AW41" s="25">
        <v>0</v>
      </c>
      <c r="AX41" s="25">
        <v>0</v>
      </c>
      <c r="AY41" s="25">
        <v>0</v>
      </c>
      <c r="AZ41" s="25">
        <v>0</v>
      </c>
      <c r="BA41" s="26">
        <v>0</v>
      </c>
      <c r="BB41" s="23">
        <f>AT41+AU41+AV41</f>
        <v>13.27</v>
      </c>
      <c r="BC41" s="22">
        <f>AW41</f>
        <v>0</v>
      </c>
      <c r="BD41" s="19">
        <f>(AX41*3)+(AY41*10)+(AZ41*5)+(BA41*20)</f>
        <v>0</v>
      </c>
      <c r="BE41" s="36">
        <f>BB41+BC41+BD41</f>
        <v>13.27</v>
      </c>
      <c r="BF41" s="23"/>
      <c r="BG41" s="126">
        <v>54.02</v>
      </c>
      <c r="BH41" s="25">
        <v>1</v>
      </c>
      <c r="BI41" s="25">
        <v>1</v>
      </c>
      <c r="BJ41" s="25">
        <v>0</v>
      </c>
      <c r="BK41" s="25">
        <v>0</v>
      </c>
      <c r="BL41" s="26">
        <v>0</v>
      </c>
      <c r="BM41" s="35">
        <f>BF41+BG41</f>
        <v>54.02</v>
      </c>
      <c r="BN41" s="32">
        <f>BH41</f>
        <v>1</v>
      </c>
      <c r="BO41" s="31">
        <f>(BI41*3)+(BJ41*10)+(BK41*5)+(BL41*20)</f>
        <v>3</v>
      </c>
      <c r="BP41" s="65">
        <f>BM41+BN41+BO41</f>
        <v>58.02</v>
      </c>
      <c r="BQ41" s="27">
        <v>4.0599999999999996</v>
      </c>
      <c r="BR41" s="24">
        <v>6.34</v>
      </c>
      <c r="BS41" s="24">
        <v>9.61</v>
      </c>
      <c r="BT41" s="24">
        <v>5.05</v>
      </c>
      <c r="BU41" s="25">
        <v>3</v>
      </c>
      <c r="BV41" s="25">
        <v>0</v>
      </c>
      <c r="BW41" s="25">
        <v>0</v>
      </c>
      <c r="BX41" s="25">
        <v>0</v>
      </c>
      <c r="BY41" s="26">
        <v>0</v>
      </c>
      <c r="BZ41" s="23">
        <f>BQ41+BR41+BS41+BT41</f>
        <v>25.06</v>
      </c>
      <c r="CA41" s="22">
        <f>BU41</f>
        <v>3</v>
      </c>
      <c r="CB41" s="28">
        <f>(BV41*3)+(BW41*10)+(BX41*5)+(BY41*20)</f>
        <v>0</v>
      </c>
      <c r="CC41" s="45">
        <f>BZ41+CA41+CB41</f>
        <v>28.06</v>
      </c>
      <c r="CD41" s="27">
        <v>24.02</v>
      </c>
      <c r="CE41" s="24">
        <v>20.97</v>
      </c>
      <c r="CF41" s="25">
        <v>8</v>
      </c>
      <c r="CG41" s="25">
        <v>0</v>
      </c>
      <c r="CH41" s="25">
        <v>0</v>
      </c>
      <c r="CI41" s="25">
        <v>0</v>
      </c>
      <c r="CJ41" s="26">
        <v>0</v>
      </c>
      <c r="CK41" s="23">
        <f>CD41+CE41</f>
        <v>44.99</v>
      </c>
      <c r="CL41" s="22">
        <f>CF41</f>
        <v>8</v>
      </c>
      <c r="CM41" s="19">
        <f>(CG41*3)+(CH41*10)+(CI41*5)+(CJ41*20)</f>
        <v>0</v>
      </c>
      <c r="CN41" s="36">
        <f>CK41+CL41+CM41</f>
        <v>52.99</v>
      </c>
      <c r="CO41" s="1"/>
      <c r="CP41" s="1"/>
      <c r="CQ41" s="2"/>
      <c r="CR41" s="2"/>
      <c r="CS41" s="2"/>
      <c r="CT41" s="2"/>
      <c r="CU41" s="2"/>
      <c r="CV41" s="40"/>
      <c r="CW41" s="11"/>
      <c r="CX41" s="5"/>
      <c r="CY41" s="33"/>
      <c r="CZ41" s="1"/>
      <c r="DA41" s="1"/>
      <c r="DB41" s="2"/>
      <c r="DC41" s="2"/>
      <c r="DD41" s="2"/>
      <c r="DE41" s="2"/>
      <c r="DF41" s="2"/>
      <c r="DG41" s="40"/>
      <c r="DH41" s="11"/>
      <c r="DI41" s="5"/>
      <c r="DJ41" s="33"/>
      <c r="DK41" s="1"/>
      <c r="DL41" s="1"/>
      <c r="DM41" s="2"/>
      <c r="DN41" s="2"/>
      <c r="DO41" s="2"/>
      <c r="DP41" s="2"/>
      <c r="DQ41" s="2"/>
      <c r="DR41" s="40"/>
      <c r="DS41" s="11"/>
      <c r="DT41" s="5"/>
      <c r="DU41" s="33"/>
      <c r="DV41" s="1"/>
      <c r="DW41" s="1"/>
      <c r="DX41" s="2"/>
      <c r="DY41" s="2"/>
      <c r="DZ41" s="2"/>
      <c r="EA41" s="2"/>
      <c r="EB41" s="2"/>
      <c r="EC41" s="40"/>
      <c r="ED41" s="11"/>
      <c r="EE41" s="5"/>
      <c r="EF41" s="33"/>
      <c r="EG41" s="1"/>
      <c r="EH41" s="1"/>
      <c r="EI41" s="2"/>
      <c r="EJ41" s="2"/>
      <c r="EK41" s="2"/>
      <c r="EL41" s="2"/>
      <c r="EM41" s="2"/>
      <c r="EN41" s="40"/>
      <c r="EO41" s="11"/>
      <c r="EP41" s="5"/>
      <c r="EQ41" s="33"/>
      <c r="ER41" s="1"/>
      <c r="ES41" s="1"/>
      <c r="ET41" s="2"/>
      <c r="EU41" s="2"/>
      <c r="EV41" s="2"/>
      <c r="EW41" s="2"/>
      <c r="EX41" s="2"/>
      <c r="EY41" s="40"/>
      <c r="EZ41" s="11"/>
      <c r="FA41" s="5"/>
      <c r="FB41" s="33"/>
      <c r="FC41" s="1"/>
      <c r="FD41" s="1"/>
      <c r="FE41" s="2"/>
      <c r="FF41" s="2"/>
      <c r="FG41" s="2"/>
      <c r="FH41" s="2"/>
      <c r="FI41" s="2"/>
      <c r="FJ41" s="40"/>
      <c r="FK41" s="11"/>
      <c r="FL41" s="5"/>
      <c r="FM41" s="33"/>
      <c r="FN41" s="1"/>
      <c r="FO41" s="1"/>
      <c r="FP41" s="2"/>
      <c r="FQ41" s="2"/>
      <c r="FR41" s="2"/>
      <c r="FS41" s="2"/>
      <c r="FT41" s="2"/>
      <c r="FU41" s="40"/>
      <c r="FV41" s="11"/>
      <c r="FW41" s="5"/>
      <c r="FX41" s="33"/>
      <c r="FY41" s="1"/>
      <c r="FZ41" s="1"/>
      <c r="GA41" s="2"/>
      <c r="GB41" s="2"/>
      <c r="GC41" s="2"/>
      <c r="GD41" s="2"/>
      <c r="GE41" s="2"/>
      <c r="GF41" s="40"/>
      <c r="GG41" s="11"/>
      <c r="GH41" s="5"/>
      <c r="GI41" s="33"/>
      <c r="GJ41" s="1"/>
      <c r="GK41" s="1"/>
      <c r="GL41" s="2"/>
      <c r="GM41" s="2"/>
      <c r="GN41" s="2"/>
      <c r="GO41" s="2"/>
      <c r="GP41" s="2"/>
      <c r="GQ41" s="40"/>
      <c r="GR41" s="11"/>
      <c r="GS41" s="5"/>
      <c r="GT41" s="33"/>
      <c r="GU41" s="1"/>
      <c r="GV41" s="1"/>
      <c r="GW41" s="2"/>
      <c r="GX41" s="2"/>
      <c r="GY41" s="2"/>
      <c r="GZ41" s="2"/>
      <c r="HA41" s="2"/>
      <c r="HB41" s="40"/>
      <c r="HC41" s="11"/>
      <c r="HD41" s="5"/>
      <c r="HE41" s="33"/>
      <c r="HF41" s="1"/>
      <c r="HG41" s="1"/>
      <c r="HH41" s="2"/>
      <c r="HI41" s="2"/>
      <c r="HJ41" s="2"/>
      <c r="HK41" s="2"/>
      <c r="HL41" s="2"/>
      <c r="HM41" s="40"/>
      <c r="HN41" s="11"/>
      <c r="HO41" s="5"/>
      <c r="HP41" s="33"/>
      <c r="HQ41" s="1"/>
      <c r="HR41" s="1"/>
      <c r="HS41" s="2"/>
      <c r="HT41" s="2"/>
      <c r="HU41" s="2"/>
      <c r="HV41" s="2"/>
      <c r="HW41" s="2"/>
      <c r="HX41" s="40"/>
      <c r="HY41" s="11"/>
      <c r="HZ41" s="5"/>
      <c r="IA41" s="33"/>
      <c r="IB41" s="1"/>
      <c r="IC41" s="1"/>
      <c r="ID41" s="2"/>
      <c r="IE41" s="2"/>
      <c r="IF41" s="2"/>
      <c r="IG41" s="2"/>
      <c r="IH41" s="2"/>
      <c r="II41" s="40"/>
      <c r="IJ41" s="11"/>
      <c r="IK41" s="5"/>
      <c r="IL41" s="33"/>
    </row>
    <row r="42" spans="1:324" x14ac:dyDescent="0.2">
      <c r="A42" s="29">
        <v>10</v>
      </c>
      <c r="B42" s="41" t="s">
        <v>110</v>
      </c>
      <c r="C42" s="21"/>
      <c r="D42" s="42" t="s">
        <v>111</v>
      </c>
      <c r="E42" s="42" t="s">
        <v>15</v>
      </c>
      <c r="F42" s="43" t="s">
        <v>112</v>
      </c>
      <c r="G42" s="81"/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>
        <f>IF(ISNA(VLOOKUP(E42,SortLookup!$A$1:$B$5,2,FALSE))," ",VLOOKUP(E42,SortLookup!$A$1:$B$5,2,FALSE))</f>
        <v>0</v>
      </c>
      <c r="K42" s="18" t="str">
        <f>IF(ISNA(VLOOKUP(F42,SortLookup!$A$7:$B$11,2,FALSE))," ",VLOOKUP(F42,SortLookup!$A$7:$B$11,2,FALSE))</f>
        <v xml:space="preserve"> </v>
      </c>
      <c r="L42" s="37">
        <f>M42+N42+P42</f>
        <v>277.38</v>
      </c>
      <c r="M42" s="38">
        <f>AC42+AP42+BB42+BM42+BZ42+CK42+CV42+DG42+DR42+EC42+EN42+EY42+FJ42+FU42+GF42+GQ42+HB42+HM42+HX42+II42</f>
        <v>227.38</v>
      </c>
      <c r="N42" s="31">
        <f>AE42+AR42+BD42+BO42+CB42+CM42+CX42+DI42+DT42+EE42+EP42+FA42+FL42+FW42+GH42+GS42+HD42+HO42+HZ42+IK42</f>
        <v>3</v>
      </c>
      <c r="O42" s="32">
        <f>P42</f>
        <v>47</v>
      </c>
      <c r="P42" s="39">
        <f>X42+AK42+AW42+BH42+BU42+CF42+CQ42+DB42+DM42+DX42+EI42+ET42+FE42+FP42+GA42+GL42+GW42+HH42+HS42+ID42</f>
        <v>47</v>
      </c>
      <c r="Q42" s="27">
        <v>39.74</v>
      </c>
      <c r="R42" s="24">
        <v>34.659999999999997</v>
      </c>
      <c r="S42" s="24"/>
      <c r="T42" s="24"/>
      <c r="U42" s="24"/>
      <c r="V42" s="24"/>
      <c r="W42" s="24"/>
      <c r="X42" s="25">
        <v>1</v>
      </c>
      <c r="Y42" s="25">
        <v>0</v>
      </c>
      <c r="Z42" s="25">
        <v>0</v>
      </c>
      <c r="AA42" s="25">
        <v>0</v>
      </c>
      <c r="AB42" s="26">
        <v>0</v>
      </c>
      <c r="AC42" s="23">
        <f>Q42+R42+S42+T42+U42+V42+W42</f>
        <v>74.400000000000006</v>
      </c>
      <c r="AD42" s="22">
        <f>X42</f>
        <v>1</v>
      </c>
      <c r="AE42" s="19">
        <f>(Y42*3)+(Z42*10)+(AA42*5)+(AB42*20)</f>
        <v>0</v>
      </c>
      <c r="AF42" s="36">
        <f>AC42+AD42+AE42</f>
        <v>75.400000000000006</v>
      </c>
      <c r="AG42" s="27">
        <v>4.12</v>
      </c>
      <c r="AH42" s="24">
        <v>6.87</v>
      </c>
      <c r="AI42" s="24">
        <v>9.77</v>
      </c>
      <c r="AJ42" s="24">
        <v>4.93</v>
      </c>
      <c r="AK42" s="25">
        <v>11</v>
      </c>
      <c r="AL42" s="25">
        <v>0</v>
      </c>
      <c r="AM42" s="25">
        <v>0</v>
      </c>
      <c r="AN42" s="25">
        <v>0</v>
      </c>
      <c r="AO42" s="26">
        <v>0</v>
      </c>
      <c r="AP42" s="23">
        <f>AG42+AH42+AI42+AJ42</f>
        <v>25.69</v>
      </c>
      <c r="AQ42" s="22">
        <f>AK42</f>
        <v>11</v>
      </c>
      <c r="AR42" s="19">
        <f>(AL42*3)+(AM42*10)+(AN42*5)+(AO42*20)</f>
        <v>0</v>
      </c>
      <c r="AS42" s="36">
        <f>AP42+AQ42+AR42</f>
        <v>36.69</v>
      </c>
      <c r="AT42" s="27">
        <v>3.36</v>
      </c>
      <c r="AU42" s="24">
        <v>16.64</v>
      </c>
      <c r="AV42" s="24">
        <v>2.02</v>
      </c>
      <c r="AW42" s="25">
        <v>7</v>
      </c>
      <c r="AX42" s="25">
        <v>1</v>
      </c>
      <c r="AY42" s="25">
        <v>0</v>
      </c>
      <c r="AZ42" s="25">
        <v>0</v>
      </c>
      <c r="BA42" s="26">
        <v>0</v>
      </c>
      <c r="BB42" s="23">
        <f>AT42+AU42+AV42</f>
        <v>22.02</v>
      </c>
      <c r="BC42" s="22">
        <f>AW42</f>
        <v>7</v>
      </c>
      <c r="BD42" s="19">
        <f>(AX42*3)+(AY42*10)+(AZ42*5)+(BA42*20)</f>
        <v>3</v>
      </c>
      <c r="BE42" s="36">
        <f>BB42+BC42+BD42</f>
        <v>32.020000000000003</v>
      </c>
      <c r="BF42" s="23"/>
      <c r="BG42" s="126">
        <v>31.52</v>
      </c>
      <c r="BH42" s="25">
        <v>2</v>
      </c>
      <c r="BI42" s="25">
        <v>0</v>
      </c>
      <c r="BJ42" s="25">
        <v>0</v>
      </c>
      <c r="BK42" s="25">
        <v>0</v>
      </c>
      <c r="BL42" s="26">
        <v>0</v>
      </c>
      <c r="BM42" s="35">
        <f>BF42+BG42</f>
        <v>31.52</v>
      </c>
      <c r="BN42" s="32">
        <f>BH42</f>
        <v>2</v>
      </c>
      <c r="BO42" s="31">
        <f>(BI42*3)+(BJ42*10)+(BK42*5)+(BL42*20)</f>
        <v>0</v>
      </c>
      <c r="BP42" s="65">
        <f>BM42+BN42+BO42</f>
        <v>33.520000000000003</v>
      </c>
      <c r="BQ42" s="27">
        <v>3.77</v>
      </c>
      <c r="BR42" s="24">
        <v>5.92</v>
      </c>
      <c r="BS42" s="24">
        <v>9.11</v>
      </c>
      <c r="BT42" s="24">
        <v>5.01</v>
      </c>
      <c r="BU42" s="25">
        <v>9</v>
      </c>
      <c r="BV42" s="25">
        <v>0</v>
      </c>
      <c r="BW42" s="25">
        <v>0</v>
      </c>
      <c r="BX42" s="25">
        <v>0</v>
      </c>
      <c r="BY42" s="26">
        <v>0</v>
      </c>
      <c r="BZ42" s="23">
        <f>BQ42+BR42+BS42+BT42</f>
        <v>23.81</v>
      </c>
      <c r="CA42" s="22">
        <f>BU42</f>
        <v>9</v>
      </c>
      <c r="CB42" s="28">
        <f>(BV42*3)+(BW42*10)+(BX42*5)+(BY42*20)</f>
        <v>0</v>
      </c>
      <c r="CC42" s="45">
        <f>BZ42+CA42+CB42</f>
        <v>32.81</v>
      </c>
      <c r="CD42" s="27">
        <v>27.31</v>
      </c>
      <c r="CE42" s="24">
        <v>22.63</v>
      </c>
      <c r="CF42" s="25">
        <v>17</v>
      </c>
      <c r="CG42" s="25">
        <v>0</v>
      </c>
      <c r="CH42" s="25">
        <v>0</v>
      </c>
      <c r="CI42" s="25">
        <v>0</v>
      </c>
      <c r="CJ42" s="26">
        <v>0</v>
      </c>
      <c r="CK42" s="23">
        <f>CD42+CE42</f>
        <v>49.94</v>
      </c>
      <c r="CL42" s="22">
        <f>CF42</f>
        <v>17</v>
      </c>
      <c r="CM42" s="19">
        <f>(CG42*3)+(CH42*10)+(CI42*5)+(CJ42*20)</f>
        <v>0</v>
      </c>
      <c r="CN42" s="36">
        <f>CK42+CL42+CM42</f>
        <v>66.94</v>
      </c>
      <c r="CV42" s="134"/>
      <c r="CY42" s="134"/>
      <c r="CZ42" s="134"/>
      <c r="DG42" s="134"/>
      <c r="DJ42" s="134"/>
      <c r="DK42" s="134"/>
      <c r="DR42" s="134"/>
      <c r="DU42" s="134"/>
      <c r="DV42" s="134"/>
      <c r="EC42" s="134"/>
      <c r="EF42" s="134"/>
      <c r="EG42" s="134"/>
      <c r="EN42" s="134"/>
      <c r="EQ42" s="134"/>
      <c r="ER42" s="134"/>
      <c r="EY42" s="134"/>
      <c r="FB42" s="134"/>
      <c r="FC42" s="134"/>
      <c r="FJ42" s="134"/>
      <c r="FM42" s="134"/>
      <c r="FN42" s="134"/>
      <c r="FU42" s="134"/>
      <c r="FX42" s="134"/>
      <c r="FY42" s="134"/>
      <c r="GF42" s="134"/>
      <c r="GI42" s="134"/>
      <c r="GJ42" s="134"/>
      <c r="GQ42" s="134"/>
      <c r="GT42" s="134"/>
      <c r="GU42" s="134"/>
      <c r="HB42" s="134"/>
      <c r="HE42" s="134"/>
      <c r="HF42" s="134"/>
      <c r="HM42" s="134"/>
      <c r="HP42" s="134"/>
      <c r="HQ42" s="134"/>
      <c r="HX42" s="134"/>
      <c r="IA42" s="134"/>
      <c r="IB42" s="134"/>
      <c r="II42" s="134"/>
      <c r="IM42" s="135"/>
    </row>
    <row r="43" spans="1:324" x14ac:dyDescent="0.2">
      <c r="A43" s="29">
        <v>11</v>
      </c>
      <c r="B43" s="41" t="s">
        <v>161</v>
      </c>
      <c r="C43" s="41" t="s">
        <v>162</v>
      </c>
      <c r="D43" s="42"/>
      <c r="E43" s="42" t="s">
        <v>15</v>
      </c>
      <c r="F43" s="43" t="s">
        <v>22</v>
      </c>
      <c r="G43" s="81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>
        <f>IF(ISNA(VLOOKUP(E43,SortLookup!$A$1:$B$5,2,FALSE))," ",VLOOKUP(E43,SortLookup!$A$1:$B$5,2,FALSE))</f>
        <v>0</v>
      </c>
      <c r="K43" s="18">
        <f>IF(ISNA(VLOOKUP(F43,SortLookup!$A$7:$B$11,2,FALSE))," ",VLOOKUP(F43,SortLookup!$A$7:$B$11,2,FALSE))</f>
        <v>3</v>
      </c>
      <c r="L43" s="37">
        <f>M43+N43+P43</f>
        <v>277.58999999999997</v>
      </c>
      <c r="M43" s="38">
        <f>AC43+AP43+BB43+BM43+BZ43+CK43+CV29+DG29+DR29+EC29+EN29+EY29+FJ29+FU29+GF29+GQ29+HB29+HM29+HX29+II29</f>
        <v>242.59</v>
      </c>
      <c r="N43" s="31">
        <f>AE43+AR43+BD43+BO43+CB43+CM43+CX29+DI29+DT29+EE29+EP29+FA29+FL29+FW29+GH29+GS29+HD29+HO29+HZ29+IK29</f>
        <v>3</v>
      </c>
      <c r="O43" s="32">
        <f>P43</f>
        <v>32</v>
      </c>
      <c r="P43" s="39">
        <f>X43+AK43+AW43+BH43+BU43+CF43+CQ29+DB29+DM29+DX29+EI29+ET29+FE29+FP29+GA29+GL29+GW29+HH29+HS29+ID29</f>
        <v>32</v>
      </c>
      <c r="Q43" s="27">
        <v>19.13</v>
      </c>
      <c r="R43" s="24">
        <v>18.87</v>
      </c>
      <c r="S43" s="24"/>
      <c r="T43" s="24"/>
      <c r="U43" s="24"/>
      <c r="V43" s="24"/>
      <c r="W43" s="24"/>
      <c r="X43" s="25">
        <v>0</v>
      </c>
      <c r="Y43" s="25">
        <v>1</v>
      </c>
      <c r="Z43" s="25">
        <v>0</v>
      </c>
      <c r="AA43" s="25">
        <v>0</v>
      </c>
      <c r="AB43" s="26">
        <v>0</v>
      </c>
      <c r="AC43" s="23">
        <f>Q43+R43+S43+T43+U43+V43+W43</f>
        <v>38</v>
      </c>
      <c r="AD43" s="22">
        <f>X43</f>
        <v>0</v>
      </c>
      <c r="AE43" s="19">
        <f>(Y43*3)+(Z43*10)+(AA43*5)+(AB43*20)</f>
        <v>3</v>
      </c>
      <c r="AF43" s="36">
        <f>AC43+AD43+AE43</f>
        <v>41</v>
      </c>
      <c r="AG43" s="27">
        <v>5.56</v>
      </c>
      <c r="AH43" s="24">
        <v>6.56</v>
      </c>
      <c r="AI43" s="24">
        <v>12.38</v>
      </c>
      <c r="AJ43" s="24">
        <v>5.69</v>
      </c>
      <c r="AK43" s="25">
        <v>8</v>
      </c>
      <c r="AL43" s="25">
        <v>0</v>
      </c>
      <c r="AM43" s="25">
        <v>0</v>
      </c>
      <c r="AN43" s="25">
        <v>0</v>
      </c>
      <c r="AO43" s="26">
        <v>0</v>
      </c>
      <c r="AP43" s="23">
        <f>AG43+AH43+AI43+AJ43</f>
        <v>30.19</v>
      </c>
      <c r="AQ43" s="22">
        <f>AK43</f>
        <v>8</v>
      </c>
      <c r="AR43" s="19">
        <f>(AL43*3)+(AM43*10)+(AN43*5)+(AO43*20)</f>
        <v>0</v>
      </c>
      <c r="AS43" s="36">
        <f>AP43+AQ43+AR43</f>
        <v>38.19</v>
      </c>
      <c r="AT43" s="27">
        <v>4.97</v>
      </c>
      <c r="AU43" s="24">
        <v>14.58</v>
      </c>
      <c r="AV43" s="24">
        <v>2.56</v>
      </c>
      <c r="AW43" s="25">
        <v>6</v>
      </c>
      <c r="AX43" s="25">
        <v>0</v>
      </c>
      <c r="AY43" s="25">
        <v>0</v>
      </c>
      <c r="AZ43" s="25">
        <v>0</v>
      </c>
      <c r="BA43" s="26">
        <v>0</v>
      </c>
      <c r="BB43" s="23">
        <f>AT43+AU43+AV43</f>
        <v>22.11</v>
      </c>
      <c r="BC43" s="22">
        <f>AW43</f>
        <v>6</v>
      </c>
      <c r="BD43" s="19">
        <f>(AX43*3)+(AY43*10)+(AZ43*5)+(BA43*20)</f>
        <v>0</v>
      </c>
      <c r="BE43" s="36">
        <f>BB43+BC43+BD43</f>
        <v>28.11</v>
      </c>
      <c r="BF43" s="23"/>
      <c r="BG43" s="126">
        <v>58.72</v>
      </c>
      <c r="BH43" s="25">
        <v>1</v>
      </c>
      <c r="BI43" s="25">
        <v>0</v>
      </c>
      <c r="BJ43" s="25">
        <v>0</v>
      </c>
      <c r="BK43" s="25">
        <v>0</v>
      </c>
      <c r="BL43" s="26">
        <v>0</v>
      </c>
      <c r="BM43" s="35">
        <f>BF43+BG43</f>
        <v>58.72</v>
      </c>
      <c r="BN43" s="32">
        <f>BH43</f>
        <v>1</v>
      </c>
      <c r="BO43" s="31">
        <f>(BI43*3)+(BJ43*10)+(BK43*5)+(BL43*20)</f>
        <v>0</v>
      </c>
      <c r="BP43" s="130">
        <f>BM43+BN43+BO43</f>
        <v>59.72</v>
      </c>
      <c r="BQ43" s="27">
        <v>6.19</v>
      </c>
      <c r="BR43" s="24">
        <v>7.98</v>
      </c>
      <c r="BS43" s="24">
        <v>17.440000000000001</v>
      </c>
      <c r="BT43" s="24">
        <v>6.4</v>
      </c>
      <c r="BU43" s="25">
        <v>8</v>
      </c>
      <c r="BV43" s="25">
        <v>0</v>
      </c>
      <c r="BW43" s="25">
        <v>0</v>
      </c>
      <c r="BX43" s="25">
        <v>0</v>
      </c>
      <c r="BY43" s="26">
        <v>0</v>
      </c>
      <c r="BZ43" s="23">
        <f>BQ43+BR43+BS43+BT43</f>
        <v>38.01</v>
      </c>
      <c r="CA43" s="22">
        <f>BU43</f>
        <v>8</v>
      </c>
      <c r="CB43" s="28">
        <f>(BV43*3)+(BW43*10)+(BX43*5)+(BY43*20)</f>
        <v>0</v>
      </c>
      <c r="CC43" s="45">
        <f>BZ43+CA43+CB43</f>
        <v>46.01</v>
      </c>
      <c r="CD43" s="27">
        <v>30.32</v>
      </c>
      <c r="CE43" s="24">
        <v>25.24</v>
      </c>
      <c r="CF43" s="25">
        <v>9</v>
      </c>
      <c r="CG43" s="25">
        <v>0</v>
      </c>
      <c r="CH43" s="25">
        <v>0</v>
      </c>
      <c r="CI43" s="25"/>
      <c r="CJ43" s="26">
        <v>0</v>
      </c>
      <c r="CK43" s="23">
        <f>CD43+CE43</f>
        <v>55.56</v>
      </c>
      <c r="CL43" s="22">
        <f>CF43</f>
        <v>9</v>
      </c>
      <c r="CM43" s="19">
        <f>(CG43*3)+(CH43*10)+(CI43*5)+(CJ43*20)</f>
        <v>0</v>
      </c>
      <c r="CN43" s="36">
        <f>CK43+CL43+CM43</f>
        <v>64.56</v>
      </c>
    </row>
    <row r="44" spans="1:324" x14ac:dyDescent="0.2">
      <c r="A44" s="29">
        <v>12</v>
      </c>
      <c r="B44" s="41" t="s">
        <v>114</v>
      </c>
      <c r="C44" s="41" t="s">
        <v>116</v>
      </c>
      <c r="D44" s="42" t="s">
        <v>113</v>
      </c>
      <c r="E44" s="42" t="s">
        <v>15</v>
      </c>
      <c r="F44" s="43" t="s">
        <v>22</v>
      </c>
      <c r="G44" s="81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>
        <f>IF(ISNA(VLOOKUP(E44,SortLookup!$A$1:$B$5,2,FALSE))," ",VLOOKUP(E44,SortLookup!$A$1:$B$5,2,FALSE))</f>
        <v>0</v>
      </c>
      <c r="K44" s="18">
        <f>IF(ISNA(VLOOKUP(F44,SortLookup!$A$7:$B$11,2,FALSE))," ",VLOOKUP(F44,SortLookup!$A$7:$B$11,2,FALSE))</f>
        <v>3</v>
      </c>
      <c r="L44" s="37">
        <f>M44+N44+P44</f>
        <v>287.01</v>
      </c>
      <c r="M44" s="38">
        <f>AC44+AP44+BB44+BM44+BZ44+CK44+CV44+DG44+DR44+EC44+EN44+EY44+FJ44+FU44+GF44+GQ44+HB44+HM44+HX44+II44</f>
        <v>240.01</v>
      </c>
      <c r="N44" s="31">
        <f>AE44+AR44+BD44+BO44+CB44+CM44+CX44+DI44+DT44+EE44+EP44+FA44+FL44+FW44+GH44+GS44+HD44+HO44+HZ44+IK44</f>
        <v>8</v>
      </c>
      <c r="O44" s="32">
        <f>P44</f>
        <v>39</v>
      </c>
      <c r="P44" s="39">
        <f>X44+AK44+AW44+BH44+BU44+CF44+CQ44+DB44+DM44+DX44+EI44+ET44+FE44+FP44+GA44+GL44+GW44+HH44+HS44+ID44</f>
        <v>39</v>
      </c>
      <c r="Q44" s="27">
        <v>39.409999999999997</v>
      </c>
      <c r="R44" s="24">
        <v>21.72</v>
      </c>
      <c r="S44" s="24"/>
      <c r="T44" s="24"/>
      <c r="U44" s="24"/>
      <c r="V44" s="24"/>
      <c r="W44" s="24"/>
      <c r="X44" s="25">
        <v>2</v>
      </c>
      <c r="Y44" s="25">
        <v>1</v>
      </c>
      <c r="Z44" s="25">
        <v>0</v>
      </c>
      <c r="AA44" s="25">
        <v>1</v>
      </c>
      <c r="AB44" s="26">
        <v>0</v>
      </c>
      <c r="AC44" s="23">
        <f>Q44+R44+S44+T44+U44+V44+W44</f>
        <v>61.13</v>
      </c>
      <c r="AD44" s="22">
        <f>X44</f>
        <v>2</v>
      </c>
      <c r="AE44" s="19">
        <f>(Y44*3)+(Z44*10)+(AA44*5)+(AB44*20)</f>
        <v>8</v>
      </c>
      <c r="AF44" s="36">
        <f>AC44+AD44+AE44</f>
        <v>71.13</v>
      </c>
      <c r="AG44" s="27">
        <v>5.62</v>
      </c>
      <c r="AH44" s="24">
        <v>6.76</v>
      </c>
      <c r="AI44" s="24">
        <v>11.84</v>
      </c>
      <c r="AJ44" s="24">
        <v>7.07</v>
      </c>
      <c r="AK44" s="25">
        <v>10</v>
      </c>
      <c r="AL44" s="25">
        <v>0</v>
      </c>
      <c r="AM44" s="25">
        <v>0</v>
      </c>
      <c r="AN44" s="25">
        <v>0</v>
      </c>
      <c r="AO44" s="26">
        <v>0</v>
      </c>
      <c r="AP44" s="23">
        <f>AG44+AH44+AI44+AJ44</f>
        <v>31.29</v>
      </c>
      <c r="AQ44" s="22">
        <f>AK44</f>
        <v>10</v>
      </c>
      <c r="AR44" s="19">
        <f>(AL44*3)+(AM44*10)+(AN44*5)+(AO44*20)</f>
        <v>0</v>
      </c>
      <c r="AS44" s="36">
        <f>AP44+AQ44+AR44</f>
        <v>41.29</v>
      </c>
      <c r="AT44" s="27">
        <v>5.67</v>
      </c>
      <c r="AU44" s="24">
        <v>11.73</v>
      </c>
      <c r="AV44" s="24">
        <v>2.93</v>
      </c>
      <c r="AW44" s="25">
        <v>4</v>
      </c>
      <c r="AX44" s="25">
        <v>0</v>
      </c>
      <c r="AY44" s="25">
        <v>0</v>
      </c>
      <c r="AZ44" s="25">
        <v>0</v>
      </c>
      <c r="BA44" s="26">
        <v>0</v>
      </c>
      <c r="BB44" s="23">
        <f>AT44+AU44+AV44</f>
        <v>20.329999999999998</v>
      </c>
      <c r="BC44" s="22">
        <f>AW44</f>
        <v>4</v>
      </c>
      <c r="BD44" s="19">
        <f>(AX44*3)+(AY44*10)+(AZ44*5)+(BA44*20)</f>
        <v>0</v>
      </c>
      <c r="BE44" s="36">
        <f>BB44+BC44+BD44</f>
        <v>24.33</v>
      </c>
      <c r="BF44" s="23"/>
      <c r="BG44" s="126">
        <v>38.58</v>
      </c>
      <c r="BH44" s="25">
        <v>7</v>
      </c>
      <c r="BI44" s="25">
        <v>0</v>
      </c>
      <c r="BJ44" s="25">
        <v>0</v>
      </c>
      <c r="BK44" s="25">
        <v>0</v>
      </c>
      <c r="BL44" s="26">
        <v>0</v>
      </c>
      <c r="BM44" s="35">
        <f>BF44+BG44</f>
        <v>38.58</v>
      </c>
      <c r="BN44" s="32">
        <f>BH44</f>
        <v>7</v>
      </c>
      <c r="BO44" s="31">
        <f>(BI44*3)+(BJ44*10)+(BK44*5)+(BL44*20)</f>
        <v>0</v>
      </c>
      <c r="BP44" s="132">
        <f>BM44+BN44+BO44</f>
        <v>45.58</v>
      </c>
      <c r="BQ44" s="27">
        <v>6.29</v>
      </c>
      <c r="BR44" s="24">
        <v>8.41</v>
      </c>
      <c r="BS44" s="24">
        <v>14.44</v>
      </c>
      <c r="BT44" s="24">
        <v>7.91</v>
      </c>
      <c r="BU44" s="25">
        <v>9</v>
      </c>
      <c r="BV44" s="25">
        <v>0</v>
      </c>
      <c r="BW44" s="25">
        <v>0</v>
      </c>
      <c r="BX44" s="25">
        <v>0</v>
      </c>
      <c r="BY44" s="26">
        <v>0</v>
      </c>
      <c r="BZ44" s="23">
        <f>BQ44+BR44+BS44+BT44</f>
        <v>37.049999999999997</v>
      </c>
      <c r="CA44" s="22">
        <f>BU44</f>
        <v>9</v>
      </c>
      <c r="CB44" s="28">
        <f>(BV44*3)+(BW44*10)+(BX44*5)+(BY44*20)</f>
        <v>0</v>
      </c>
      <c r="CC44" s="45">
        <f>BZ44+CA44+CB44</f>
        <v>46.05</v>
      </c>
      <c r="CD44" s="27">
        <v>29.73</v>
      </c>
      <c r="CE44" s="24">
        <v>21.9</v>
      </c>
      <c r="CF44" s="25">
        <v>7</v>
      </c>
      <c r="CG44" s="25">
        <v>0</v>
      </c>
      <c r="CH44" s="25">
        <v>0</v>
      </c>
      <c r="CI44" s="25">
        <v>0</v>
      </c>
      <c r="CJ44" s="26">
        <v>0</v>
      </c>
      <c r="CK44" s="23">
        <f>CD44+CE44</f>
        <v>51.63</v>
      </c>
      <c r="CL44" s="22">
        <f>CF44</f>
        <v>7</v>
      </c>
      <c r="CM44" s="19">
        <f>(CG44*3)+(CH44*10)+(CI44*5)+(CJ44*20)</f>
        <v>0</v>
      </c>
      <c r="CN44" s="36">
        <f>CK44+CL44+CM44</f>
        <v>58.63</v>
      </c>
      <c r="CV44" s="134"/>
      <c r="CY44" s="134"/>
      <c r="CZ44" s="134"/>
      <c r="DG44" s="134"/>
      <c r="DJ44" s="134"/>
      <c r="DK44" s="134"/>
      <c r="DR44" s="134"/>
      <c r="DU44" s="134"/>
      <c r="DV44" s="134"/>
      <c r="EC44" s="134"/>
      <c r="EF44" s="134"/>
      <c r="EG44" s="134"/>
      <c r="EN44" s="134"/>
      <c r="EQ44" s="134"/>
      <c r="ER44" s="134"/>
      <c r="EY44" s="134"/>
      <c r="FB44" s="134"/>
      <c r="FC44" s="134"/>
      <c r="FJ44" s="134"/>
      <c r="FM44" s="134"/>
      <c r="FN44" s="134"/>
      <c r="FU44" s="134"/>
      <c r="FX44" s="134"/>
      <c r="FY44" s="134"/>
      <c r="GF44" s="134"/>
      <c r="GI44" s="134"/>
      <c r="GJ44" s="134"/>
      <c r="GQ44" s="134"/>
      <c r="GT44" s="134"/>
      <c r="GU44" s="134"/>
      <c r="HB44" s="134"/>
      <c r="HE44" s="134"/>
      <c r="HF44" s="134"/>
      <c r="HM44" s="134"/>
      <c r="HP44" s="134"/>
      <c r="HQ44" s="134"/>
      <c r="HX44" s="134"/>
      <c r="IA44" s="134"/>
      <c r="IB44" s="134"/>
      <c r="II44" s="134"/>
      <c r="IM44" s="135"/>
    </row>
    <row r="45" spans="1:324" x14ac:dyDescent="0.2">
      <c r="A45" s="29">
        <v>13</v>
      </c>
      <c r="B45" s="41" t="s">
        <v>122</v>
      </c>
      <c r="C45" s="41" t="s">
        <v>123</v>
      </c>
      <c r="D45" s="42" t="s">
        <v>124</v>
      </c>
      <c r="E45" s="42" t="s">
        <v>15</v>
      </c>
      <c r="F45" s="43" t="s">
        <v>22</v>
      </c>
      <c r="G45" s="81"/>
      <c r="H45" s="20" t="e">
        <f>IF(AND(OR(#REF!="Y",#REF!="Y"),J45&lt;5,K45&lt;5),IF(AND(J45=#REF!,K45=#REF!),#REF!+1,1),"")</f>
        <v>#REF!</v>
      </c>
      <c r="I45" s="17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>
        <f>IF(ISNA(VLOOKUP(E45,SortLookup!$A$1:$B$5,2,FALSE))," ",VLOOKUP(E45,SortLookup!$A$1:$B$5,2,FALSE))</f>
        <v>0</v>
      </c>
      <c r="K45" s="18">
        <f>IF(ISNA(VLOOKUP(F45,SortLookup!$A$7:$B$11,2,FALSE))," ",VLOOKUP(F45,SortLookup!$A$7:$B$11,2,FALSE))</f>
        <v>3</v>
      </c>
      <c r="L45" s="37">
        <f>M45+N45+P45</f>
        <v>296.02999999999997</v>
      </c>
      <c r="M45" s="38">
        <f>AC45+AP45+BB45+BM45+BZ45+CK45+CV45+DG45+DR45+EC45+EN45+EY45+FJ45+FU45+GF45+GQ45+HB45+HM45+HX45+II45</f>
        <v>252.03</v>
      </c>
      <c r="N45" s="31">
        <f>AE45+AR45+BD45+BO45+CB45+CM45+CX45+DI45+DT45+EE45+EP45+FA45+FL45+FW45+GH45+GS45+HD45+HO45+HZ45+IK45</f>
        <v>0</v>
      </c>
      <c r="O45" s="32">
        <f>P45</f>
        <v>44</v>
      </c>
      <c r="P45" s="39">
        <f>X45+AK45+AW45+BH45+BU45+CF45+CQ45+DB45+DM45+DX45+EI45+ET45+FE45+FP45+GA45+GL45+GW45+HH45+HS45+ID45</f>
        <v>44</v>
      </c>
      <c r="Q45" s="27">
        <v>28.06</v>
      </c>
      <c r="R45" s="24">
        <v>16.62</v>
      </c>
      <c r="S45" s="24"/>
      <c r="T45" s="24"/>
      <c r="U45" s="24"/>
      <c r="V45" s="24"/>
      <c r="W45" s="24"/>
      <c r="X45" s="25">
        <v>6</v>
      </c>
      <c r="Y45" s="25">
        <v>0</v>
      </c>
      <c r="Z45" s="25">
        <v>0</v>
      </c>
      <c r="AA45" s="25">
        <v>0</v>
      </c>
      <c r="AB45" s="26">
        <v>0</v>
      </c>
      <c r="AC45" s="23">
        <f>Q45+R45+S45+T45+U45+V45+W45</f>
        <v>44.68</v>
      </c>
      <c r="AD45" s="22">
        <f>X45</f>
        <v>6</v>
      </c>
      <c r="AE45" s="19">
        <f>(Y45*3)+(Z45*10)+(AA45*5)+(AB45*20)</f>
        <v>0</v>
      </c>
      <c r="AF45" s="36">
        <f>AC45+AD45+AE45</f>
        <v>50.68</v>
      </c>
      <c r="AG45" s="27">
        <v>7.18</v>
      </c>
      <c r="AH45" s="24">
        <v>8.23</v>
      </c>
      <c r="AI45" s="24">
        <v>14.92</v>
      </c>
      <c r="AJ45" s="24">
        <v>7.17</v>
      </c>
      <c r="AK45" s="25">
        <v>2</v>
      </c>
      <c r="AL45" s="25">
        <v>0</v>
      </c>
      <c r="AM45" s="25">
        <v>0</v>
      </c>
      <c r="AN45" s="25">
        <v>0</v>
      </c>
      <c r="AO45" s="26">
        <v>0</v>
      </c>
      <c r="AP45" s="23">
        <f>AG45+AH45+AI45+AJ45</f>
        <v>37.5</v>
      </c>
      <c r="AQ45" s="22">
        <f>AK45</f>
        <v>2</v>
      </c>
      <c r="AR45" s="19">
        <f>(AL45*3)+(AM45*10)+(AN45*5)+(AO45*20)</f>
        <v>0</v>
      </c>
      <c r="AS45" s="36">
        <f>AP45+AQ45+AR45</f>
        <v>39.5</v>
      </c>
      <c r="AT45" s="27">
        <v>5.83</v>
      </c>
      <c r="AU45" s="24">
        <v>13.68</v>
      </c>
      <c r="AV45" s="24">
        <v>2.4900000000000002</v>
      </c>
      <c r="AW45" s="25">
        <v>0</v>
      </c>
      <c r="AX45" s="25">
        <v>0</v>
      </c>
      <c r="AY45" s="25">
        <v>0</v>
      </c>
      <c r="AZ45" s="25">
        <v>0</v>
      </c>
      <c r="BA45" s="26">
        <v>0</v>
      </c>
      <c r="BB45" s="23">
        <f>AT45+AU45+AV45</f>
        <v>22</v>
      </c>
      <c r="BC45" s="22">
        <f>AW45</f>
        <v>0</v>
      </c>
      <c r="BD45" s="19">
        <f>(AX45*3)+(AY45*10)+(AZ45*5)+(BA45*20)</f>
        <v>0</v>
      </c>
      <c r="BE45" s="36">
        <f>BB45+BC45+BD45</f>
        <v>22</v>
      </c>
      <c r="BF45" s="23"/>
      <c r="BG45" s="126">
        <v>48.87</v>
      </c>
      <c r="BH45" s="25">
        <v>13</v>
      </c>
      <c r="BI45" s="25">
        <v>0</v>
      </c>
      <c r="BJ45" s="25">
        <v>0</v>
      </c>
      <c r="BK45" s="25">
        <v>0</v>
      </c>
      <c r="BL45" s="26">
        <v>0</v>
      </c>
      <c r="BM45" s="35">
        <f>BF45+BG45</f>
        <v>48.87</v>
      </c>
      <c r="BN45" s="32">
        <f>BH45</f>
        <v>13</v>
      </c>
      <c r="BO45" s="31">
        <f>(BI45*3)+(BJ45*10)+(BK45*5)+(BL45*20)</f>
        <v>0</v>
      </c>
      <c r="BP45" s="132">
        <f>BM45+BN45+BO45</f>
        <v>61.87</v>
      </c>
      <c r="BQ45" s="27">
        <v>6.62</v>
      </c>
      <c r="BR45" s="24">
        <v>7.65</v>
      </c>
      <c r="BS45" s="24">
        <v>16.05</v>
      </c>
      <c r="BT45" s="24">
        <v>9.7100000000000009</v>
      </c>
      <c r="BU45" s="25">
        <v>9</v>
      </c>
      <c r="BV45" s="25">
        <v>0</v>
      </c>
      <c r="BW45" s="25">
        <v>0</v>
      </c>
      <c r="BX45" s="25">
        <v>0</v>
      </c>
      <c r="BY45" s="26">
        <v>0</v>
      </c>
      <c r="BZ45" s="23">
        <f>BQ45+BR45+BS45+BT45</f>
        <v>40.03</v>
      </c>
      <c r="CA45" s="22">
        <f>BU45</f>
        <v>9</v>
      </c>
      <c r="CB45" s="28">
        <f>(BV45*3)+(BW45*10)+(BX45*5)+(BY45*20)</f>
        <v>0</v>
      </c>
      <c r="CC45" s="45">
        <f>BZ45+CA45+CB45</f>
        <v>49.03</v>
      </c>
      <c r="CD45" s="27">
        <v>29.72</v>
      </c>
      <c r="CE45" s="24">
        <v>29.23</v>
      </c>
      <c r="CF45" s="25">
        <v>14</v>
      </c>
      <c r="CG45" s="25">
        <v>0</v>
      </c>
      <c r="CH45" s="25">
        <v>0</v>
      </c>
      <c r="CI45" s="25">
        <v>0</v>
      </c>
      <c r="CJ45" s="26">
        <v>0</v>
      </c>
      <c r="CK45" s="23">
        <f>CD45+CE45</f>
        <v>58.95</v>
      </c>
      <c r="CL45" s="22">
        <f>CF45</f>
        <v>14</v>
      </c>
      <c r="CM45" s="19">
        <f>(CG45*3)+(CH45*10)+(CI45*5)+(CJ45*20)</f>
        <v>0</v>
      </c>
      <c r="CN45" s="36">
        <f>CK45+CL45+CM45</f>
        <v>72.95</v>
      </c>
      <c r="IM45" s="135"/>
    </row>
    <row r="46" spans="1:324" x14ac:dyDescent="0.2">
      <c r="A46" s="29">
        <v>14</v>
      </c>
      <c r="B46" s="41" t="s">
        <v>164</v>
      </c>
      <c r="C46" s="41" t="s">
        <v>165</v>
      </c>
      <c r="D46" s="42" t="s">
        <v>111</v>
      </c>
      <c r="E46" s="42" t="s">
        <v>15</v>
      </c>
      <c r="F46" s="43" t="s">
        <v>112</v>
      </c>
      <c r="G46" s="81"/>
      <c r="H46" s="20" t="e">
        <f>IF(AND(OR(#REF!="Y",#REF!="Y"),J46&lt;5,K46&lt;5),IF(AND(J46=#REF!,K46=#REF!),#REF!+1,1),"")</f>
        <v>#REF!</v>
      </c>
      <c r="I46" s="17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>
        <f>IF(ISNA(VLOOKUP(E46,SortLookup!$A$1:$B$5,2,FALSE))," ",VLOOKUP(E46,SortLookup!$A$1:$B$5,2,FALSE))</f>
        <v>0</v>
      </c>
      <c r="K46" s="18" t="str">
        <f>IF(ISNA(VLOOKUP(F46,SortLookup!$A$7:$B$11,2,FALSE))," ",VLOOKUP(F46,SortLookup!$A$7:$B$11,2,FALSE))</f>
        <v xml:space="preserve"> </v>
      </c>
      <c r="L46" s="37">
        <f>M46+N46+P46</f>
        <v>297.8</v>
      </c>
      <c r="M46" s="38">
        <f>AC46+AP46+BB46+BM46+BZ46+CK46+CV46+DG46+DR46+EC46+EN46+EY46+FJ46+FU46+GF46+GQ46+HB46+HM46+HX46+II46</f>
        <v>271.8</v>
      </c>
      <c r="N46" s="31">
        <f>AE46+AR46+BD46+BO46+CB46+CM46+CX46+DI46+DT46+EE46+EP46+FA46+FL46+FW46+GH46+GS46+HD46+HO46+HZ46+IK46</f>
        <v>6</v>
      </c>
      <c r="O46" s="32">
        <f>P46</f>
        <v>20</v>
      </c>
      <c r="P46" s="39">
        <f>X46+AK46+AW46+BH46+BU46+CF46+CQ46+DB46+DM46+DX46+EI46+ET46+FE46+FP46+GA46+GL46+GW46+HH46+HS46+ID46</f>
        <v>20</v>
      </c>
      <c r="Q46" s="27">
        <v>36.729999999999997</v>
      </c>
      <c r="R46" s="24">
        <v>36.880000000000003</v>
      </c>
      <c r="S46" s="24"/>
      <c r="T46" s="24"/>
      <c r="U46" s="24"/>
      <c r="V46" s="24"/>
      <c r="W46" s="24"/>
      <c r="X46" s="25">
        <v>0</v>
      </c>
      <c r="Y46" s="25">
        <v>0</v>
      </c>
      <c r="Z46" s="25">
        <v>0</v>
      </c>
      <c r="AA46" s="25">
        <v>0</v>
      </c>
      <c r="AB46" s="26">
        <v>0</v>
      </c>
      <c r="AC46" s="23">
        <f>Q46+R46+S46+T46+U46+V46+W46</f>
        <v>73.61</v>
      </c>
      <c r="AD46" s="32">
        <f>X46</f>
        <v>0</v>
      </c>
      <c r="AE46" s="19">
        <f>(Y46*3)+(Z46*10)+(AA46*5)+(AB46*20)</f>
        <v>0</v>
      </c>
      <c r="AF46" s="36">
        <f>AC46+AD46+AE46</f>
        <v>73.61</v>
      </c>
      <c r="AG46" s="27">
        <v>6.23</v>
      </c>
      <c r="AH46" s="24">
        <v>7.63</v>
      </c>
      <c r="AI46" s="24">
        <v>19.170000000000002</v>
      </c>
      <c r="AJ46" s="24">
        <v>7.05</v>
      </c>
      <c r="AK46" s="25">
        <v>2</v>
      </c>
      <c r="AL46" s="25">
        <v>0</v>
      </c>
      <c r="AM46" s="25">
        <v>0</v>
      </c>
      <c r="AN46" s="25">
        <v>0</v>
      </c>
      <c r="AO46" s="26">
        <v>0</v>
      </c>
      <c r="AP46" s="23">
        <f>AG46+AH46+AI46+AJ46</f>
        <v>40.08</v>
      </c>
      <c r="AQ46" s="22">
        <f>AK46</f>
        <v>2</v>
      </c>
      <c r="AR46" s="19">
        <f>(AL46*3)+(AM46*10)+(AN46*5)+(AO46*20)</f>
        <v>0</v>
      </c>
      <c r="AS46" s="36">
        <f>AP46+AQ46+AR46</f>
        <v>42.08</v>
      </c>
      <c r="AT46" s="27">
        <v>4.7</v>
      </c>
      <c r="AU46" s="24">
        <v>13.56</v>
      </c>
      <c r="AV46" s="24">
        <v>1.98</v>
      </c>
      <c r="AW46" s="25">
        <v>5</v>
      </c>
      <c r="AX46" s="25">
        <v>1</v>
      </c>
      <c r="AY46" s="25">
        <v>0</v>
      </c>
      <c r="AZ46" s="25">
        <v>0</v>
      </c>
      <c r="BA46" s="26">
        <v>0</v>
      </c>
      <c r="BB46" s="23">
        <f>AT46+AU46+AV46</f>
        <v>20.239999999999998</v>
      </c>
      <c r="BC46" s="22">
        <f>AW46</f>
        <v>5</v>
      </c>
      <c r="BD46" s="19">
        <f>(AX46*3)+(AY46*10)+(AZ46*5)+(BA46*20)</f>
        <v>3</v>
      </c>
      <c r="BE46" s="36">
        <f>BB46+BC46+BD46</f>
        <v>28.24</v>
      </c>
      <c r="BF46" s="23"/>
      <c r="BG46" s="126">
        <v>48.82</v>
      </c>
      <c r="BH46" s="25">
        <v>1</v>
      </c>
      <c r="BI46" s="25">
        <v>0</v>
      </c>
      <c r="BJ46" s="25">
        <v>0</v>
      </c>
      <c r="BK46" s="25">
        <v>0</v>
      </c>
      <c r="BL46" s="26">
        <v>0</v>
      </c>
      <c r="BM46" s="35">
        <f>BF46+BG46</f>
        <v>48.82</v>
      </c>
      <c r="BN46" s="32">
        <f>BH46</f>
        <v>1</v>
      </c>
      <c r="BO46" s="31">
        <f>(BI46*3)+(BJ46*10)+(BK46*5)+(BL46*20)</f>
        <v>0</v>
      </c>
      <c r="BP46" s="132">
        <f>BM46+BN46+BO46</f>
        <v>49.82</v>
      </c>
      <c r="BQ46" s="27">
        <v>4.9800000000000004</v>
      </c>
      <c r="BR46" s="24">
        <v>7.35</v>
      </c>
      <c r="BS46" s="24">
        <v>11.53</v>
      </c>
      <c r="BT46" s="24">
        <v>5.9</v>
      </c>
      <c r="BU46" s="25">
        <v>4</v>
      </c>
      <c r="BV46" s="25">
        <v>0</v>
      </c>
      <c r="BW46" s="25">
        <v>0</v>
      </c>
      <c r="BX46" s="25">
        <v>0</v>
      </c>
      <c r="BY46" s="26">
        <v>0</v>
      </c>
      <c r="BZ46" s="23">
        <f>BQ46+BR46+BS46+BT46</f>
        <v>29.76</v>
      </c>
      <c r="CA46" s="22">
        <f>BU46</f>
        <v>4</v>
      </c>
      <c r="CB46" s="28">
        <f>(BV46*3)+(BW46*10)+(BX46*5)+(BY46*20)</f>
        <v>0</v>
      </c>
      <c r="CC46" s="45">
        <f>BZ46+CA46+CB46</f>
        <v>33.76</v>
      </c>
      <c r="CD46" s="27">
        <v>31.97</v>
      </c>
      <c r="CE46" s="24">
        <v>27.32</v>
      </c>
      <c r="CF46" s="25">
        <v>8</v>
      </c>
      <c r="CG46" s="25">
        <v>1</v>
      </c>
      <c r="CH46" s="25">
        <v>0</v>
      </c>
      <c r="CI46" s="25">
        <v>0</v>
      </c>
      <c r="CJ46" s="26">
        <v>0</v>
      </c>
      <c r="CK46" s="23">
        <f>CD46+CE46</f>
        <v>59.29</v>
      </c>
      <c r="CL46" s="22">
        <f>CF46</f>
        <v>8</v>
      </c>
      <c r="CM46" s="19">
        <f>(CG46*3)+(CH46*10)+(CI46*5)+(CJ46*20)</f>
        <v>3</v>
      </c>
      <c r="CN46" s="36">
        <f>CK46+CL46+CM46</f>
        <v>70.290000000000006</v>
      </c>
    </row>
    <row r="47" spans="1:324" x14ac:dyDescent="0.2">
      <c r="A47" s="29">
        <v>15</v>
      </c>
      <c r="B47" s="41" t="s">
        <v>115</v>
      </c>
      <c r="C47" s="41" t="s">
        <v>117</v>
      </c>
      <c r="D47" s="42" t="s">
        <v>113</v>
      </c>
      <c r="E47" s="42" t="s">
        <v>15</v>
      </c>
      <c r="F47" s="43" t="s">
        <v>22</v>
      </c>
      <c r="G47" s="81"/>
      <c r="H47" s="20" t="e">
        <f>IF(AND(OR(#REF!="Y",#REF!="Y"),J47&lt;5,K47&lt;5),IF(AND(J47=#REF!,K47=#REF!),#REF!+1,1),"")</f>
        <v>#REF!</v>
      </c>
      <c r="I47" s="17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>
        <f>IF(ISNA(VLOOKUP(E47,SortLookup!$A$1:$B$5,2,FALSE))," ",VLOOKUP(E47,SortLookup!$A$1:$B$5,2,FALSE))</f>
        <v>0</v>
      </c>
      <c r="K47" s="18">
        <f>IF(ISNA(VLOOKUP(F47,SortLookup!$A$7:$B$11,2,FALSE))," ",VLOOKUP(F47,SortLookup!$A$7:$B$11,2,FALSE))</f>
        <v>3</v>
      </c>
      <c r="L47" s="37">
        <f>M47+N47+P47</f>
        <v>309.63</v>
      </c>
      <c r="M47" s="38">
        <f>AC47+AP47+BB47+BM47+BZ47+CK47+CV47+DG47+DR47+EC47+EN47+EY47+FJ47+FU47+GF47+GQ47+HB47+HM47+HX47+II47</f>
        <v>240.63</v>
      </c>
      <c r="N47" s="31">
        <f>AE47+AR47+BD47+BO47+CB47+CM47+CX47+DI47+DT47+EE47+EP47+FA47+FL47+FW47+GH47+GS47+HD47+HO47+HZ47+IK47</f>
        <v>11</v>
      </c>
      <c r="O47" s="32">
        <f>P47</f>
        <v>58</v>
      </c>
      <c r="P47" s="39">
        <f>X47+AK47+AW47+BH47+BU47+CF47+CQ47+DB47+DM47+DX47+EI47+ET47+FE47+FP47+GA47+GL47+GW47+HH47+HS47+ID47</f>
        <v>58</v>
      </c>
      <c r="Q47" s="27">
        <v>21.21</v>
      </c>
      <c r="R47" s="24">
        <v>51.38</v>
      </c>
      <c r="S47" s="24"/>
      <c r="T47" s="24"/>
      <c r="U47" s="24"/>
      <c r="V47" s="24"/>
      <c r="W47" s="24"/>
      <c r="X47" s="25">
        <v>3</v>
      </c>
      <c r="Y47" s="25">
        <v>1</v>
      </c>
      <c r="Z47" s="25">
        <v>0</v>
      </c>
      <c r="AA47" s="25">
        <v>1</v>
      </c>
      <c r="AB47" s="26">
        <v>0</v>
      </c>
      <c r="AC47" s="23">
        <f>Q47+R47+S47+T47+U47+V47+W47</f>
        <v>72.59</v>
      </c>
      <c r="AD47" s="22">
        <f>X47</f>
        <v>3</v>
      </c>
      <c r="AE47" s="19">
        <f>(Y47*3)+(Z47*10)+(AA47*5)+(AB47*20)</f>
        <v>8</v>
      </c>
      <c r="AF47" s="36">
        <f>AC47+AD47+AE47</f>
        <v>83.59</v>
      </c>
      <c r="AG47" s="27">
        <v>5.33</v>
      </c>
      <c r="AH47" s="24">
        <v>5.77</v>
      </c>
      <c r="AI47" s="24">
        <v>11.67</v>
      </c>
      <c r="AJ47" s="24">
        <v>5.3</v>
      </c>
      <c r="AK47" s="25">
        <v>9</v>
      </c>
      <c r="AL47" s="25">
        <v>0</v>
      </c>
      <c r="AM47" s="25">
        <v>0</v>
      </c>
      <c r="AN47" s="25">
        <v>0</v>
      </c>
      <c r="AO47" s="26">
        <v>0</v>
      </c>
      <c r="AP47" s="23">
        <f>AG47+AH47+AI47+AJ47</f>
        <v>28.07</v>
      </c>
      <c r="AQ47" s="22">
        <f>AK47</f>
        <v>9</v>
      </c>
      <c r="AR47" s="19">
        <f>(AL47*3)+(AM47*10)+(AN47*5)+(AO47*20)</f>
        <v>0</v>
      </c>
      <c r="AS47" s="36">
        <f>AP47+AQ47+AR47</f>
        <v>37.07</v>
      </c>
      <c r="AT47" s="27">
        <v>3.95</v>
      </c>
      <c r="AU47" s="24">
        <v>11.73</v>
      </c>
      <c r="AV47" s="24">
        <v>2.16</v>
      </c>
      <c r="AW47" s="25">
        <v>4</v>
      </c>
      <c r="AX47" s="25">
        <v>0</v>
      </c>
      <c r="AY47" s="25">
        <v>0</v>
      </c>
      <c r="AZ47" s="25">
        <v>0</v>
      </c>
      <c r="BA47" s="26">
        <v>0</v>
      </c>
      <c r="BB47" s="23">
        <f>AT47+AU47+AV47</f>
        <v>17.84</v>
      </c>
      <c r="BC47" s="22">
        <f>AW47</f>
        <v>4</v>
      </c>
      <c r="BD47" s="19">
        <f>(AX47*3)+(AY47*10)+(AZ47*5)+(BA47*20)</f>
        <v>0</v>
      </c>
      <c r="BE47" s="36">
        <f>BB47+BC47+BD47</f>
        <v>21.84</v>
      </c>
      <c r="BF47" s="23"/>
      <c r="BG47" s="126">
        <v>37.33</v>
      </c>
      <c r="BH47" s="25">
        <v>3</v>
      </c>
      <c r="BI47" s="25">
        <v>0</v>
      </c>
      <c r="BJ47" s="25">
        <v>0</v>
      </c>
      <c r="BK47" s="25">
        <v>0</v>
      </c>
      <c r="BL47" s="26">
        <v>0</v>
      </c>
      <c r="BM47" s="35">
        <f>BF47+BG47</f>
        <v>37.33</v>
      </c>
      <c r="BN47" s="32">
        <f>BH47</f>
        <v>3</v>
      </c>
      <c r="BO47" s="31">
        <f>(BI47*3)+(BJ47*10)+(BK47*5)+(BL47*20)</f>
        <v>0</v>
      </c>
      <c r="BP47" s="36">
        <f>BM47+BN47+BO47</f>
        <v>40.33</v>
      </c>
      <c r="BQ47" s="27">
        <v>4.3499999999999996</v>
      </c>
      <c r="BR47" s="24">
        <v>5.5</v>
      </c>
      <c r="BS47" s="24">
        <v>10.28</v>
      </c>
      <c r="BT47" s="24">
        <v>4.8</v>
      </c>
      <c r="BU47" s="25">
        <v>15</v>
      </c>
      <c r="BV47" s="25">
        <v>0</v>
      </c>
      <c r="BW47" s="25">
        <v>0</v>
      </c>
      <c r="BX47" s="25">
        <v>0</v>
      </c>
      <c r="BY47" s="26">
        <v>0</v>
      </c>
      <c r="BZ47" s="23">
        <f>BQ47+BR47+BS47+BT47</f>
        <v>24.93</v>
      </c>
      <c r="CA47" s="22">
        <f>BU47</f>
        <v>15</v>
      </c>
      <c r="CB47" s="28">
        <f>(BV47*3)+(BW47*10)+(BX47*5)+(BY47*20)</f>
        <v>0</v>
      </c>
      <c r="CC47" s="45">
        <f>BZ47+CA47+CB47</f>
        <v>39.93</v>
      </c>
      <c r="CD47" s="27">
        <v>28.54</v>
      </c>
      <c r="CE47" s="24">
        <v>31.33</v>
      </c>
      <c r="CF47" s="25">
        <v>24</v>
      </c>
      <c r="CG47" s="25">
        <v>1</v>
      </c>
      <c r="CH47" s="25">
        <v>0</v>
      </c>
      <c r="CI47" s="25">
        <v>0</v>
      </c>
      <c r="CJ47" s="26">
        <v>0</v>
      </c>
      <c r="CK47" s="23">
        <f>CD47+CE47</f>
        <v>59.87</v>
      </c>
      <c r="CL47" s="22">
        <f>CF47</f>
        <v>24</v>
      </c>
      <c r="CM47" s="19">
        <f>(CG47*3)+(CH47*10)+(CI47*5)+(CJ47*20)</f>
        <v>3</v>
      </c>
      <c r="CN47" s="36">
        <f>CK47+CL47+CM47</f>
        <v>86.87</v>
      </c>
      <c r="CV47" s="134"/>
      <c r="CY47" s="134"/>
      <c r="CZ47" s="134"/>
      <c r="DG47" s="134"/>
      <c r="DJ47" s="134"/>
      <c r="DK47" s="134"/>
      <c r="DR47" s="134"/>
      <c r="DU47" s="134"/>
      <c r="DV47" s="134"/>
      <c r="EC47" s="134"/>
      <c r="EF47" s="134"/>
      <c r="EG47" s="134"/>
      <c r="EN47" s="134"/>
      <c r="EQ47" s="134"/>
      <c r="ER47" s="134"/>
      <c r="EY47" s="134"/>
      <c r="FB47" s="134"/>
      <c r="FC47" s="134"/>
      <c r="FJ47" s="134"/>
      <c r="FM47" s="134"/>
      <c r="FN47" s="134"/>
      <c r="FU47" s="134"/>
      <c r="FX47" s="134"/>
      <c r="FY47" s="134"/>
      <c r="GF47" s="134"/>
      <c r="GI47" s="134"/>
      <c r="GJ47" s="134"/>
      <c r="GQ47" s="134"/>
      <c r="GT47" s="134"/>
      <c r="GU47" s="134"/>
      <c r="HB47" s="134"/>
      <c r="HE47" s="134"/>
      <c r="HF47" s="134"/>
      <c r="HM47" s="134"/>
      <c r="HP47" s="134"/>
      <c r="HQ47" s="134"/>
      <c r="HX47" s="134"/>
      <c r="IA47" s="134"/>
      <c r="IB47" s="134"/>
      <c r="II47" s="134"/>
      <c r="IM47" s="135"/>
    </row>
    <row r="48" spans="1:324" x14ac:dyDescent="0.2">
      <c r="A48" s="29">
        <v>16</v>
      </c>
      <c r="B48" s="41" t="s">
        <v>154</v>
      </c>
      <c r="C48" s="41" t="s">
        <v>155</v>
      </c>
      <c r="D48" s="42"/>
      <c r="E48" s="42" t="s">
        <v>15</v>
      </c>
      <c r="F48" s="43" t="s">
        <v>21</v>
      </c>
      <c r="G48" s="81"/>
      <c r="H48" s="20" t="e">
        <f>IF(AND(OR(#REF!="Y",#REF!="Y"),J48&lt;5,K48&lt;5),IF(AND(J48=#REF!,K48=#REF!),#REF!+1,1),"")</f>
        <v>#REF!</v>
      </c>
      <c r="I48" s="17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0">
        <f>IF(ISNA(VLOOKUP(E48,SortLookup!$A$1:$B$5,2,FALSE))," ",VLOOKUP(E48,SortLookup!$A$1:$B$5,2,FALSE))</f>
        <v>0</v>
      </c>
      <c r="K48" s="18">
        <f>IF(ISNA(VLOOKUP(F48,SortLookup!$A$7:$B$11,2,FALSE))," ",VLOOKUP(F48,SortLookup!$A$7:$B$11,2,FALSE))</f>
        <v>2</v>
      </c>
      <c r="L48" s="37">
        <f>M48+N48+P48</f>
        <v>313.14999999999998</v>
      </c>
      <c r="M48" s="38">
        <f>AC48+AP48+BB48+BM48+BZ48+CK48+CV48+DG48+DR48+EC48+EN48+EY48+FJ48+FU48+GF48+GQ48+HB48+HM48+HX48+II48</f>
        <v>229.15</v>
      </c>
      <c r="N48" s="31">
        <f>AE48+AR48+BD48+BO48+CB48+CM48+CX48+DI48+DT48+EE48+EP48+FA48+FL48+FW48+GH48+GS48+HD48+HO48+HZ48+IK48</f>
        <v>3</v>
      </c>
      <c r="O48" s="32">
        <f>P48</f>
        <v>81</v>
      </c>
      <c r="P48" s="39">
        <f>X48+AK48+AW48+BH48+BU48+CF48+CQ48+DB48+DM48+DX48+EI48+ET48+FE48+FP48+GA48+GL48+GW48+HH48+HS48+ID48</f>
        <v>81</v>
      </c>
      <c r="Q48" s="27">
        <v>23.34</v>
      </c>
      <c r="R48" s="24">
        <v>35.92</v>
      </c>
      <c r="S48" s="24"/>
      <c r="T48" s="24"/>
      <c r="U48" s="24"/>
      <c r="V48" s="24"/>
      <c r="W48" s="24"/>
      <c r="X48" s="25">
        <v>0</v>
      </c>
      <c r="Y48" s="25">
        <v>1</v>
      </c>
      <c r="Z48" s="25">
        <v>0</v>
      </c>
      <c r="AA48" s="25">
        <v>0</v>
      </c>
      <c r="AB48" s="26">
        <v>0</v>
      </c>
      <c r="AC48" s="23">
        <f>Q48+R48+S48+T48+U48+V48+W48</f>
        <v>59.26</v>
      </c>
      <c r="AD48" s="22">
        <f>X48</f>
        <v>0</v>
      </c>
      <c r="AE48" s="19">
        <f>(Y48*3)+(Z48*10)+(AA48*5)+(AB48*20)</f>
        <v>3</v>
      </c>
      <c r="AF48" s="36">
        <f>AC48+AD48+AE48</f>
        <v>62.26</v>
      </c>
      <c r="AG48" s="27">
        <v>5.39</v>
      </c>
      <c r="AH48" s="24">
        <v>6.81</v>
      </c>
      <c r="AI48" s="24">
        <v>13.06</v>
      </c>
      <c r="AJ48" s="24">
        <v>6.49</v>
      </c>
      <c r="AK48" s="25">
        <v>21</v>
      </c>
      <c r="AL48" s="25">
        <v>0</v>
      </c>
      <c r="AM48" s="25">
        <v>0</v>
      </c>
      <c r="AN48" s="25">
        <v>0</v>
      </c>
      <c r="AO48" s="26">
        <v>0</v>
      </c>
      <c r="AP48" s="23">
        <f>AG48+AH48+AI48+AJ48</f>
        <v>31.75</v>
      </c>
      <c r="AQ48" s="22">
        <f>AK48</f>
        <v>21</v>
      </c>
      <c r="AR48" s="19">
        <f>(AL48*3)+(AM48*10)+(AN48*5)+(AO48*20)</f>
        <v>0</v>
      </c>
      <c r="AS48" s="36">
        <f>AP48+AQ48+AR48</f>
        <v>52.75</v>
      </c>
      <c r="AT48" s="27">
        <v>3.93</v>
      </c>
      <c r="AU48" s="24">
        <v>12.45</v>
      </c>
      <c r="AV48" s="24">
        <v>1.97</v>
      </c>
      <c r="AW48" s="25">
        <v>3</v>
      </c>
      <c r="AX48" s="25">
        <v>0</v>
      </c>
      <c r="AY48" s="25">
        <v>0</v>
      </c>
      <c r="AZ48" s="25">
        <v>0</v>
      </c>
      <c r="BA48" s="26">
        <v>0</v>
      </c>
      <c r="BB48" s="23">
        <f>AT48+AU48+AV48</f>
        <v>18.350000000000001</v>
      </c>
      <c r="BC48" s="22">
        <f>AW48</f>
        <v>3</v>
      </c>
      <c r="BD48" s="19">
        <f>(AX48*3)+(AY48*10)+(AZ48*5)+(BA48*20)</f>
        <v>0</v>
      </c>
      <c r="BE48" s="36">
        <f>BB48+BC48+BD48</f>
        <v>21.35</v>
      </c>
      <c r="BF48" s="23"/>
      <c r="BG48" s="126">
        <v>37.61</v>
      </c>
      <c r="BH48" s="25">
        <v>23</v>
      </c>
      <c r="BI48" s="25">
        <v>0</v>
      </c>
      <c r="BJ48" s="25">
        <v>0</v>
      </c>
      <c r="BK48" s="25">
        <v>0</v>
      </c>
      <c r="BL48" s="26">
        <v>0</v>
      </c>
      <c r="BM48" s="35">
        <f>BF48+BG48</f>
        <v>37.61</v>
      </c>
      <c r="BN48" s="32">
        <f>BH48</f>
        <v>23</v>
      </c>
      <c r="BO48" s="31">
        <f>(BI48*3)+(BJ48*10)+(BK48*5)+(BL48*20)</f>
        <v>0</v>
      </c>
      <c r="BP48" s="36">
        <f>BM48+BN48+BO48</f>
        <v>60.61</v>
      </c>
      <c r="BQ48" s="27">
        <v>5.82</v>
      </c>
      <c r="BR48" s="24">
        <v>6.83</v>
      </c>
      <c r="BS48" s="24">
        <v>12.44</v>
      </c>
      <c r="BT48" s="24">
        <v>6.26</v>
      </c>
      <c r="BU48" s="25">
        <v>10</v>
      </c>
      <c r="BV48" s="25">
        <v>0</v>
      </c>
      <c r="BW48" s="25">
        <v>0</v>
      </c>
      <c r="BX48" s="25">
        <v>0</v>
      </c>
      <c r="BY48" s="26">
        <v>0</v>
      </c>
      <c r="BZ48" s="23">
        <f>BQ48+BR48+BS48+BT48</f>
        <v>31.35</v>
      </c>
      <c r="CA48" s="22">
        <f>BU48</f>
        <v>10</v>
      </c>
      <c r="CB48" s="28">
        <f>(BV48*3)+(BW48*10)+(BX48*5)+(BY48*20)</f>
        <v>0</v>
      </c>
      <c r="CC48" s="45">
        <f>BZ48+CA48+CB48</f>
        <v>41.35</v>
      </c>
      <c r="CD48" s="27">
        <v>24.99</v>
      </c>
      <c r="CE48" s="24">
        <v>25.84</v>
      </c>
      <c r="CF48" s="25">
        <v>24</v>
      </c>
      <c r="CG48" s="25">
        <v>0</v>
      </c>
      <c r="CH48" s="25">
        <v>0</v>
      </c>
      <c r="CI48" s="25">
        <v>0</v>
      </c>
      <c r="CJ48" s="26">
        <v>0</v>
      </c>
      <c r="CK48" s="23">
        <f>CD48+CE48</f>
        <v>50.83</v>
      </c>
      <c r="CL48" s="22">
        <f>CF48</f>
        <v>24</v>
      </c>
      <c r="CM48" s="19">
        <f>(CG48*3)+(CH48*10)+(CI48*5)+(CJ48*20)</f>
        <v>0</v>
      </c>
      <c r="CN48" s="36">
        <f>CK48+CL48+CM48</f>
        <v>74.83</v>
      </c>
    </row>
    <row r="49" spans="1:247" x14ac:dyDescent="0.2">
      <c r="A49" s="29">
        <v>17</v>
      </c>
      <c r="B49" s="41" t="s">
        <v>152</v>
      </c>
      <c r="C49" s="41" t="s">
        <v>153</v>
      </c>
      <c r="D49" s="42"/>
      <c r="E49" s="42" t="s">
        <v>15</v>
      </c>
      <c r="F49" s="43" t="s">
        <v>21</v>
      </c>
      <c r="G49" s="81"/>
      <c r="H49" s="20" t="e">
        <f>IF(AND(OR(#REF!="Y",#REF!="Y"),J49&lt;5,K49&lt;5),IF(AND(J49=#REF!,K49=#REF!),#REF!+1,1),"")</f>
        <v>#REF!</v>
      </c>
      <c r="I49" s="17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0">
        <f>IF(ISNA(VLOOKUP(E49,SortLookup!$A$1:$B$5,2,FALSE))," ",VLOOKUP(E49,SortLookup!$A$1:$B$5,2,FALSE))</f>
        <v>0</v>
      </c>
      <c r="K49" s="18">
        <f>IF(ISNA(VLOOKUP(F49,SortLookup!$A$7:$B$11,2,FALSE))," ",VLOOKUP(F49,SortLookup!$A$7:$B$11,2,FALSE))</f>
        <v>2</v>
      </c>
      <c r="L49" s="37">
        <f>M49+N49+P49</f>
        <v>314.88</v>
      </c>
      <c r="M49" s="38">
        <f>AC49+AP49+BB49+BM49+BZ49+CK49+CV44+DG44+DR44+EC44+EN44+EY44+FJ44+FU44+GF44+GQ44+HB44+HM44+HX44+II44</f>
        <v>266.88</v>
      </c>
      <c r="N49" s="31">
        <f>AE49+AR49+BD49+BO49+CB49+CM49+CX44+DI44+DT44+EE44+EP44+FA44+FL44+FW44+GH44+GS44+HD44+HO44+HZ44+IK44</f>
        <v>0</v>
      </c>
      <c r="O49" s="32">
        <f>P49</f>
        <v>48</v>
      </c>
      <c r="P49" s="39">
        <f>X49+AK49+AW49+BH49+BU49+CF49+CQ44+DB44+DM44+DX44+EI44+ET44+FE44+FP44+GA44+GL44+GW44+HH44+HS44+ID44</f>
        <v>48</v>
      </c>
      <c r="Q49" s="27">
        <v>42.01</v>
      </c>
      <c r="R49" s="24">
        <v>41.25</v>
      </c>
      <c r="S49" s="24"/>
      <c r="T49" s="24"/>
      <c r="U49" s="24"/>
      <c r="V49" s="24"/>
      <c r="W49" s="24"/>
      <c r="X49" s="25">
        <v>1</v>
      </c>
      <c r="Y49" s="25">
        <v>0</v>
      </c>
      <c r="Z49" s="25">
        <v>0</v>
      </c>
      <c r="AA49" s="25">
        <v>0</v>
      </c>
      <c r="AB49" s="26">
        <v>0</v>
      </c>
      <c r="AC49" s="23">
        <f>Q49+R49+S49+T49+U49+V49+W49</f>
        <v>83.26</v>
      </c>
      <c r="AD49" s="22">
        <f>X49</f>
        <v>1</v>
      </c>
      <c r="AE49" s="19">
        <f>(Y49*3)+(Z49*10)+(AA49*5)+(AB49*20)</f>
        <v>0</v>
      </c>
      <c r="AF49" s="36">
        <f>AC49+AD49+AE49</f>
        <v>84.26</v>
      </c>
      <c r="AG49" s="27">
        <v>6.34</v>
      </c>
      <c r="AH49" s="24">
        <v>7.95</v>
      </c>
      <c r="AI49" s="24">
        <v>13.16</v>
      </c>
      <c r="AJ49" s="24">
        <v>6.27</v>
      </c>
      <c r="AK49" s="25">
        <v>9</v>
      </c>
      <c r="AL49" s="25">
        <v>0</v>
      </c>
      <c r="AM49" s="25">
        <v>0</v>
      </c>
      <c r="AN49" s="25">
        <v>0</v>
      </c>
      <c r="AO49" s="26">
        <v>0</v>
      </c>
      <c r="AP49" s="23">
        <f>AG49+AH49+AI49+AJ49</f>
        <v>33.72</v>
      </c>
      <c r="AQ49" s="22">
        <f>AK49</f>
        <v>9</v>
      </c>
      <c r="AR49" s="19">
        <f>(AL49*3)+(AM49*10)+(AN49*5)+(AO49*20)</f>
        <v>0</v>
      </c>
      <c r="AS49" s="36">
        <f>AP49+AQ49+AR49</f>
        <v>42.72</v>
      </c>
      <c r="AT49" s="27">
        <v>4.45</v>
      </c>
      <c r="AU49" s="24">
        <v>9.3000000000000007</v>
      </c>
      <c r="AV49" s="24">
        <v>2.71</v>
      </c>
      <c r="AW49" s="25">
        <v>5</v>
      </c>
      <c r="AX49" s="25">
        <v>0</v>
      </c>
      <c r="AY49" s="25">
        <v>0</v>
      </c>
      <c r="AZ49" s="25">
        <v>0</v>
      </c>
      <c r="BA49" s="26">
        <v>0</v>
      </c>
      <c r="BB49" s="23">
        <f>AT49+AU49+AV49</f>
        <v>16.46</v>
      </c>
      <c r="BC49" s="22">
        <f>AW49</f>
        <v>5</v>
      </c>
      <c r="BD49" s="19">
        <f>(AX49*3)+(AY49*10)+(AZ49*5)+(BA49*20)</f>
        <v>0</v>
      </c>
      <c r="BE49" s="36">
        <f>BB49+BC49+BD49</f>
        <v>21.46</v>
      </c>
      <c r="BF49" s="23"/>
      <c r="BG49" s="126">
        <v>50.18</v>
      </c>
      <c r="BH49" s="25">
        <v>13</v>
      </c>
      <c r="BI49" s="25">
        <v>0</v>
      </c>
      <c r="BJ49" s="25">
        <v>0</v>
      </c>
      <c r="BK49" s="25">
        <v>0</v>
      </c>
      <c r="BL49" s="26">
        <v>0</v>
      </c>
      <c r="BM49" s="35">
        <f>BF49+BG49</f>
        <v>50.18</v>
      </c>
      <c r="BN49" s="32">
        <f>BH49</f>
        <v>13</v>
      </c>
      <c r="BO49" s="31">
        <f>(BI49*3)+(BJ49*10)+(BK49*5)+(BL49*20)</f>
        <v>0</v>
      </c>
      <c r="BP49" s="130">
        <f>BM49+BN49+BO49</f>
        <v>63.18</v>
      </c>
      <c r="BQ49" s="27">
        <v>6.29</v>
      </c>
      <c r="BR49" s="24">
        <v>8.6300000000000008</v>
      </c>
      <c r="BS49" s="24">
        <v>16.37</v>
      </c>
      <c r="BT49" s="24">
        <v>7.34</v>
      </c>
      <c r="BU49" s="25">
        <v>4</v>
      </c>
      <c r="BV49" s="25">
        <v>0</v>
      </c>
      <c r="BW49" s="25">
        <v>0</v>
      </c>
      <c r="BX49" s="25">
        <v>0</v>
      </c>
      <c r="BY49" s="26">
        <v>0</v>
      </c>
      <c r="BZ49" s="23">
        <f>BQ49+BR49+BS49+BT49</f>
        <v>38.630000000000003</v>
      </c>
      <c r="CA49" s="22">
        <f>BU49</f>
        <v>4</v>
      </c>
      <c r="CB49" s="28">
        <f>(BV49*3)+(BW49*10)+(BX49*5)+(BY49*20)</f>
        <v>0</v>
      </c>
      <c r="CC49" s="45">
        <f>BZ49+CA49+CB49</f>
        <v>42.63</v>
      </c>
      <c r="CD49" s="27">
        <v>21.08</v>
      </c>
      <c r="CE49" s="24">
        <v>23.55</v>
      </c>
      <c r="CF49" s="25">
        <v>16</v>
      </c>
      <c r="CG49" s="25">
        <v>0</v>
      </c>
      <c r="CH49" s="25">
        <v>0</v>
      </c>
      <c r="CI49" s="25">
        <v>0</v>
      </c>
      <c r="CJ49" s="26">
        <v>0</v>
      </c>
      <c r="CK49" s="23">
        <f>CD49+CE49</f>
        <v>44.63</v>
      </c>
      <c r="CL49" s="22">
        <f>CF49</f>
        <v>16</v>
      </c>
      <c r="CM49" s="19">
        <f>(CG49*3)+(CH49*10)+(CI49*5)+(CJ49*20)</f>
        <v>0</v>
      </c>
      <c r="CN49" s="36">
        <f>CK49+CL49+CM49</f>
        <v>60.63</v>
      </c>
    </row>
    <row r="50" spans="1:247" x14ac:dyDescent="0.2">
      <c r="A50" s="29">
        <v>18</v>
      </c>
      <c r="B50" s="41" t="s">
        <v>149</v>
      </c>
      <c r="C50" s="41" t="s">
        <v>150</v>
      </c>
      <c r="D50" s="42"/>
      <c r="E50" s="42" t="s">
        <v>15</v>
      </c>
      <c r="F50" s="43" t="s">
        <v>22</v>
      </c>
      <c r="G50" s="81"/>
      <c r="H50" s="20" t="e">
        <f>IF(AND(OR(#REF!="Y",#REF!="Y"),J50&lt;5,K50&lt;5),IF(AND(J50=#REF!,K50=#REF!),#REF!+1,1),"")</f>
        <v>#REF!</v>
      </c>
      <c r="I50" s="17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30">
        <f>IF(ISNA(VLOOKUP(E50,SortLookup!$A$1:$B$5,2,FALSE))," ",VLOOKUP(E50,SortLookup!$A$1:$B$5,2,FALSE))</f>
        <v>0</v>
      </c>
      <c r="K50" s="18">
        <f>IF(ISNA(VLOOKUP(F50,SortLookup!$A$7:$B$11,2,FALSE))," ",VLOOKUP(F50,SortLookup!$A$7:$B$11,2,FALSE))</f>
        <v>3</v>
      </c>
      <c r="L50" s="37">
        <f>M50+N50+P50</f>
        <v>324.23</v>
      </c>
      <c r="M50" s="38">
        <f>AC50+AP50+BB50+BM50+BZ50+CK50+CV50+DG50+DR50+EC50+EN50+EY50+FJ50+FU50+GF50+GQ50+HB50+HM50+HX50+II50</f>
        <v>253.23</v>
      </c>
      <c r="N50" s="31">
        <f>AE50+AR50+BD50+BO50+CB50+CM50+CX50+DI50+DT50+EE50+EP50+FA50+FL50+FW50+GH50+GS50+HD50+HO50+HZ50+IK50</f>
        <v>0</v>
      </c>
      <c r="O50" s="32">
        <f>P50</f>
        <v>71</v>
      </c>
      <c r="P50" s="39">
        <f>X50+AK50+AW50+BH50+BU50+CF50+CQ50+DB50+DM50+DX50+EI50+ET50+FE50+FP50+GA50+GL50+GW50+HH50+HS50+ID50</f>
        <v>71</v>
      </c>
      <c r="Q50" s="27">
        <v>22.65</v>
      </c>
      <c r="R50" s="24">
        <v>40.119999999999997</v>
      </c>
      <c r="S50" s="24"/>
      <c r="T50" s="24"/>
      <c r="U50" s="24"/>
      <c r="V50" s="24"/>
      <c r="W50" s="24"/>
      <c r="X50" s="25">
        <v>9</v>
      </c>
      <c r="Y50" s="25">
        <v>0</v>
      </c>
      <c r="Z50" s="25">
        <v>0</v>
      </c>
      <c r="AA50" s="25">
        <v>0</v>
      </c>
      <c r="AB50" s="26">
        <v>0</v>
      </c>
      <c r="AC50" s="23">
        <f>Q50+R50+S50+T50+U50+V50+W50</f>
        <v>62.77</v>
      </c>
      <c r="AD50" s="22">
        <f>X50</f>
        <v>9</v>
      </c>
      <c r="AE50" s="19">
        <f>(Y50*3)+(Z50*10)+(AA50*5)+(AB50*20)</f>
        <v>0</v>
      </c>
      <c r="AF50" s="36">
        <f>AC50+AD50+AE50</f>
        <v>71.77</v>
      </c>
      <c r="AG50" s="27">
        <v>4.9800000000000004</v>
      </c>
      <c r="AH50" s="24">
        <v>7.27</v>
      </c>
      <c r="AI50" s="24">
        <v>9.92</v>
      </c>
      <c r="AJ50" s="24">
        <v>5.33</v>
      </c>
      <c r="AK50" s="25">
        <v>16</v>
      </c>
      <c r="AL50" s="25">
        <v>0</v>
      </c>
      <c r="AM50" s="25">
        <v>0</v>
      </c>
      <c r="AN50" s="25">
        <v>0</v>
      </c>
      <c r="AO50" s="26">
        <v>0</v>
      </c>
      <c r="AP50" s="23">
        <f>AG50+AH50+AI50+AJ50</f>
        <v>27.5</v>
      </c>
      <c r="AQ50" s="22">
        <f>AK50</f>
        <v>16</v>
      </c>
      <c r="AR50" s="19">
        <f>(AL50*3)+(AM50*10)+(AN50*5)+(AO50*20)</f>
        <v>0</v>
      </c>
      <c r="AS50" s="36">
        <f>AP50+AQ50+AR50</f>
        <v>43.5</v>
      </c>
      <c r="AT50" s="27">
        <v>4.96</v>
      </c>
      <c r="AU50" s="24">
        <v>13.13</v>
      </c>
      <c r="AV50" s="24">
        <v>2.29</v>
      </c>
      <c r="AW50" s="25">
        <v>3</v>
      </c>
      <c r="AX50" s="25">
        <v>0</v>
      </c>
      <c r="AY50" s="25">
        <v>0</v>
      </c>
      <c r="AZ50" s="25">
        <v>0</v>
      </c>
      <c r="BA50" s="26">
        <v>0</v>
      </c>
      <c r="BB50" s="23">
        <f>AT50+AU50+AV50</f>
        <v>20.38</v>
      </c>
      <c r="BC50" s="22">
        <f>AW50</f>
        <v>3</v>
      </c>
      <c r="BD50" s="19">
        <f>(AX50*3)+(AY50*10)+(AZ50*5)+(BA50*20)</f>
        <v>0</v>
      </c>
      <c r="BE50" s="36">
        <f>BB50+BC50+BD50</f>
        <v>23.38</v>
      </c>
      <c r="BF50" s="23"/>
      <c r="BG50" s="126">
        <v>50.12</v>
      </c>
      <c r="BH50" s="25">
        <v>4</v>
      </c>
      <c r="BI50" s="25">
        <v>0</v>
      </c>
      <c r="BJ50" s="25">
        <v>0</v>
      </c>
      <c r="BK50" s="25">
        <v>0</v>
      </c>
      <c r="BL50" s="26">
        <v>0</v>
      </c>
      <c r="BM50" s="35">
        <f>BF50+BG50</f>
        <v>50.12</v>
      </c>
      <c r="BN50" s="32">
        <f>BH50</f>
        <v>4</v>
      </c>
      <c r="BO50" s="31">
        <f>(BI50*3)+(BJ50*10)+(BK50*5)+(BL50*20)</f>
        <v>0</v>
      </c>
      <c r="BP50" s="132">
        <f>BM50+BN50+BO50</f>
        <v>54.12</v>
      </c>
      <c r="BQ50" s="27">
        <v>5.91</v>
      </c>
      <c r="BR50" s="24">
        <v>7.61</v>
      </c>
      <c r="BS50" s="24">
        <v>12.67</v>
      </c>
      <c r="BT50" s="24">
        <v>5.85</v>
      </c>
      <c r="BU50" s="25">
        <v>21</v>
      </c>
      <c r="BV50" s="25">
        <v>0</v>
      </c>
      <c r="BW50" s="25">
        <v>0</v>
      </c>
      <c r="BX50" s="25">
        <v>0</v>
      </c>
      <c r="BY50" s="26">
        <v>0</v>
      </c>
      <c r="BZ50" s="23">
        <f>BQ50+BR50+BS50+BT50</f>
        <v>32.04</v>
      </c>
      <c r="CA50" s="22">
        <f>BU50</f>
        <v>21</v>
      </c>
      <c r="CB50" s="28">
        <f>(BV50*3)+(BW50*10)+(BX50*5)+(BY50*20)</f>
        <v>0</v>
      </c>
      <c r="CC50" s="45">
        <f>BZ50+CA50+CB50</f>
        <v>53.04</v>
      </c>
      <c r="CD50" s="27">
        <v>32.229999999999997</v>
      </c>
      <c r="CE50" s="24">
        <v>28.19</v>
      </c>
      <c r="CF50" s="25">
        <v>18</v>
      </c>
      <c r="CG50" s="25">
        <v>0</v>
      </c>
      <c r="CH50" s="25">
        <v>0</v>
      </c>
      <c r="CI50" s="25">
        <v>0</v>
      </c>
      <c r="CJ50" s="26">
        <v>0</v>
      </c>
      <c r="CK50" s="23">
        <f>CD50+CE50</f>
        <v>60.42</v>
      </c>
      <c r="CL50" s="22">
        <f>CF50</f>
        <v>18</v>
      </c>
      <c r="CM50" s="19">
        <f>(CG50*3)+(CH50*10)+(CI50*5)+(CJ50*20)</f>
        <v>0</v>
      </c>
      <c r="CN50" s="36">
        <f>CK50+CL50+CM50</f>
        <v>78.42</v>
      </c>
      <c r="CO50" s="1"/>
      <c r="CP50" s="1"/>
      <c r="CQ50" s="2"/>
      <c r="CR50" s="2"/>
      <c r="CS50" s="2"/>
      <c r="CT50" s="2"/>
      <c r="CU50" s="2"/>
      <c r="CV50" s="40"/>
      <c r="CW50" s="11"/>
      <c r="CX50" s="5"/>
      <c r="CY50" s="33"/>
      <c r="CZ50" s="1"/>
      <c r="DA50" s="1"/>
      <c r="DB50" s="2"/>
      <c r="DC50" s="2"/>
      <c r="DD50" s="2"/>
      <c r="DE50" s="2"/>
      <c r="DF50" s="2"/>
      <c r="DG50" s="40"/>
      <c r="DH50" s="11"/>
      <c r="DI50" s="5"/>
      <c r="DJ50" s="33"/>
      <c r="DK50" s="1"/>
      <c r="DL50" s="1"/>
      <c r="DM50" s="2"/>
      <c r="DN50" s="2"/>
      <c r="DO50" s="2"/>
      <c r="DP50" s="2"/>
      <c r="DQ50" s="2"/>
      <c r="DR50" s="40"/>
      <c r="DS50" s="11"/>
      <c r="DT50" s="5"/>
      <c r="DU50" s="33"/>
      <c r="DV50" s="1"/>
      <c r="DW50" s="1"/>
      <c r="DX50" s="2"/>
      <c r="DY50" s="2"/>
      <c r="DZ50" s="2"/>
      <c r="EA50" s="2"/>
      <c r="EB50" s="2"/>
      <c r="EC50" s="40"/>
      <c r="ED50" s="11"/>
      <c r="EE50" s="5"/>
      <c r="EF50" s="33"/>
      <c r="EG50" s="1"/>
      <c r="EH50" s="1"/>
      <c r="EI50" s="2"/>
      <c r="EJ50" s="2"/>
      <c r="EK50" s="2"/>
      <c r="EL50" s="2"/>
      <c r="EM50" s="2"/>
      <c r="EN50" s="40"/>
      <c r="EO50" s="11"/>
      <c r="EP50" s="5"/>
      <c r="EQ50" s="33"/>
      <c r="ER50" s="1"/>
      <c r="ES50" s="1"/>
      <c r="ET50" s="2"/>
      <c r="EU50" s="2"/>
      <c r="EV50" s="2"/>
      <c r="EW50" s="2"/>
      <c r="EX50" s="2"/>
      <c r="EY50" s="40"/>
      <c r="EZ50" s="11"/>
      <c r="FA50" s="5"/>
      <c r="FB50" s="33"/>
      <c r="FC50" s="1"/>
      <c r="FD50" s="1"/>
      <c r="FE50" s="2"/>
      <c r="FF50" s="2"/>
      <c r="FG50" s="2"/>
      <c r="FH50" s="2"/>
      <c r="FI50" s="2"/>
      <c r="FJ50" s="40"/>
      <c r="FK50" s="11"/>
      <c r="FL50" s="5"/>
      <c r="FM50" s="33"/>
      <c r="FN50" s="1"/>
      <c r="FO50" s="1"/>
      <c r="FP50" s="2"/>
      <c r="FQ50" s="2"/>
      <c r="FR50" s="2"/>
      <c r="FS50" s="2"/>
      <c r="FT50" s="2"/>
      <c r="FU50" s="40"/>
      <c r="FV50" s="11"/>
      <c r="FW50" s="5"/>
      <c r="FX50" s="33"/>
      <c r="FY50" s="1"/>
      <c r="FZ50" s="1"/>
      <c r="GA50" s="2"/>
      <c r="GB50" s="2"/>
      <c r="GC50" s="2"/>
      <c r="GD50" s="2"/>
      <c r="GE50" s="2"/>
      <c r="GF50" s="40"/>
      <c r="GG50" s="11"/>
      <c r="GH50" s="5"/>
      <c r="GI50" s="33"/>
      <c r="GJ50" s="1"/>
      <c r="GK50" s="1"/>
      <c r="GL50" s="2"/>
      <c r="GM50" s="2"/>
      <c r="GN50" s="2"/>
      <c r="GO50" s="2"/>
      <c r="GP50" s="2"/>
      <c r="GQ50" s="40"/>
      <c r="GR50" s="11"/>
      <c r="GS50" s="5"/>
      <c r="GT50" s="33"/>
      <c r="GU50" s="1"/>
      <c r="GV50" s="1"/>
      <c r="GW50" s="2"/>
      <c r="GX50" s="2"/>
      <c r="GY50" s="2"/>
      <c r="GZ50" s="2"/>
      <c r="HA50" s="2"/>
      <c r="HB50" s="40"/>
      <c r="HC50" s="11"/>
      <c r="HD50" s="5"/>
      <c r="HE50" s="33"/>
      <c r="HF50" s="1"/>
      <c r="HG50" s="1"/>
      <c r="HH50" s="2"/>
      <c r="HI50" s="2"/>
      <c r="HJ50" s="2"/>
      <c r="HK50" s="2"/>
      <c r="HL50" s="2"/>
      <c r="HM50" s="40"/>
      <c r="HN50" s="11"/>
      <c r="HO50" s="5"/>
      <c r="HP50" s="33"/>
      <c r="HQ50" s="1"/>
      <c r="HR50" s="1"/>
      <c r="HS50" s="2"/>
      <c r="HT50" s="2"/>
      <c r="HU50" s="2"/>
      <c r="HV50" s="2"/>
      <c r="HW50" s="2"/>
      <c r="HX50" s="40"/>
      <c r="HY50" s="11"/>
      <c r="HZ50" s="5"/>
      <c r="IA50" s="33"/>
      <c r="IB50" s="1"/>
      <c r="IC50" s="1"/>
      <c r="ID50" s="2"/>
      <c r="IE50" s="2"/>
      <c r="IF50" s="2"/>
      <c r="IG50" s="2"/>
      <c r="IH50" s="2"/>
      <c r="II50" s="40"/>
      <c r="IJ50" s="11"/>
      <c r="IK50" s="5"/>
      <c r="IL50" s="33"/>
    </row>
    <row r="51" spans="1:247" x14ac:dyDescent="0.2">
      <c r="A51" s="29">
        <v>19</v>
      </c>
      <c r="B51" s="41" t="s">
        <v>195</v>
      </c>
      <c r="C51" s="41" t="s">
        <v>196</v>
      </c>
      <c r="D51" s="42"/>
      <c r="E51" s="42" t="s">
        <v>15</v>
      </c>
      <c r="F51" s="43" t="s">
        <v>22</v>
      </c>
      <c r="G51" s="81"/>
      <c r="H51" s="20" t="e">
        <f>IF(AND(OR(#REF!="Y",#REF!="Y"),J51&lt;5,K51&lt;5),IF(AND(J51=#REF!,K51=#REF!),#REF!+1,1),"")</f>
        <v>#REF!</v>
      </c>
      <c r="I51" s="17" t="e">
        <f>IF(AND(#REF!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30">
        <f>IF(ISNA(VLOOKUP(E51,SortLookup!$A$1:$B$5,2,FALSE))," ",VLOOKUP(E51,SortLookup!$A$1:$B$5,2,FALSE))</f>
        <v>0</v>
      </c>
      <c r="K51" s="18">
        <f>IF(ISNA(VLOOKUP(F51,SortLookup!$A$7:$B$11,2,FALSE))," ",VLOOKUP(F51,SortLookup!$A$7:$B$11,2,FALSE))</f>
        <v>3</v>
      </c>
      <c r="L51" s="37">
        <f>M51+N51+P51</f>
        <v>340.73</v>
      </c>
      <c r="M51" s="38">
        <f>AC51+AP51+BB51+BM51+BZ51+CK51+CV51+DG51+DR51+EC51+EN51+EY51+FJ51+FU51+GF51+GQ51+HB51+HM51+HX51+II51</f>
        <v>305.73</v>
      </c>
      <c r="N51" s="31">
        <f>AE51+AR51+BD51+BO51+CB51+CM51+CX51+DI51+DT51+EE51+EP51+FA51+FL51+FW51+GH51+GS51+HD51+HO51+HZ51+IK51</f>
        <v>0</v>
      </c>
      <c r="O51" s="32">
        <f>P51</f>
        <v>35</v>
      </c>
      <c r="P51" s="39">
        <f>X51+AK51+AW51+BH51+BU51+CF51+CQ51+DB51+DM51+DX51+EI51+ET51+FE51+FP51+GA51+GL51+GW51+HH51+HS51+ID51</f>
        <v>35</v>
      </c>
      <c r="Q51" s="27">
        <v>42.51</v>
      </c>
      <c r="R51" s="24">
        <v>43.96</v>
      </c>
      <c r="S51" s="24"/>
      <c r="T51" s="24"/>
      <c r="U51" s="24"/>
      <c r="V51" s="24"/>
      <c r="W51" s="24"/>
      <c r="X51" s="25">
        <v>5</v>
      </c>
      <c r="Y51" s="25">
        <v>0</v>
      </c>
      <c r="Z51" s="25">
        <v>0</v>
      </c>
      <c r="AA51" s="25">
        <v>0</v>
      </c>
      <c r="AB51" s="26">
        <v>0</v>
      </c>
      <c r="AC51" s="23">
        <f>Q51+R51+S51+T51+U51+V51+W51</f>
        <v>86.47</v>
      </c>
      <c r="AD51" s="22">
        <f>X51</f>
        <v>5</v>
      </c>
      <c r="AE51" s="19">
        <f>(Y51*3)+(Z51*10)+(AA51*5)+(AB51*20)</f>
        <v>0</v>
      </c>
      <c r="AF51" s="36">
        <f>AC51+AD51+AE51</f>
        <v>91.47</v>
      </c>
      <c r="AG51" s="27">
        <v>6.17</v>
      </c>
      <c r="AH51" s="24">
        <v>8.91</v>
      </c>
      <c r="AI51" s="24">
        <v>14.46</v>
      </c>
      <c r="AJ51" s="24">
        <v>7.02</v>
      </c>
      <c r="AK51" s="25">
        <v>4</v>
      </c>
      <c r="AL51" s="25">
        <v>0</v>
      </c>
      <c r="AM51" s="25">
        <v>0</v>
      </c>
      <c r="AN51" s="25">
        <v>0</v>
      </c>
      <c r="AO51" s="26">
        <v>0</v>
      </c>
      <c r="AP51" s="23">
        <f>AG51+AH51+AI51+AJ51</f>
        <v>36.56</v>
      </c>
      <c r="AQ51" s="22">
        <f>AK51</f>
        <v>4</v>
      </c>
      <c r="AR51" s="19">
        <f>(AL51*3)+(AM51*10)+(AN51*5)+(AO51*20)</f>
        <v>0</v>
      </c>
      <c r="AS51" s="36">
        <f>AP51+AQ51+AR51</f>
        <v>40.56</v>
      </c>
      <c r="AT51" s="27">
        <v>4.6500000000000004</v>
      </c>
      <c r="AU51" s="24">
        <v>17.2</v>
      </c>
      <c r="AV51" s="24">
        <v>2.1800000000000002</v>
      </c>
      <c r="AW51" s="25">
        <v>1</v>
      </c>
      <c r="AX51" s="25">
        <v>0</v>
      </c>
      <c r="AY51" s="25">
        <v>0</v>
      </c>
      <c r="AZ51" s="25">
        <v>0</v>
      </c>
      <c r="BA51" s="26">
        <v>0</v>
      </c>
      <c r="BB51" s="23">
        <f>AT51+AU51+AV51</f>
        <v>24.03</v>
      </c>
      <c r="BC51" s="22">
        <f>AW51</f>
        <v>1</v>
      </c>
      <c r="BD51" s="19">
        <f>(AX51*3)+(AY51*10)+(AZ51*5)+(BA51*20)</f>
        <v>0</v>
      </c>
      <c r="BE51" s="36">
        <f>BB51+BC51+BD51</f>
        <v>25.03</v>
      </c>
      <c r="BF51" s="23"/>
      <c r="BG51" s="126">
        <v>41.43</v>
      </c>
      <c r="BH51" s="25">
        <v>0</v>
      </c>
      <c r="BI51" s="25">
        <v>0</v>
      </c>
      <c r="BJ51" s="25">
        <v>0</v>
      </c>
      <c r="BK51" s="25">
        <v>0</v>
      </c>
      <c r="BL51" s="26">
        <v>0</v>
      </c>
      <c r="BM51" s="35">
        <f>BF51+BG51</f>
        <v>41.43</v>
      </c>
      <c r="BN51" s="32">
        <f>BH51</f>
        <v>0</v>
      </c>
      <c r="BO51" s="31">
        <f>(BI51*3)+(BJ51*10)+(BK51*5)+(BL51*20)</f>
        <v>0</v>
      </c>
      <c r="BP51" s="132">
        <f>BM51+BN51+BO51</f>
        <v>41.43</v>
      </c>
      <c r="BQ51" s="27">
        <v>7.04</v>
      </c>
      <c r="BR51" s="24">
        <v>10.210000000000001</v>
      </c>
      <c r="BS51" s="24">
        <v>15.9</v>
      </c>
      <c r="BT51" s="24">
        <v>9.06</v>
      </c>
      <c r="BU51" s="25">
        <v>17</v>
      </c>
      <c r="BV51" s="25">
        <v>0</v>
      </c>
      <c r="BW51" s="25">
        <v>0</v>
      </c>
      <c r="BX51" s="25">
        <v>0</v>
      </c>
      <c r="BY51" s="26">
        <v>0</v>
      </c>
      <c r="BZ51" s="23">
        <f>BQ51+BR51+BS51+BT51</f>
        <v>42.21</v>
      </c>
      <c r="CA51" s="22">
        <f>BU51</f>
        <v>17</v>
      </c>
      <c r="CB51" s="28">
        <f>(BV51*3)+(BW51*10)+(BX51*5)+(BY51*20)</f>
        <v>0</v>
      </c>
      <c r="CC51" s="45">
        <f>BZ51+CA51+CB51</f>
        <v>59.21</v>
      </c>
      <c r="CD51" s="27">
        <v>42.23</v>
      </c>
      <c r="CE51" s="24">
        <v>32.799999999999997</v>
      </c>
      <c r="CF51" s="25">
        <v>8</v>
      </c>
      <c r="CG51" s="25">
        <v>0</v>
      </c>
      <c r="CH51" s="25">
        <v>0</v>
      </c>
      <c r="CI51" s="25">
        <v>0</v>
      </c>
      <c r="CJ51" s="26">
        <v>0</v>
      </c>
      <c r="CK51" s="23">
        <f>CD51+CE51</f>
        <v>75.03</v>
      </c>
      <c r="CL51" s="22">
        <f>CF51</f>
        <v>8</v>
      </c>
      <c r="CM51" s="19">
        <f>(CG51*3)+(CH51*10)+(CI51*5)+(CJ51*20)</f>
        <v>0</v>
      </c>
      <c r="CN51" s="36">
        <f>CK51+CL51+CM51</f>
        <v>83.03</v>
      </c>
    </row>
    <row r="52" spans="1:247" x14ac:dyDescent="0.2">
      <c r="A52" s="29">
        <v>20</v>
      </c>
      <c r="B52" s="41" t="s">
        <v>188</v>
      </c>
      <c r="C52" s="41" t="s">
        <v>190</v>
      </c>
      <c r="D52" s="42"/>
      <c r="E52" s="42" t="s">
        <v>15</v>
      </c>
      <c r="F52" s="43" t="s">
        <v>22</v>
      </c>
      <c r="G52" s="81"/>
      <c r="H52" s="20" t="e">
        <f>IF(AND(OR(#REF!="Y",#REF!="Y"),J52&lt;5,K52&lt;5),IF(AND(J52=#REF!,K52=#REF!),#REF!+1,1),"")</f>
        <v>#REF!</v>
      </c>
      <c r="I52" s="17" t="e">
        <f>IF(AND(#REF!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30">
        <f>IF(ISNA(VLOOKUP(E52,SortLookup!$A$1:$B$5,2,FALSE))," ",VLOOKUP(E52,SortLookup!$A$1:$B$5,2,FALSE))</f>
        <v>0</v>
      </c>
      <c r="K52" s="18">
        <f>IF(ISNA(VLOOKUP(F52,SortLookup!$A$7:$B$11,2,FALSE))," ",VLOOKUP(F52,SortLookup!$A$7:$B$11,2,FALSE))</f>
        <v>3</v>
      </c>
      <c r="L52" s="37">
        <f>M52+N52+P52</f>
        <v>430.64</v>
      </c>
      <c r="M52" s="38">
        <f>AC52+AP52+BB52+BM52+BZ52+CK52+CV52+DG52+DR52+EC52+EN52+EY52+FJ52+FU52+GF52+GQ52+HB52+HM52+HX52+II52</f>
        <v>336.64</v>
      </c>
      <c r="N52" s="31">
        <f>AE52+AR52+BD52+BO52+CB52+CM52+CX52+DI52+DT52+EE52+EP52+FA52+FL52+FW52+GH52+GS52+HD52+HO52+HZ52+IK52</f>
        <v>28</v>
      </c>
      <c r="O52" s="32">
        <f>P52</f>
        <v>66</v>
      </c>
      <c r="P52" s="39">
        <f>X52+AK52+AW52+BH52+BU52+CF52+CQ52+DB52+DM52+DX52+EI52+ET52+FE52+FP52+GA52+GL52+GW52+HH52+HS52+ID52</f>
        <v>66</v>
      </c>
      <c r="Q52" s="27">
        <v>34.97</v>
      </c>
      <c r="R52" s="24">
        <v>38.39</v>
      </c>
      <c r="S52" s="24"/>
      <c r="T52" s="24"/>
      <c r="U52" s="24"/>
      <c r="V52" s="24"/>
      <c r="W52" s="24"/>
      <c r="X52" s="25">
        <v>1</v>
      </c>
      <c r="Y52" s="25">
        <v>0</v>
      </c>
      <c r="Z52" s="25">
        <v>0</v>
      </c>
      <c r="AA52" s="25">
        <v>1</v>
      </c>
      <c r="AB52" s="26">
        <v>0</v>
      </c>
      <c r="AC52" s="23">
        <f>Q52+R52+S52+T52+U52+V52+W52</f>
        <v>73.36</v>
      </c>
      <c r="AD52" s="22">
        <f>X52</f>
        <v>1</v>
      </c>
      <c r="AE52" s="19">
        <f>(Y52*3)+(Z52*10)+(AA52*5)+(AB52*20)</f>
        <v>5</v>
      </c>
      <c r="AF52" s="36">
        <f>AC52+AD52+AE52</f>
        <v>79.36</v>
      </c>
      <c r="AG52" s="27">
        <v>12.49</v>
      </c>
      <c r="AH52" s="24">
        <v>20.58</v>
      </c>
      <c r="AI52" s="24">
        <v>26.79</v>
      </c>
      <c r="AJ52" s="24">
        <v>8.52</v>
      </c>
      <c r="AK52" s="25">
        <v>15</v>
      </c>
      <c r="AL52" s="25">
        <v>0</v>
      </c>
      <c r="AM52" s="25">
        <v>0</v>
      </c>
      <c r="AN52" s="25">
        <v>0</v>
      </c>
      <c r="AO52" s="26">
        <v>0</v>
      </c>
      <c r="AP52" s="23">
        <f>AG52+AH52+AI52+AJ52</f>
        <v>68.38</v>
      </c>
      <c r="AQ52" s="22">
        <f>AK52</f>
        <v>15</v>
      </c>
      <c r="AR52" s="19">
        <f>(AL52*3)+(AM52*10)+(AN52*5)+(AO52*20)</f>
        <v>0</v>
      </c>
      <c r="AS52" s="36">
        <f>AP52+AQ52+AR52</f>
        <v>83.38</v>
      </c>
      <c r="AT52" s="27">
        <v>3.42</v>
      </c>
      <c r="AU52" s="24">
        <v>13.99</v>
      </c>
      <c r="AV52" s="24">
        <v>2.56</v>
      </c>
      <c r="AW52" s="25">
        <v>10</v>
      </c>
      <c r="AX52" s="25">
        <v>0</v>
      </c>
      <c r="AY52" s="25">
        <v>0</v>
      </c>
      <c r="AZ52" s="25">
        <v>0</v>
      </c>
      <c r="BA52" s="26">
        <v>0</v>
      </c>
      <c r="BB52" s="23">
        <f>AT52+AU52+AV52</f>
        <v>19.97</v>
      </c>
      <c r="BC52" s="22">
        <f>AW52</f>
        <v>10</v>
      </c>
      <c r="BD52" s="19">
        <f>(AX52*3)+(AY52*10)+(AZ52*5)+(BA52*20)</f>
        <v>0</v>
      </c>
      <c r="BE52" s="36">
        <f>BB52+BC52+BD52</f>
        <v>29.97</v>
      </c>
      <c r="BF52" s="23"/>
      <c r="BG52" s="126">
        <v>58.2</v>
      </c>
      <c r="BH52" s="25">
        <v>5</v>
      </c>
      <c r="BI52" s="25">
        <v>1</v>
      </c>
      <c r="BJ52" s="25">
        <v>0</v>
      </c>
      <c r="BK52" s="25">
        <v>4</v>
      </c>
      <c r="BL52" s="26">
        <v>0</v>
      </c>
      <c r="BM52" s="35">
        <f>BF52+BG52</f>
        <v>58.2</v>
      </c>
      <c r="BN52" s="32">
        <f>BH52</f>
        <v>5</v>
      </c>
      <c r="BO52" s="31">
        <f>(BI52*3)+(BJ52*10)+(BK52*5)+(BL52*20)</f>
        <v>23</v>
      </c>
      <c r="BP52" s="36">
        <f>BM52+BN52+BO52</f>
        <v>86.2</v>
      </c>
      <c r="BQ52" s="27">
        <v>9.5399999999999991</v>
      </c>
      <c r="BR52" s="24">
        <v>11.13</v>
      </c>
      <c r="BS52" s="24">
        <v>18.329999999999998</v>
      </c>
      <c r="BT52" s="24">
        <v>7.83</v>
      </c>
      <c r="BU52" s="25">
        <v>16</v>
      </c>
      <c r="BV52" s="25">
        <v>0</v>
      </c>
      <c r="BW52" s="25">
        <v>0</v>
      </c>
      <c r="BX52" s="25">
        <v>0</v>
      </c>
      <c r="BY52" s="26">
        <v>0</v>
      </c>
      <c r="BZ52" s="23">
        <f>BQ52+BR52+BS52+BT52</f>
        <v>46.83</v>
      </c>
      <c r="CA52" s="22">
        <f>BU52</f>
        <v>16</v>
      </c>
      <c r="CB52" s="28">
        <f>(BV52*3)+(BW52*10)+(BX52*5)+(BY52*20)</f>
        <v>0</v>
      </c>
      <c r="CC52" s="45">
        <f>BZ52+CA52+CB52</f>
        <v>62.83</v>
      </c>
      <c r="CD52" s="27">
        <v>35.18</v>
      </c>
      <c r="CE52" s="24">
        <v>34.72</v>
      </c>
      <c r="CF52" s="25">
        <v>19</v>
      </c>
      <c r="CG52" s="25">
        <v>0</v>
      </c>
      <c r="CH52" s="25">
        <v>0</v>
      </c>
      <c r="CI52" s="25">
        <v>0</v>
      </c>
      <c r="CJ52" s="26">
        <v>0</v>
      </c>
      <c r="CK52" s="23">
        <f>CD52+CE52</f>
        <v>69.900000000000006</v>
      </c>
      <c r="CL52" s="22">
        <f>CF52</f>
        <v>19</v>
      </c>
      <c r="CM52" s="19">
        <f>(CG52*3)+(CH52*10)+(CI52*5)+(CJ52*20)</f>
        <v>0</v>
      </c>
      <c r="CN52" s="36">
        <f>CK52+CL52+CM52</f>
        <v>88.9</v>
      </c>
    </row>
    <row r="53" spans="1:247" x14ac:dyDescent="0.2">
      <c r="A53" s="29">
        <v>21</v>
      </c>
      <c r="B53" s="41" t="s">
        <v>178</v>
      </c>
      <c r="C53" s="21"/>
      <c r="D53" s="42"/>
      <c r="E53" s="42" t="s">
        <v>15</v>
      </c>
      <c r="F53" s="43" t="s">
        <v>112</v>
      </c>
      <c r="G53" s="81"/>
      <c r="H53" s="20" t="e">
        <f>IF(AND(OR(#REF!="Y",#REF!="Y"),J53&lt;5,K53&lt;5),IF(AND(J53=#REF!,K53=#REF!),#REF!+1,1),"")</f>
        <v>#REF!</v>
      </c>
      <c r="I53" s="17" t="e">
        <f>IF(AND(#REF!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30">
        <f>IF(ISNA(VLOOKUP(E53,SortLookup!$A$1:$B$5,2,FALSE))," ",VLOOKUP(E53,SortLookup!$A$1:$B$5,2,FALSE))</f>
        <v>0</v>
      </c>
      <c r="K53" s="18" t="str">
        <f>IF(ISNA(VLOOKUP(F53,SortLookup!$A$7:$B$11,2,FALSE))," ",VLOOKUP(F53,SortLookup!$A$7:$B$11,2,FALSE))</f>
        <v xml:space="preserve"> </v>
      </c>
      <c r="L53" s="37">
        <f>M53+N53+P53</f>
        <v>462.26</v>
      </c>
      <c r="M53" s="38">
        <f>AC53+AP53+BB53+BM53+BZ53+CK53+CV53+DG53+DR53+EC53+EN53+EY53+FJ53+FU53+GF53+GQ53+HB53+HM53+HX53+II53</f>
        <v>341.26</v>
      </c>
      <c r="N53" s="31">
        <f>AE53+AR53+BD53+BO53+CB53+CM53+CX53+DI53+DT53+EE53+EP53+FA53+FL53+FW53+GH53+GS53+HD53+HO53+HZ53+IK53</f>
        <v>17</v>
      </c>
      <c r="O53" s="32">
        <f>P53</f>
        <v>104</v>
      </c>
      <c r="P53" s="39">
        <f>X53+AK53+AW53+BH53+BU53+CF53+CQ53+DB53+DM53+DX53+EI53+ET53+FE53+FP53+GA53+GL53+GW53+HH53+HS53+ID53</f>
        <v>104</v>
      </c>
      <c r="Q53" s="27">
        <v>23.78</v>
      </c>
      <c r="R53" s="24">
        <v>49.26</v>
      </c>
      <c r="S53" s="24"/>
      <c r="T53" s="24"/>
      <c r="U53" s="24"/>
      <c r="V53" s="24"/>
      <c r="W53" s="24"/>
      <c r="X53" s="25">
        <v>12</v>
      </c>
      <c r="Y53" s="25">
        <v>0</v>
      </c>
      <c r="Z53" s="25">
        <v>0</v>
      </c>
      <c r="AA53" s="25">
        <v>1</v>
      </c>
      <c r="AB53" s="26">
        <v>0</v>
      </c>
      <c r="AC53" s="23">
        <f>Q53+R53+S53+T53+U53+V53+W53</f>
        <v>73.040000000000006</v>
      </c>
      <c r="AD53" s="22">
        <f>X53</f>
        <v>12</v>
      </c>
      <c r="AE53" s="19">
        <f>(Y53*3)+(Z53*10)+(AA53*5)+(AB53*20)</f>
        <v>5</v>
      </c>
      <c r="AF53" s="36">
        <f>AC53+AD53+AE53</f>
        <v>90.04</v>
      </c>
      <c r="AG53" s="27">
        <v>6.96</v>
      </c>
      <c r="AH53" s="24">
        <v>9.43</v>
      </c>
      <c r="AI53" s="24">
        <v>16.149999999999999</v>
      </c>
      <c r="AJ53" s="24">
        <v>8.24</v>
      </c>
      <c r="AK53" s="25">
        <v>27</v>
      </c>
      <c r="AL53" s="25">
        <v>0</v>
      </c>
      <c r="AM53" s="25">
        <v>0</v>
      </c>
      <c r="AN53" s="25">
        <v>0</v>
      </c>
      <c r="AO53" s="26">
        <v>0</v>
      </c>
      <c r="AP53" s="23">
        <f>AG53+AH53+AI53+AJ53</f>
        <v>40.78</v>
      </c>
      <c r="AQ53" s="22">
        <f>AK53</f>
        <v>27</v>
      </c>
      <c r="AR53" s="19">
        <f>(AL53*3)+(AM53*10)+(AN53*5)+(AO53*20)</f>
        <v>0</v>
      </c>
      <c r="AS53" s="36">
        <f>AP53+AQ53+AR53</f>
        <v>67.78</v>
      </c>
      <c r="AT53" s="27">
        <v>4.6900000000000004</v>
      </c>
      <c r="AU53" s="24">
        <v>13.47</v>
      </c>
      <c r="AV53" s="24">
        <v>2.12</v>
      </c>
      <c r="AW53" s="25">
        <v>3</v>
      </c>
      <c r="AX53" s="25">
        <v>0</v>
      </c>
      <c r="AY53" s="25">
        <v>0</v>
      </c>
      <c r="AZ53" s="25">
        <v>0</v>
      </c>
      <c r="BA53" s="26">
        <v>0</v>
      </c>
      <c r="BB53" s="23">
        <f>AT53+AU53+AV53</f>
        <v>20.28</v>
      </c>
      <c r="BC53" s="22">
        <f>AW53</f>
        <v>3</v>
      </c>
      <c r="BD53" s="19">
        <f>(AX53*3)+(AY53*10)+(AZ53*5)+(BA53*20)</f>
        <v>0</v>
      </c>
      <c r="BE53" s="36">
        <f>BB53+BC53+BD53</f>
        <v>23.28</v>
      </c>
      <c r="BF53" s="23"/>
      <c r="BG53" s="126">
        <v>77.2</v>
      </c>
      <c r="BH53" s="25">
        <v>10</v>
      </c>
      <c r="BI53" s="25">
        <v>0</v>
      </c>
      <c r="BJ53" s="25">
        <v>0</v>
      </c>
      <c r="BK53" s="25">
        <v>0</v>
      </c>
      <c r="BL53" s="26">
        <v>0</v>
      </c>
      <c r="BM53" s="35">
        <f>BF53+BG53</f>
        <v>77.2</v>
      </c>
      <c r="BN53" s="32">
        <f>BH53</f>
        <v>10</v>
      </c>
      <c r="BO53" s="31">
        <f>(BI53*3)+(BJ53*10)+(BK53*5)+(BL53*20)</f>
        <v>0</v>
      </c>
      <c r="BP53" s="36">
        <f>BM53+BN53+BO53</f>
        <v>87.2</v>
      </c>
      <c r="BQ53" s="27">
        <v>6.77</v>
      </c>
      <c r="BR53" s="24">
        <v>10.11</v>
      </c>
      <c r="BS53" s="24">
        <v>18.03</v>
      </c>
      <c r="BT53" s="24">
        <v>8.25</v>
      </c>
      <c r="BU53" s="25">
        <v>28</v>
      </c>
      <c r="BV53" s="25">
        <v>0</v>
      </c>
      <c r="BW53" s="25">
        <v>0</v>
      </c>
      <c r="BX53" s="25">
        <v>0</v>
      </c>
      <c r="BY53" s="26">
        <v>0</v>
      </c>
      <c r="BZ53" s="23">
        <f>BQ53+BR53+BS53+BT53</f>
        <v>43.16</v>
      </c>
      <c r="CA53" s="22">
        <f>BU53</f>
        <v>28</v>
      </c>
      <c r="CB53" s="28">
        <f>(BV53*3)+(BW53*10)+(BX53*5)+(BY53*20)</f>
        <v>0</v>
      </c>
      <c r="CC53" s="45">
        <f>BZ53+CA53+CB53</f>
        <v>71.16</v>
      </c>
      <c r="CD53" s="27">
        <v>40.32</v>
      </c>
      <c r="CE53" s="24">
        <v>46.48</v>
      </c>
      <c r="CF53" s="25">
        <v>24</v>
      </c>
      <c r="CG53" s="25">
        <v>4</v>
      </c>
      <c r="CH53" s="25">
        <v>0</v>
      </c>
      <c r="CI53" s="25">
        <v>0</v>
      </c>
      <c r="CJ53" s="26">
        <v>0</v>
      </c>
      <c r="CK53" s="23">
        <f>CD53+CE53</f>
        <v>86.8</v>
      </c>
      <c r="CL53" s="22">
        <f>CF53</f>
        <v>24</v>
      </c>
      <c r="CM53" s="19">
        <f>(CG53*3)+(CH53*10)+(CI53*5)+(CJ53*20)</f>
        <v>12</v>
      </c>
      <c r="CN53" s="36">
        <f>CK53+CL53+CM53</f>
        <v>122.8</v>
      </c>
    </row>
    <row r="54" spans="1:247" x14ac:dyDescent="0.2">
      <c r="A54" s="29">
        <v>22</v>
      </c>
      <c r="B54" s="41" t="s">
        <v>199</v>
      </c>
      <c r="C54" s="41" t="s">
        <v>200</v>
      </c>
      <c r="D54" s="42"/>
      <c r="E54" s="42" t="s">
        <v>15</v>
      </c>
      <c r="F54" s="43" t="s">
        <v>22</v>
      </c>
      <c r="G54" s="81"/>
      <c r="H54" s="20" t="e">
        <f>IF(AND(OR(#REF!="Y",#REF!="Y"),J54&lt;5,K54&lt;5),IF(AND(J54=#REF!,K54=#REF!),#REF!+1,1),"")</f>
        <v>#REF!</v>
      </c>
      <c r="I54" s="17" t="e">
        <f>IF(AND(#REF!="Y",K54&gt;0,OR(AND(H54=1,#REF!=10),AND(H54=2,#REF!=20),AND(H54=3,#REF!=30),AND(H54=4,#REF!=40),AND(H54=5,#REF!=50),AND(H54=6,#REF!=60),AND(H54=7,#REF!=70),AND(H54=8,#REF!=80),AND(H54=9,#REF!=90),AND(H54=10,#REF!=100))),VLOOKUP(K54-1,SortLookup!$A$13:$B$16,2,FALSE),"")</f>
        <v>#REF!</v>
      </c>
      <c r="J54" s="30">
        <f>IF(ISNA(VLOOKUP(E54,SortLookup!$A$1:$B$5,2,FALSE))," ",VLOOKUP(E54,SortLookup!$A$1:$B$5,2,FALSE))</f>
        <v>0</v>
      </c>
      <c r="K54" s="18">
        <f>IF(ISNA(VLOOKUP(F54,SortLookup!$A$7:$B$11,2,FALSE))," ",VLOOKUP(F54,SortLookup!$A$7:$B$11,2,FALSE))</f>
        <v>3</v>
      </c>
      <c r="L54" s="37">
        <f>M54+N54+P54</f>
        <v>466.36</v>
      </c>
      <c r="M54" s="38">
        <f>AC54+AP54+BB54+BM54+BZ54+CK54+CV54+DG54+DR54+EC54+EN54+EY54+FJ54+FU54+GF54+GQ54+HB54+HM54+HX54+II54</f>
        <v>383.36</v>
      </c>
      <c r="N54" s="31">
        <f>AE54+AR54+BD54+BO54+CB54+CM54+CX54+DI54+DT54+EE54+EP54+FA54+FL54+FW54+GH54+GS54+HD54+HO54+HZ54+IK54</f>
        <v>11</v>
      </c>
      <c r="O54" s="32">
        <f>P54</f>
        <v>72</v>
      </c>
      <c r="P54" s="39">
        <f>X54+AK54+AW54+BH54+BU54+CF54+CQ54+DB54+DM54+DX54+EI54+ET54+FE54+FP54+GA54+GL54+GW54+HH54+HS54+ID54</f>
        <v>72</v>
      </c>
      <c r="Q54" s="27">
        <v>62.76</v>
      </c>
      <c r="R54" s="24">
        <v>46.17</v>
      </c>
      <c r="S54" s="24"/>
      <c r="T54" s="24"/>
      <c r="U54" s="24"/>
      <c r="V54" s="24"/>
      <c r="W54" s="24"/>
      <c r="X54" s="25">
        <v>0</v>
      </c>
      <c r="Y54" s="25">
        <v>1</v>
      </c>
      <c r="Z54" s="25">
        <v>0</v>
      </c>
      <c r="AA54" s="25">
        <v>1</v>
      </c>
      <c r="AB54" s="26">
        <v>0</v>
      </c>
      <c r="AC54" s="23">
        <f>Q54+R54+S54+T54+U54+V54+W54</f>
        <v>108.93</v>
      </c>
      <c r="AD54" s="22">
        <f>X54</f>
        <v>0</v>
      </c>
      <c r="AE54" s="19">
        <f>(Y54*3)+(Z54*10)+(AA54*5)+(AB54*20)</f>
        <v>8</v>
      </c>
      <c r="AF54" s="36">
        <f>AC54+AD54+AE54</f>
        <v>116.93</v>
      </c>
      <c r="AG54" s="27">
        <v>10.86</v>
      </c>
      <c r="AH54" s="24">
        <v>14.94</v>
      </c>
      <c r="AI54" s="24">
        <v>26.73</v>
      </c>
      <c r="AJ54" s="24">
        <v>12.94</v>
      </c>
      <c r="AK54" s="25">
        <v>17</v>
      </c>
      <c r="AL54" s="25">
        <v>0</v>
      </c>
      <c r="AM54" s="25">
        <v>0</v>
      </c>
      <c r="AN54" s="25">
        <v>0</v>
      </c>
      <c r="AO54" s="26">
        <v>0</v>
      </c>
      <c r="AP54" s="23">
        <f>AG54+AH54+AI54+AJ54</f>
        <v>65.47</v>
      </c>
      <c r="AQ54" s="22">
        <f>AK54</f>
        <v>17</v>
      </c>
      <c r="AR54" s="19">
        <f>(AL54*3)+(AM54*10)+(AN54*5)+(AO54*20)</f>
        <v>0</v>
      </c>
      <c r="AS54" s="36">
        <f>AP54+AQ54+AR54</f>
        <v>82.47</v>
      </c>
      <c r="AT54" s="27">
        <v>7.71</v>
      </c>
      <c r="AU54" s="24">
        <v>12.97</v>
      </c>
      <c r="AV54" s="24">
        <v>4.51</v>
      </c>
      <c r="AW54" s="25">
        <v>6</v>
      </c>
      <c r="AX54" s="25">
        <v>0</v>
      </c>
      <c r="AY54" s="25">
        <v>0</v>
      </c>
      <c r="AZ54" s="25">
        <v>0</v>
      </c>
      <c r="BA54" s="26">
        <v>0</v>
      </c>
      <c r="BB54" s="23">
        <f>AT54+AU54+AV54</f>
        <v>25.19</v>
      </c>
      <c r="BC54" s="22">
        <f>AW54</f>
        <v>6</v>
      </c>
      <c r="BD54" s="19">
        <f>(AX54*3)+(AY54*10)+(AZ54*5)+(BA54*20)</f>
        <v>0</v>
      </c>
      <c r="BE54" s="36">
        <f>BB54+BC54+BD54</f>
        <v>31.19</v>
      </c>
      <c r="BF54" s="23"/>
      <c r="BG54" s="126">
        <v>51.45</v>
      </c>
      <c r="BH54" s="25">
        <v>11</v>
      </c>
      <c r="BI54" s="25">
        <v>0</v>
      </c>
      <c r="BJ54" s="25">
        <v>0</v>
      </c>
      <c r="BK54" s="25">
        <v>0</v>
      </c>
      <c r="BL54" s="26">
        <v>0</v>
      </c>
      <c r="BM54" s="35">
        <f>BF54+BG54</f>
        <v>51.45</v>
      </c>
      <c r="BN54" s="32">
        <f>BH54</f>
        <v>11</v>
      </c>
      <c r="BO54" s="31">
        <f>(BI54*3)+(BJ54*10)+(BK54*5)+(BL54*20)</f>
        <v>0</v>
      </c>
      <c r="BP54" s="36">
        <f>BM54+BN54+BO54</f>
        <v>62.45</v>
      </c>
      <c r="BQ54" s="27">
        <v>10.71</v>
      </c>
      <c r="BR54" s="24">
        <v>15.13</v>
      </c>
      <c r="BS54" s="24">
        <v>27.2</v>
      </c>
      <c r="BT54" s="24">
        <v>12.62</v>
      </c>
      <c r="BU54" s="25">
        <v>13</v>
      </c>
      <c r="BV54" s="25">
        <v>0</v>
      </c>
      <c r="BW54" s="25">
        <v>0</v>
      </c>
      <c r="BX54" s="25">
        <v>0</v>
      </c>
      <c r="BY54" s="26">
        <v>0</v>
      </c>
      <c r="BZ54" s="23">
        <f>BQ54+BR54+BS54+BT54</f>
        <v>65.66</v>
      </c>
      <c r="CA54" s="22">
        <f>BU54</f>
        <v>13</v>
      </c>
      <c r="CB54" s="28">
        <f>(BV54*3)+(BW54*10)+(BX54*5)+(BY54*20)</f>
        <v>0</v>
      </c>
      <c r="CC54" s="45">
        <f>BZ54+CA54+CB54</f>
        <v>78.66</v>
      </c>
      <c r="CD54" s="27">
        <v>35.33</v>
      </c>
      <c r="CE54" s="24">
        <v>31.33</v>
      </c>
      <c r="CF54" s="25">
        <v>25</v>
      </c>
      <c r="CG54" s="25">
        <v>1</v>
      </c>
      <c r="CH54" s="25">
        <v>0</v>
      </c>
      <c r="CI54" s="25">
        <v>0</v>
      </c>
      <c r="CJ54" s="26">
        <v>0</v>
      </c>
      <c r="CK54" s="23">
        <f>CD54+CE54</f>
        <v>66.66</v>
      </c>
      <c r="CL54" s="22">
        <f>CF54</f>
        <v>25</v>
      </c>
      <c r="CM54" s="19">
        <f>(CG54*3)+(CH54*10)+(CI54*5)+(CJ54*20)</f>
        <v>3</v>
      </c>
      <c r="CN54" s="36">
        <f>CK54+CL54+CM54</f>
        <v>94.66</v>
      </c>
    </row>
    <row r="55" spans="1:247" x14ac:dyDescent="0.2">
      <c r="A55" s="29">
        <v>23</v>
      </c>
      <c r="B55" s="41" t="s">
        <v>146</v>
      </c>
      <c r="C55" s="21"/>
      <c r="D55" s="42"/>
      <c r="E55" s="42" t="s">
        <v>15</v>
      </c>
      <c r="F55" s="43" t="s">
        <v>143</v>
      </c>
      <c r="G55" s="81"/>
      <c r="H55" s="20" t="e">
        <f>IF(AND(OR(#REF!="Y",#REF!="Y"),J55&lt;5,K55&lt;5),IF(AND(J55=#REF!,K55=#REF!),#REF!+1,1),"")</f>
        <v>#REF!</v>
      </c>
      <c r="I55" s="17" t="e">
        <f>IF(AND(#REF!="Y",K55&gt;0,OR(AND(H55=1,#REF!=10),AND(H55=2,#REF!=20),AND(H55=3,#REF!=30),AND(H55=4,#REF!=40),AND(H55=5,#REF!=50),AND(H55=6,#REF!=60),AND(H55=7,#REF!=70),AND(H55=8,#REF!=80),AND(H55=9,#REF!=90),AND(H55=10,#REF!=100))),VLOOKUP(K55-1,SortLookup!$A$13:$B$16,2,FALSE),"")</f>
        <v>#REF!</v>
      </c>
      <c r="J55" s="30">
        <f>IF(ISNA(VLOOKUP(E55,SortLookup!$A$1:$B$5,2,FALSE))," ",VLOOKUP(E55,SortLookup!$A$1:$B$5,2,FALSE))</f>
        <v>0</v>
      </c>
      <c r="K55" s="18" t="str">
        <f>IF(ISNA(VLOOKUP(F55,SortLookup!$A$7:$B$11,2,FALSE))," ",VLOOKUP(F55,SortLookup!$A$7:$B$11,2,FALSE))</f>
        <v xml:space="preserve"> </v>
      </c>
      <c r="L55" s="37">
        <f>M55+N55+P55</f>
        <v>563.58000000000004</v>
      </c>
      <c r="M55" s="38">
        <f>AC55+AP55+BB55+BM55+BZ55+CK55+CV55+DG55+DR55+EC55+EN55+EY55+FJ55+FU55+GF55+GQ55+HB55+HM55+HX55+II55</f>
        <v>471.58</v>
      </c>
      <c r="N55" s="31">
        <v>0</v>
      </c>
      <c r="O55" s="32">
        <f>P55</f>
        <v>92</v>
      </c>
      <c r="P55" s="39">
        <f>X55+AK55+AW55+BH55+BU55+CF55+CQ55+DB55+DM55+DX55+EI55+ET55+FE55+FP55+GA55+GL55+GW55+HH55+HS55+ID55</f>
        <v>92</v>
      </c>
      <c r="Q55" s="27">
        <v>56.38</v>
      </c>
      <c r="R55" s="24">
        <v>95.36</v>
      </c>
      <c r="S55" s="24"/>
      <c r="T55" s="24"/>
      <c r="U55" s="24"/>
      <c r="V55" s="24"/>
      <c r="W55" s="24"/>
      <c r="X55" s="25">
        <v>6</v>
      </c>
      <c r="Y55" s="25">
        <v>0</v>
      </c>
      <c r="Z55" s="25">
        <v>0</v>
      </c>
      <c r="AA55" s="25">
        <v>3</v>
      </c>
      <c r="AB55" s="26">
        <v>0</v>
      </c>
      <c r="AC55" s="23">
        <f>Q55+R55+S55+T55+U55+V55+W55</f>
        <v>151.74</v>
      </c>
      <c r="AD55" s="22">
        <f>X55</f>
        <v>6</v>
      </c>
      <c r="AE55" s="19">
        <f>(Y55*3)+(Z55*10)+(AA55*5)+(AB55*20)</f>
        <v>15</v>
      </c>
      <c r="AF55" s="36">
        <f>AC55+AD55+AE55</f>
        <v>172.74</v>
      </c>
      <c r="AG55" s="27">
        <v>10.7</v>
      </c>
      <c r="AH55" s="24">
        <v>11.16</v>
      </c>
      <c r="AI55" s="24">
        <v>27.42</v>
      </c>
      <c r="AJ55" s="24">
        <v>12.13</v>
      </c>
      <c r="AK55" s="25">
        <v>19</v>
      </c>
      <c r="AL55" s="25">
        <v>0</v>
      </c>
      <c r="AM55" s="25">
        <v>0</v>
      </c>
      <c r="AN55" s="25">
        <v>0</v>
      </c>
      <c r="AO55" s="26">
        <v>0</v>
      </c>
      <c r="AP55" s="23">
        <f>AG55+AH55+AI55+AJ55</f>
        <v>61.41</v>
      </c>
      <c r="AQ55" s="22">
        <f>AK55</f>
        <v>19</v>
      </c>
      <c r="AR55" s="19">
        <f>(AL55*3)+(AM55*10)+(AN55*5)+(AO55*20)</f>
        <v>0</v>
      </c>
      <c r="AS55" s="36">
        <f>AP55+AQ55+AR55</f>
        <v>80.41</v>
      </c>
      <c r="AT55" s="27">
        <v>9.68</v>
      </c>
      <c r="AU55" s="24">
        <v>33.15</v>
      </c>
      <c r="AV55" s="24">
        <v>5.27</v>
      </c>
      <c r="AW55" s="25">
        <v>2</v>
      </c>
      <c r="AX55" s="25">
        <v>0</v>
      </c>
      <c r="AY55" s="25">
        <v>0</v>
      </c>
      <c r="AZ55" s="25">
        <v>0</v>
      </c>
      <c r="BA55" s="26">
        <v>0</v>
      </c>
      <c r="BB55" s="23">
        <f>AT55+AU55+AV55</f>
        <v>48.1</v>
      </c>
      <c r="BC55" s="22">
        <f>AW55</f>
        <v>2</v>
      </c>
      <c r="BD55" s="19">
        <f>(AX55*3)+(AY55*10)+(AZ55*5)+(BA55*20)</f>
        <v>0</v>
      </c>
      <c r="BE55" s="36">
        <f>BB55+BC55+BD55</f>
        <v>50.1</v>
      </c>
      <c r="BF55" s="23"/>
      <c r="BG55" s="126">
        <v>74.95</v>
      </c>
      <c r="BH55" s="25">
        <v>20</v>
      </c>
      <c r="BI55" s="25">
        <v>1</v>
      </c>
      <c r="BJ55" s="25">
        <v>0</v>
      </c>
      <c r="BK55" s="25">
        <v>0</v>
      </c>
      <c r="BL55" s="26">
        <v>0</v>
      </c>
      <c r="BM55" s="35">
        <f>BF55+BG55</f>
        <v>74.95</v>
      </c>
      <c r="BN55" s="32">
        <f>BH55</f>
        <v>20</v>
      </c>
      <c r="BO55" s="31">
        <f>(BI55*3)+(BJ55*10)+(BK55*5)+(BL55*20)</f>
        <v>3</v>
      </c>
      <c r="BP55" s="36">
        <f>BM55+BN55+BO55</f>
        <v>97.95</v>
      </c>
      <c r="BQ55" s="27">
        <v>9.4</v>
      </c>
      <c r="BR55" s="24">
        <v>10.58</v>
      </c>
      <c r="BS55" s="24">
        <v>24.13</v>
      </c>
      <c r="BT55" s="24">
        <v>10.33</v>
      </c>
      <c r="BU55" s="25">
        <v>17</v>
      </c>
      <c r="BV55" s="25">
        <v>0</v>
      </c>
      <c r="BW55" s="25">
        <v>0</v>
      </c>
      <c r="BX55" s="25">
        <v>0</v>
      </c>
      <c r="BY55" s="26">
        <v>0</v>
      </c>
      <c r="BZ55" s="23">
        <f>BQ55+BR55+BS55+BT55</f>
        <v>54.44</v>
      </c>
      <c r="CA55" s="22">
        <f>BU55</f>
        <v>17</v>
      </c>
      <c r="CB55" s="28">
        <f>(BV55*3)+(BW55*10)+(BX55*5)+(BY55*20)</f>
        <v>0</v>
      </c>
      <c r="CC55" s="45">
        <f>BZ55+CA55+CB55</f>
        <v>71.44</v>
      </c>
      <c r="CD55" s="27">
        <v>44.12</v>
      </c>
      <c r="CE55" s="24">
        <v>36.82</v>
      </c>
      <c r="CF55" s="25">
        <v>28</v>
      </c>
      <c r="CG55" s="25">
        <v>1</v>
      </c>
      <c r="CH55" s="25">
        <v>0</v>
      </c>
      <c r="CI55" s="25">
        <v>0</v>
      </c>
      <c r="CJ55" s="26">
        <v>0</v>
      </c>
      <c r="CK55" s="23">
        <f>CD55+CE55</f>
        <v>80.94</v>
      </c>
      <c r="CL55" s="22">
        <f>CF55</f>
        <v>28</v>
      </c>
      <c r="CM55" s="19">
        <f>(CG55*3)+(CH55*10)+(CI55*5)+(CJ55*20)</f>
        <v>3</v>
      </c>
      <c r="CN55" s="36">
        <f>CK55+CL55+CM55</f>
        <v>111.94</v>
      </c>
    </row>
    <row r="56" spans="1:247" ht="13.5" thickBot="1" x14ac:dyDescent="0.25">
      <c r="A56" s="29">
        <v>24</v>
      </c>
      <c r="B56" s="41" t="s">
        <v>118</v>
      </c>
      <c r="C56" s="131"/>
      <c r="D56" s="42" t="s">
        <v>121</v>
      </c>
      <c r="E56" s="42" t="s">
        <v>15</v>
      </c>
      <c r="F56" s="43" t="s">
        <v>112</v>
      </c>
      <c r="G56" s="81"/>
      <c r="H56" s="20" t="e">
        <f>IF(AND(OR(#REF!="Y",#REF!="Y"),J56&lt;5,K56&lt;5),IF(AND(J56=#REF!,K56=#REF!),#REF!+1,1),"")</f>
        <v>#REF!</v>
      </c>
      <c r="I56" s="17" t="e">
        <f>IF(AND(#REF!="Y",K56&gt;0,OR(AND(H56=1,#REF!=10),AND(H56=2,#REF!=20),AND(H56=3,#REF!=30),AND(H56=4,#REF!=40),AND(H56=5,#REF!=50),AND(H56=6,#REF!=60),AND(H56=7,#REF!=70),AND(H56=8,#REF!=80),AND(H56=9,#REF!=90),AND(H56=10,#REF!=100))),VLOOKUP(K56-1,SortLookup!$A$13:$B$16,2,FALSE),"")</f>
        <v>#REF!</v>
      </c>
      <c r="J56" s="30">
        <f>IF(ISNA(VLOOKUP(E56,SortLookup!$A$1:$B$5,2,FALSE))," ",VLOOKUP(E56,SortLookup!$A$1:$B$5,2,FALSE))</f>
        <v>0</v>
      </c>
      <c r="K56" s="18" t="str">
        <f>IF(ISNA(VLOOKUP(F56,SortLookup!$A$7:$B$11,2,FALSE))," ",VLOOKUP(F56,SortLookup!$A$7:$B$11,2,FALSE))</f>
        <v xml:space="preserve"> </v>
      </c>
      <c r="L56" s="128" t="s">
        <v>120</v>
      </c>
      <c r="M56" s="38"/>
      <c r="N56" s="31"/>
      <c r="O56" s="32">
        <f>P56</f>
        <v>0</v>
      </c>
      <c r="P56" s="39"/>
      <c r="Q56" s="27"/>
      <c r="R56" s="24"/>
      <c r="S56" s="24"/>
      <c r="T56" s="24"/>
      <c r="U56" s="24"/>
      <c r="V56" s="24"/>
      <c r="W56" s="24"/>
      <c r="X56" s="25"/>
      <c r="Y56" s="25"/>
      <c r="Z56" s="25"/>
      <c r="AA56" s="25"/>
      <c r="AB56" s="26"/>
      <c r="AC56" s="23"/>
      <c r="AD56" s="22"/>
      <c r="AE56" s="19"/>
      <c r="AF56" s="129" t="s">
        <v>120</v>
      </c>
      <c r="AG56" s="27"/>
      <c r="AH56" s="24"/>
      <c r="AI56" s="24"/>
      <c r="AJ56" s="24"/>
      <c r="AK56" s="25"/>
      <c r="AL56" s="25"/>
      <c r="AM56" s="25"/>
      <c r="AN56" s="25"/>
      <c r="AO56" s="26"/>
      <c r="AP56" s="23"/>
      <c r="AQ56" s="22"/>
      <c r="AR56" s="19"/>
      <c r="AS56" s="36"/>
      <c r="AT56" s="27"/>
      <c r="AU56" s="24"/>
      <c r="AV56" s="24"/>
      <c r="AW56" s="25"/>
      <c r="AX56" s="25"/>
      <c r="AY56" s="25"/>
      <c r="AZ56" s="25"/>
      <c r="BA56" s="26"/>
      <c r="BB56" s="23"/>
      <c r="BC56" s="22"/>
      <c r="BD56" s="19"/>
      <c r="BE56" s="36"/>
      <c r="BF56" s="23"/>
      <c r="BG56" s="126"/>
      <c r="BH56" s="25"/>
      <c r="BI56" s="25"/>
      <c r="BJ56" s="25"/>
      <c r="BK56" s="25"/>
      <c r="BL56" s="26"/>
      <c r="BM56" s="35"/>
      <c r="BN56" s="32"/>
      <c r="BO56" s="31"/>
      <c r="BP56" s="107"/>
      <c r="BQ56" s="27"/>
      <c r="BR56" s="24"/>
      <c r="BS56" s="24"/>
      <c r="BT56" s="24"/>
      <c r="BU56" s="25"/>
      <c r="BV56" s="25"/>
      <c r="BW56" s="25"/>
      <c r="BX56" s="25"/>
      <c r="BY56" s="26"/>
      <c r="BZ56" s="23"/>
      <c r="CA56" s="22"/>
      <c r="CB56" s="28"/>
      <c r="CC56" s="45"/>
      <c r="CD56" s="27"/>
      <c r="CE56" s="24"/>
      <c r="CF56" s="25"/>
      <c r="CG56" s="25"/>
      <c r="CH56" s="25"/>
      <c r="CI56" s="25"/>
      <c r="CJ56" s="26"/>
      <c r="CK56" s="23"/>
      <c r="CL56" s="22"/>
      <c r="CM56" s="19"/>
      <c r="CN56" s="36"/>
      <c r="IM56" s="135"/>
    </row>
    <row r="57" spans="1:247" ht="13.5" thickTop="1" x14ac:dyDescent="0.2">
      <c r="A57" s="73"/>
      <c r="B57" s="77"/>
      <c r="C57" s="77"/>
      <c r="D57" s="78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</row>
    <row r="58" spans="1:247" x14ac:dyDescent="0.2">
      <c r="B58" s="44" t="s">
        <v>89</v>
      </c>
      <c r="D58" s="48"/>
      <c r="AF58"/>
    </row>
    <row r="59" spans="1:247" x14ac:dyDescent="0.2">
      <c r="B59" t="s">
        <v>85</v>
      </c>
      <c r="AF59"/>
    </row>
    <row r="60" spans="1:247" ht="25.5" x14ac:dyDescent="0.2">
      <c r="B60" s="71" t="s">
        <v>100</v>
      </c>
      <c r="AF60"/>
      <c r="AW60" s="79"/>
    </row>
    <row r="61" spans="1:247" x14ac:dyDescent="0.2">
      <c r="B61" t="s">
        <v>84</v>
      </c>
      <c r="AF61"/>
    </row>
    <row r="62" spans="1:247" x14ac:dyDescent="0.2">
      <c r="B62" s="52" t="s">
        <v>98</v>
      </c>
      <c r="AF62"/>
    </row>
    <row r="63" spans="1:247" x14ac:dyDescent="0.2">
      <c r="B63" s="52" t="s">
        <v>99</v>
      </c>
      <c r="AF63"/>
    </row>
    <row r="64" spans="1:247" x14ac:dyDescent="0.2">
      <c r="AF64"/>
    </row>
    <row r="65" spans="1:32" x14ac:dyDescent="0.2">
      <c r="B65" t="s">
        <v>93</v>
      </c>
      <c r="AF65"/>
    </row>
    <row r="66" spans="1:32" x14ac:dyDescent="0.2">
      <c r="B66" t="s">
        <v>91</v>
      </c>
      <c r="AF66"/>
    </row>
    <row r="67" spans="1:32" x14ac:dyDescent="0.2">
      <c r="B67" t="s">
        <v>92</v>
      </c>
      <c r="AF67"/>
    </row>
    <row r="68" spans="1:32" ht="140.25" x14ac:dyDescent="0.2">
      <c r="B68" s="70" t="s">
        <v>119</v>
      </c>
      <c r="AF68"/>
    </row>
    <row r="69" spans="1:32" x14ac:dyDescent="0.2">
      <c r="B69" t="s">
        <v>109</v>
      </c>
      <c r="AF69"/>
    </row>
    <row r="70" spans="1:32" x14ac:dyDescent="0.2">
      <c r="AF70"/>
    </row>
    <row r="71" spans="1:32" x14ac:dyDescent="0.2">
      <c r="A71" s="72"/>
      <c r="AF71"/>
    </row>
    <row r="72" spans="1:32" x14ac:dyDescent="0.2">
      <c r="AF72"/>
    </row>
  </sheetData>
  <sheetProtection sheet="1" selectLockedCells="1"/>
  <sortState ref="A3:LL56">
    <sortCondition ref="E3:E56"/>
    <sortCondition ref="L3:L56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  <mergeCell ref="A1:F1"/>
    <mergeCell ref="DV1:EF1"/>
    <mergeCell ref="AG1:AS1"/>
    <mergeCell ref="J1:K1"/>
    <mergeCell ref="L1:P1"/>
    <mergeCell ref="Q1:AF1"/>
    <mergeCell ref="DK1:DU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51</v>
      </c>
      <c r="C17" t="s">
        <v>52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54</v>
      </c>
    </row>
    <row r="5" spans="1:1" s="12" customFormat="1" x14ac:dyDescent="0.2">
      <c r="A5" s="12" t="s">
        <v>55</v>
      </c>
    </row>
    <row r="6" spans="1:1" s="12" customFormat="1" ht="12.75" customHeight="1" x14ac:dyDescent="0.2"/>
    <row r="7" spans="1:1" x14ac:dyDescent="0.2">
      <c r="A7" s="12" t="s">
        <v>56</v>
      </c>
    </row>
    <row r="8" spans="1:1" x14ac:dyDescent="0.2">
      <c r="A8" s="12" t="s">
        <v>57</v>
      </c>
    </row>
    <row r="9" spans="1:1" x14ac:dyDescent="0.2">
      <c r="A9" s="12" t="s">
        <v>58</v>
      </c>
    </row>
    <row r="10" spans="1:1" x14ac:dyDescent="0.2">
      <c r="A10" s="12" t="s">
        <v>59</v>
      </c>
    </row>
    <row r="11" spans="1:1" x14ac:dyDescent="0.2">
      <c r="A11" s="12" t="s">
        <v>60</v>
      </c>
    </row>
    <row r="12" spans="1:1" x14ac:dyDescent="0.2">
      <c r="A12" s="12" t="s">
        <v>61</v>
      </c>
    </row>
    <row r="13" spans="1:1" x14ac:dyDescent="0.2">
      <c r="A13" s="12" t="s">
        <v>62</v>
      </c>
    </row>
    <row r="14" spans="1:1" x14ac:dyDescent="0.2">
      <c r="A14" s="12" t="s">
        <v>63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56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2019-05-20T21:31:17Z</dcterms:modified>
</cp:coreProperties>
</file>