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9\"/>
    </mc:Choice>
  </mc:AlternateContent>
  <xr:revisionPtr revIDLastSave="0" documentId="13_ncr:1_{D0F49865-F9B5-45EB-B15C-42E5C14B8997}" xr6:coauthVersionLast="43" xr6:coauthVersionMax="43" xr10:uidLastSave="{00000000-0000-0000-0000-000000000000}"/>
  <bookViews>
    <workbookView xWindow="-23148" yWindow="-2280" windowWidth="23256" windowHeight="13176" tabRatio="245" xr2:uid="{00000000-000D-0000-FFFF-FFFF00000000}"/>
  </bookViews>
  <sheets>
    <sheet name="Scoresheet" sheetId="1" r:id="rId1"/>
    <sheet name="Sheet2" sheetId="5" r:id="rId2"/>
    <sheet name="Sheet1" sheetId="4" r:id="rId3"/>
    <sheet name="SortLookup" sheetId="2" r:id="rId4"/>
    <sheet name="Help" sheetId="3" r:id="rId5"/>
  </sheets>
  <definedNames>
    <definedName name="_xlnm.Print_Area" localSheetId="0">Scoresheet!$A$1:$IM$48</definedName>
    <definedName name="_xlnm.Print_Titles" localSheetId="0">Scoresheet!$A:$F,Scoresheet!$1:$2</definedName>
    <definedName name="Z_1229FF16_6ED5_4DBA_B9FE_D3EE84024C57_.wvu.PrintArea" localSheetId="0" hidden="1">Scoresheet!$A$1:$IL$2</definedName>
    <definedName name="Z_1229FF16_6ED5_4DBA_B9FE_D3EE84024C57_.wvu.PrintTitles" localSheetId="0" hidden="1">Scoresheet!$A:$F,Scoresheet!$1:$2</definedName>
  </definedNames>
  <calcPr calcId="181029" fullPrecision="0"/>
  <customWorkbookViews>
    <customWorkbookView name="Mick Marchi - Personal View" guid="{1229FF16-6ED5-4DBA-B9FE-D3EE84024C57}" mergeInterval="0" personalView="1" maximized="1" windowWidth="1063" windowHeight="646" tabRatio="245" activeSheetId="1" showComments="commIndAndComment"/>
    <customWorkbookView name=" James D. Morgan - Personal View" guid="{233156EF-6886-4018-8D35-72AEDB4F2C43}" mergeInterval="0" personalView="1" maximized="1" windowWidth="1221" windowHeight="736" tabRatio="202" activeSheetId="1"/>
  </customWorkbookViews>
  <webPublishing targetScreenSize="1024x768" codePage="2012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6" i="1" l="1"/>
  <c r="L6" i="1" s="1"/>
  <c r="N6" i="1"/>
  <c r="O6" i="1"/>
  <c r="P6" i="1"/>
  <c r="P11" i="1" l="1"/>
  <c r="O11" i="1" s="1"/>
  <c r="AD11" i="1"/>
  <c r="AE11" i="1"/>
  <c r="P16" i="1" l="1"/>
  <c r="O16" i="1" s="1"/>
  <c r="P19" i="1"/>
  <c r="O19" i="1" s="1"/>
  <c r="J11" i="1"/>
  <c r="K11" i="1"/>
  <c r="I11" i="1" s="1"/>
  <c r="AP11" i="1"/>
  <c r="AQ11" i="1"/>
  <c r="AR11" i="1"/>
  <c r="N11" i="1" s="1"/>
  <c r="BB11" i="1"/>
  <c r="BC11" i="1"/>
  <c r="BD11" i="1"/>
  <c r="BM11" i="1"/>
  <c r="BN11" i="1"/>
  <c r="BO11" i="1"/>
  <c r="BZ11" i="1"/>
  <c r="CA11" i="1"/>
  <c r="CB11" i="1"/>
  <c r="CK11" i="1"/>
  <c r="CL11" i="1"/>
  <c r="CM11" i="1"/>
  <c r="J19" i="1"/>
  <c r="K19" i="1"/>
  <c r="I19" i="1" s="1"/>
  <c r="AC19" i="1"/>
  <c r="AD19" i="1"/>
  <c r="AE19" i="1"/>
  <c r="AP19" i="1"/>
  <c r="AQ19" i="1"/>
  <c r="AR19" i="1"/>
  <c r="BB19" i="1"/>
  <c r="BC19" i="1"/>
  <c r="BD19" i="1"/>
  <c r="BM19" i="1"/>
  <c r="BN19" i="1"/>
  <c r="BO19" i="1"/>
  <c r="BZ19" i="1"/>
  <c r="CA19" i="1"/>
  <c r="CB19" i="1"/>
  <c r="CK19" i="1"/>
  <c r="CL19" i="1"/>
  <c r="CM19" i="1"/>
  <c r="J16" i="1"/>
  <c r="K16" i="1"/>
  <c r="I16" i="1" s="1"/>
  <c r="AC16" i="1"/>
  <c r="AD16" i="1"/>
  <c r="AE16" i="1"/>
  <c r="AP16" i="1"/>
  <c r="AQ16" i="1"/>
  <c r="AR16" i="1"/>
  <c r="BB16" i="1"/>
  <c r="BC16" i="1"/>
  <c r="BD16" i="1"/>
  <c r="BM16" i="1"/>
  <c r="BN16" i="1"/>
  <c r="BO16" i="1"/>
  <c r="BZ16" i="1"/>
  <c r="CA16" i="1"/>
  <c r="CB16" i="1"/>
  <c r="CK16" i="1"/>
  <c r="CL16" i="1"/>
  <c r="CM16" i="1"/>
  <c r="J30" i="1"/>
  <c r="K30" i="1"/>
  <c r="I30" i="1" s="1"/>
  <c r="P30" i="1"/>
  <c r="O30" i="1" s="1"/>
  <c r="AC30" i="1"/>
  <c r="AD30" i="1"/>
  <c r="AE30" i="1"/>
  <c r="AP30" i="1"/>
  <c r="AQ30" i="1"/>
  <c r="AR30" i="1"/>
  <c r="BB30" i="1"/>
  <c r="BC30" i="1"/>
  <c r="BD30" i="1"/>
  <c r="BM30" i="1"/>
  <c r="BN30" i="1"/>
  <c r="BO30" i="1"/>
  <c r="BZ30" i="1"/>
  <c r="CA30" i="1"/>
  <c r="CB30" i="1"/>
  <c r="CK30" i="1"/>
  <c r="CL30" i="1"/>
  <c r="CM30" i="1"/>
  <c r="J23" i="1"/>
  <c r="K23" i="1"/>
  <c r="I23" i="1" s="1"/>
  <c r="P23" i="1"/>
  <c r="O23" i="1" s="1"/>
  <c r="AC23" i="1"/>
  <c r="AD23" i="1"/>
  <c r="AE23" i="1"/>
  <c r="AP23" i="1"/>
  <c r="AQ23" i="1"/>
  <c r="AR23" i="1"/>
  <c r="BB23" i="1"/>
  <c r="BC23" i="1"/>
  <c r="BD23" i="1"/>
  <c r="BM23" i="1"/>
  <c r="BN23" i="1"/>
  <c r="BO23" i="1"/>
  <c r="BZ23" i="1"/>
  <c r="CA23" i="1"/>
  <c r="CB23" i="1"/>
  <c r="CK23" i="1"/>
  <c r="CL23" i="1"/>
  <c r="CM23" i="1"/>
  <c r="M19" i="1" l="1"/>
  <c r="N16" i="1"/>
  <c r="N19" i="1"/>
  <c r="M16" i="1"/>
  <c r="BP30" i="1"/>
  <c r="BP23" i="1"/>
  <c r="BP16" i="1"/>
  <c r="BP19" i="1"/>
  <c r="BP11" i="1"/>
  <c r="CN23" i="1"/>
  <c r="CC23" i="1"/>
  <c r="BE23" i="1"/>
  <c r="AS23" i="1"/>
  <c r="M23" i="1"/>
  <c r="AF23" i="1"/>
  <c r="CN30" i="1"/>
  <c r="CC30" i="1"/>
  <c r="BE30" i="1"/>
  <c r="N30" i="1"/>
  <c r="AS30" i="1"/>
  <c r="M30" i="1"/>
  <c r="CN16" i="1"/>
  <c r="CC16" i="1"/>
  <c r="BE16" i="1"/>
  <c r="AS16" i="1"/>
  <c r="AF16" i="1"/>
  <c r="CN19" i="1"/>
  <c r="CC19" i="1"/>
  <c r="BE19" i="1"/>
  <c r="AS19" i="1"/>
  <c r="AF19" i="1"/>
  <c r="CN11" i="1"/>
  <c r="CC11" i="1"/>
  <c r="BE11" i="1"/>
  <c r="AS11" i="1"/>
  <c r="AF30" i="1"/>
  <c r="N23" i="1"/>
  <c r="P24" i="1"/>
  <c r="O24" i="1" s="1"/>
  <c r="L16" i="1" l="1"/>
  <c r="L19" i="1"/>
  <c r="L23" i="1"/>
  <c r="L30" i="1"/>
  <c r="P4" i="1"/>
  <c r="O4" i="1" s="1"/>
  <c r="P5" i="1"/>
  <c r="O5" i="1" s="1"/>
  <c r="CK24" i="1"/>
  <c r="CL24" i="1"/>
  <c r="CM24" i="1"/>
  <c r="BZ24" i="1"/>
  <c r="CA24" i="1"/>
  <c r="CB24" i="1"/>
  <c r="BB24" i="1"/>
  <c r="BC24" i="1"/>
  <c r="BD24" i="1"/>
  <c r="AP24" i="1"/>
  <c r="AQ24" i="1"/>
  <c r="AR24" i="1"/>
  <c r="AC24" i="1"/>
  <c r="AD24" i="1"/>
  <c r="AE24" i="1"/>
  <c r="CC24" i="1" l="1"/>
  <c r="CN24" i="1"/>
  <c r="AF24" i="1"/>
  <c r="N24" i="1"/>
  <c r="M24" i="1"/>
  <c r="AS24" i="1"/>
  <c r="BE24" i="1"/>
  <c r="P7" i="1"/>
  <c r="P34" i="1"/>
  <c r="O34" i="1" s="1"/>
  <c r="L24" i="1" l="1"/>
  <c r="O7" i="1"/>
  <c r="P20" i="1"/>
  <c r="J12" i="1" l="1"/>
  <c r="K12" i="1"/>
  <c r="I12" i="1" s="1"/>
  <c r="P12" i="1"/>
  <c r="O12" i="1" s="1"/>
  <c r="AC12" i="1"/>
  <c r="AD12" i="1"/>
  <c r="AE12" i="1"/>
  <c r="AP12" i="1"/>
  <c r="AQ12" i="1"/>
  <c r="AR12" i="1"/>
  <c r="BB12" i="1"/>
  <c r="BC12" i="1"/>
  <c r="BD12" i="1"/>
  <c r="BM12" i="1"/>
  <c r="BN12" i="1"/>
  <c r="BO12" i="1"/>
  <c r="BZ12" i="1"/>
  <c r="CA12" i="1"/>
  <c r="CB12" i="1"/>
  <c r="CK12" i="1"/>
  <c r="CL12" i="1"/>
  <c r="CM12" i="1"/>
  <c r="BE12" i="1" l="1"/>
  <c r="AF12" i="1"/>
  <c r="CN12" i="1"/>
  <c r="BP12" i="1"/>
  <c r="AS12" i="1"/>
  <c r="CC12" i="1"/>
  <c r="N12" i="1"/>
  <c r="M12" i="1"/>
  <c r="P22" i="1"/>
  <c r="O22" i="1" s="1"/>
  <c r="L12" i="1" l="1"/>
  <c r="P9" i="1"/>
  <c r="O9" i="1" s="1"/>
  <c r="P21" i="1"/>
  <c r="O21" i="1" s="1"/>
  <c r="J31" i="1"/>
  <c r="K31" i="1"/>
  <c r="I31" i="1" s="1"/>
  <c r="P31" i="1"/>
  <c r="O31" i="1" s="1"/>
  <c r="AC31" i="1"/>
  <c r="AD31" i="1"/>
  <c r="AE31" i="1"/>
  <c r="AP31" i="1"/>
  <c r="AQ31" i="1"/>
  <c r="AR31" i="1"/>
  <c r="BB31" i="1"/>
  <c r="BC31" i="1"/>
  <c r="BD31" i="1"/>
  <c r="BM31" i="1"/>
  <c r="BN31" i="1"/>
  <c r="BO31" i="1"/>
  <c r="BZ31" i="1"/>
  <c r="CA31" i="1"/>
  <c r="CB31" i="1"/>
  <c r="CK31" i="1"/>
  <c r="CL31" i="1"/>
  <c r="CM31" i="1"/>
  <c r="P32" i="1"/>
  <c r="O32" i="1" s="1"/>
  <c r="BP31" i="1" l="1"/>
  <c r="CN31" i="1"/>
  <c r="CC31" i="1"/>
  <c r="N31" i="1"/>
  <c r="BE31" i="1"/>
  <c r="AS31" i="1"/>
  <c r="M31" i="1"/>
  <c r="AF31" i="1"/>
  <c r="P3" i="1"/>
  <c r="O3" i="1" s="1"/>
  <c r="L31" i="1" l="1"/>
  <c r="P14" i="1"/>
  <c r="O14" i="1" s="1"/>
  <c r="O20" i="1"/>
  <c r="J20" i="1"/>
  <c r="K20" i="1"/>
  <c r="I20" i="1" s="1"/>
  <c r="AC20" i="1"/>
  <c r="AD20" i="1"/>
  <c r="AE20" i="1"/>
  <c r="AP20" i="1"/>
  <c r="AQ20" i="1"/>
  <c r="AR20" i="1"/>
  <c r="BB20" i="1"/>
  <c r="BC20" i="1"/>
  <c r="BD20" i="1"/>
  <c r="BM20" i="1"/>
  <c r="BN20" i="1"/>
  <c r="BO20" i="1"/>
  <c r="BZ20" i="1"/>
  <c r="CA20" i="1"/>
  <c r="CB20" i="1"/>
  <c r="CK20" i="1"/>
  <c r="CL20" i="1"/>
  <c r="CM20" i="1"/>
  <c r="J6" i="1"/>
  <c r="K6" i="1"/>
  <c r="I6" i="1" s="1"/>
  <c r="AC6" i="1"/>
  <c r="AD6" i="1"/>
  <c r="AE6" i="1"/>
  <c r="AP6" i="1"/>
  <c r="AQ6" i="1"/>
  <c r="AR6" i="1"/>
  <c r="BB6" i="1"/>
  <c r="BC6" i="1"/>
  <c r="BD6" i="1"/>
  <c r="BM6" i="1"/>
  <c r="BN6" i="1"/>
  <c r="BO6" i="1"/>
  <c r="BZ6" i="1"/>
  <c r="CA6" i="1"/>
  <c r="CB6" i="1"/>
  <c r="CK6" i="1"/>
  <c r="CL6" i="1"/>
  <c r="CM6" i="1"/>
  <c r="J14" i="1"/>
  <c r="K14" i="1"/>
  <c r="I14" i="1" s="1"/>
  <c r="AC14" i="1"/>
  <c r="AD14" i="1"/>
  <c r="AE14" i="1"/>
  <c r="AP14" i="1"/>
  <c r="AQ14" i="1"/>
  <c r="AR14" i="1"/>
  <c r="BB14" i="1"/>
  <c r="BC14" i="1"/>
  <c r="BD14" i="1"/>
  <c r="BM14" i="1"/>
  <c r="BN14" i="1"/>
  <c r="BO14" i="1"/>
  <c r="BZ14" i="1"/>
  <c r="CA14" i="1"/>
  <c r="CB14" i="1"/>
  <c r="CK14" i="1"/>
  <c r="CL14" i="1"/>
  <c r="CM14" i="1"/>
  <c r="N20" i="1" l="1"/>
  <c r="M20" i="1"/>
  <c r="CC6" i="1"/>
  <c r="M14" i="1"/>
  <c r="BP6" i="1"/>
  <c r="CC20" i="1"/>
  <c r="N14" i="1"/>
  <c r="BP14" i="1"/>
  <c r="CC14" i="1"/>
  <c r="BP20" i="1"/>
  <c r="CN14" i="1"/>
  <c r="BE14" i="1"/>
  <c r="AS14" i="1"/>
  <c r="AF14" i="1"/>
  <c r="CN6" i="1"/>
  <c r="BE6" i="1"/>
  <c r="AS6" i="1"/>
  <c r="AF6" i="1"/>
  <c r="CN20" i="1"/>
  <c r="BE20" i="1"/>
  <c r="AS20" i="1"/>
  <c r="AF20" i="1"/>
  <c r="J25" i="1"/>
  <c r="K25" i="1"/>
  <c r="I25" i="1" s="1"/>
  <c r="P25" i="1"/>
  <c r="O25" i="1" s="1"/>
  <c r="AC25" i="1"/>
  <c r="AD25" i="1"/>
  <c r="AE25" i="1"/>
  <c r="AP25" i="1"/>
  <c r="AQ25" i="1"/>
  <c r="AR25" i="1"/>
  <c r="BB25" i="1"/>
  <c r="BC25" i="1"/>
  <c r="BD25" i="1"/>
  <c r="BM25" i="1"/>
  <c r="BN25" i="1"/>
  <c r="BO25" i="1"/>
  <c r="BZ25" i="1"/>
  <c r="CA25" i="1"/>
  <c r="CB25" i="1"/>
  <c r="CK25" i="1"/>
  <c r="CL25" i="1"/>
  <c r="CM25" i="1"/>
  <c r="L14" i="1" l="1"/>
  <c r="L20" i="1"/>
  <c r="BP25" i="1"/>
  <c r="CN25" i="1"/>
  <c r="BE25" i="1"/>
  <c r="AS25" i="1"/>
  <c r="N25" i="1"/>
  <c r="CC25" i="1"/>
  <c r="M25" i="1"/>
  <c r="AF25" i="1"/>
  <c r="J9" i="1"/>
  <c r="K9" i="1"/>
  <c r="I9" i="1" s="1"/>
  <c r="AC9" i="1"/>
  <c r="AD9" i="1"/>
  <c r="AE9" i="1"/>
  <c r="AP9" i="1"/>
  <c r="AQ9" i="1"/>
  <c r="AR9" i="1"/>
  <c r="BB9" i="1"/>
  <c r="BC9" i="1"/>
  <c r="BD9" i="1"/>
  <c r="BM9" i="1"/>
  <c r="BN9" i="1"/>
  <c r="BO9" i="1"/>
  <c r="BZ9" i="1"/>
  <c r="CA9" i="1"/>
  <c r="CB9" i="1"/>
  <c r="CK9" i="1"/>
  <c r="CL9" i="1"/>
  <c r="CM9" i="1"/>
  <c r="J29" i="1"/>
  <c r="K29" i="1"/>
  <c r="I29" i="1" s="1"/>
  <c r="P29" i="1"/>
  <c r="O29" i="1" s="1"/>
  <c r="AC29" i="1"/>
  <c r="AD29" i="1"/>
  <c r="AE29" i="1"/>
  <c r="AP29" i="1"/>
  <c r="AQ29" i="1"/>
  <c r="AR29" i="1"/>
  <c r="BB29" i="1"/>
  <c r="BC29" i="1"/>
  <c r="BD29" i="1"/>
  <c r="BM29" i="1"/>
  <c r="BN29" i="1"/>
  <c r="BO29" i="1"/>
  <c r="BZ29" i="1"/>
  <c r="CA29" i="1"/>
  <c r="CB29" i="1"/>
  <c r="CK29" i="1"/>
  <c r="CL29" i="1"/>
  <c r="CM29" i="1"/>
  <c r="M9" i="1" l="1"/>
  <c r="N9" i="1"/>
  <c r="L25" i="1"/>
  <c r="BP29" i="1"/>
  <c r="BP9" i="1"/>
  <c r="CC9" i="1"/>
  <c r="N29" i="1"/>
  <c r="AF9" i="1"/>
  <c r="AF29" i="1"/>
  <c r="AS9" i="1"/>
  <c r="AS29" i="1"/>
  <c r="BE29" i="1"/>
  <c r="BE9" i="1"/>
  <c r="CC29" i="1"/>
  <c r="CN29" i="1"/>
  <c r="CN9" i="1"/>
  <c r="M29" i="1"/>
  <c r="AC8" i="1"/>
  <c r="AD8" i="1"/>
  <c r="AE8" i="1"/>
  <c r="AC26" i="1"/>
  <c r="AD26" i="1"/>
  <c r="AE26" i="1"/>
  <c r="AC33" i="1"/>
  <c r="AD33" i="1"/>
  <c r="AE33" i="1"/>
  <c r="AC4" i="1"/>
  <c r="AD4" i="1"/>
  <c r="AE4" i="1"/>
  <c r="AC17" i="1"/>
  <c r="AD17" i="1"/>
  <c r="AE17" i="1"/>
  <c r="AC15" i="1"/>
  <c r="AD15" i="1"/>
  <c r="AE15" i="1"/>
  <c r="AC5" i="1"/>
  <c r="AD5" i="1"/>
  <c r="AE5" i="1"/>
  <c r="AC21" i="1"/>
  <c r="AD21" i="1"/>
  <c r="AE21" i="1"/>
  <c r="AC7" i="1"/>
  <c r="AD7" i="1"/>
  <c r="AE7" i="1"/>
  <c r="AC13" i="1"/>
  <c r="AD13" i="1"/>
  <c r="AE13" i="1"/>
  <c r="AC27" i="1"/>
  <c r="AD27" i="1"/>
  <c r="AE27" i="1"/>
  <c r="AC3" i="1"/>
  <c r="AD3" i="1"/>
  <c r="AE3" i="1"/>
  <c r="AC34" i="1"/>
  <c r="AD34" i="1"/>
  <c r="AE34" i="1"/>
  <c r="AC28" i="1"/>
  <c r="AD28" i="1"/>
  <c r="AE28" i="1"/>
  <c r="L9" i="1" l="1"/>
  <c r="L29" i="1"/>
  <c r="AF8" i="1"/>
  <c r="AF28" i="1"/>
  <c r="AF34" i="1"/>
  <c r="AF3" i="1"/>
  <c r="AF27" i="1"/>
  <c r="AF13" i="1"/>
  <c r="AF7" i="1"/>
  <c r="AF21" i="1"/>
  <c r="AF5" i="1"/>
  <c r="AF15" i="1"/>
  <c r="AF17" i="1"/>
  <c r="AF4" i="1"/>
  <c r="AF33" i="1"/>
  <c r="AF26" i="1"/>
  <c r="J8" i="1" l="1"/>
  <c r="K8" i="1"/>
  <c r="I8" i="1" s="1"/>
  <c r="P8" i="1"/>
  <c r="O8" i="1" s="1"/>
  <c r="AP8" i="1"/>
  <c r="AQ8" i="1"/>
  <c r="AR8" i="1"/>
  <c r="BB8" i="1"/>
  <c r="BC8" i="1"/>
  <c r="BD8" i="1"/>
  <c r="BM8" i="1"/>
  <c r="BN8" i="1"/>
  <c r="BO8" i="1"/>
  <c r="BZ8" i="1"/>
  <c r="CA8" i="1"/>
  <c r="CB8" i="1"/>
  <c r="CK8" i="1"/>
  <c r="CL8" i="1"/>
  <c r="CM8" i="1"/>
  <c r="CC8" i="1" l="1"/>
  <c r="CN8" i="1"/>
  <c r="AS8" i="1"/>
  <c r="BE8" i="1"/>
  <c r="N8" i="1"/>
  <c r="BP8" i="1"/>
  <c r="M8" i="1"/>
  <c r="J10" i="1"/>
  <c r="K10" i="1"/>
  <c r="I10" i="1" s="1"/>
  <c r="P10" i="1"/>
  <c r="O10" i="1" s="1"/>
  <c r="AC10" i="1"/>
  <c r="AD10" i="1"/>
  <c r="AE10" i="1"/>
  <c r="AP10" i="1"/>
  <c r="AQ10" i="1"/>
  <c r="AR10" i="1"/>
  <c r="BB10" i="1"/>
  <c r="BC10" i="1"/>
  <c r="BD10" i="1"/>
  <c r="BM10" i="1"/>
  <c r="BN10" i="1"/>
  <c r="BO10" i="1"/>
  <c r="BZ10" i="1"/>
  <c r="CA10" i="1"/>
  <c r="CB10" i="1"/>
  <c r="CK10" i="1"/>
  <c r="CL10" i="1"/>
  <c r="CM10" i="1"/>
  <c r="L8" i="1" l="1"/>
  <c r="BP10" i="1"/>
  <c r="CC10" i="1"/>
  <c r="AF10" i="1"/>
  <c r="CN10" i="1"/>
  <c r="AS10" i="1"/>
  <c r="BE10" i="1"/>
  <c r="N10" i="1"/>
  <c r="M10" i="1"/>
  <c r="CM13" i="1"/>
  <c r="CL13" i="1"/>
  <c r="CK13" i="1"/>
  <c r="CB13" i="1"/>
  <c r="CA13" i="1"/>
  <c r="BZ13" i="1"/>
  <c r="BO13" i="1"/>
  <c r="BN13" i="1"/>
  <c r="BM13" i="1"/>
  <c r="BD13" i="1"/>
  <c r="BC13" i="1"/>
  <c r="BB13" i="1"/>
  <c r="AR13" i="1"/>
  <c r="AQ13" i="1"/>
  <c r="AP13" i="1"/>
  <c r="P13" i="1"/>
  <c r="O13" i="1" s="1"/>
  <c r="K13" i="1"/>
  <c r="I13" i="1" s="1"/>
  <c r="J13" i="1"/>
  <c r="CM28" i="1"/>
  <c r="CL28" i="1"/>
  <c r="CK28" i="1"/>
  <c r="CB28" i="1"/>
  <c r="CA28" i="1"/>
  <c r="BZ28" i="1"/>
  <c r="BO28" i="1"/>
  <c r="BN28" i="1"/>
  <c r="BM28" i="1"/>
  <c r="BD28" i="1"/>
  <c r="BC28" i="1"/>
  <c r="BB28" i="1"/>
  <c r="AR28" i="1"/>
  <c r="AQ28" i="1"/>
  <c r="AP28" i="1"/>
  <c r="P28" i="1"/>
  <c r="O28" i="1" s="1"/>
  <c r="K28" i="1"/>
  <c r="I28" i="1" s="1"/>
  <c r="J28" i="1"/>
  <c r="CM22" i="1"/>
  <c r="CL22" i="1"/>
  <c r="CK22" i="1"/>
  <c r="CB22" i="1"/>
  <c r="CA22" i="1"/>
  <c r="BZ22" i="1"/>
  <c r="BO22" i="1"/>
  <c r="BN22" i="1"/>
  <c r="BM22" i="1"/>
  <c r="BD22" i="1"/>
  <c r="BC22" i="1"/>
  <c r="BB22" i="1"/>
  <c r="AR22" i="1"/>
  <c r="AQ22" i="1"/>
  <c r="AP22" i="1"/>
  <c r="AE22" i="1"/>
  <c r="AD22" i="1"/>
  <c r="AC22" i="1"/>
  <c r="K22" i="1"/>
  <c r="I22" i="1" s="1"/>
  <c r="J22" i="1"/>
  <c r="CM34" i="1"/>
  <c r="CL34" i="1"/>
  <c r="CK34" i="1"/>
  <c r="CB34" i="1"/>
  <c r="CA34" i="1"/>
  <c r="BZ34" i="1"/>
  <c r="BO34" i="1"/>
  <c r="BN34" i="1"/>
  <c r="BM34" i="1"/>
  <c r="BD34" i="1"/>
  <c r="BC34" i="1"/>
  <c r="BB34" i="1"/>
  <c r="AR34" i="1"/>
  <c r="AQ34" i="1"/>
  <c r="AP34" i="1"/>
  <c r="K34" i="1"/>
  <c r="I34" i="1" s="1"/>
  <c r="J34" i="1"/>
  <c r="CM5" i="1"/>
  <c r="CL5" i="1"/>
  <c r="CK5" i="1"/>
  <c r="CB5" i="1"/>
  <c r="CA5" i="1"/>
  <c r="BZ5" i="1"/>
  <c r="BO5" i="1"/>
  <c r="BN5" i="1"/>
  <c r="BM5" i="1"/>
  <c r="BD5" i="1"/>
  <c r="BC5" i="1"/>
  <c r="BB5" i="1"/>
  <c r="AR5" i="1"/>
  <c r="AQ5" i="1"/>
  <c r="AP5" i="1"/>
  <c r="K5" i="1"/>
  <c r="I5" i="1" s="1"/>
  <c r="J5" i="1"/>
  <c r="CM7" i="1"/>
  <c r="CL7" i="1"/>
  <c r="CK7" i="1"/>
  <c r="CB7" i="1"/>
  <c r="CA7" i="1"/>
  <c r="BZ7" i="1"/>
  <c r="BO7" i="1"/>
  <c r="BN7" i="1"/>
  <c r="BM7" i="1"/>
  <c r="BD7" i="1"/>
  <c r="BC7" i="1"/>
  <c r="BB7" i="1"/>
  <c r="AR7" i="1"/>
  <c r="AQ7" i="1"/>
  <c r="AP7" i="1"/>
  <c r="K7" i="1"/>
  <c r="I7" i="1" s="1"/>
  <c r="J7" i="1"/>
  <c r="CM4" i="1"/>
  <c r="CL4" i="1"/>
  <c r="CK4" i="1"/>
  <c r="CB4" i="1"/>
  <c r="CA4" i="1"/>
  <c r="BZ4" i="1"/>
  <c r="BO4" i="1"/>
  <c r="BN4" i="1"/>
  <c r="BM4" i="1"/>
  <c r="BD4" i="1"/>
  <c r="BC4" i="1"/>
  <c r="BB4" i="1"/>
  <c r="AR4" i="1"/>
  <c r="AQ4" i="1"/>
  <c r="AP4" i="1"/>
  <c r="K4" i="1"/>
  <c r="I4" i="1" s="1"/>
  <c r="J4" i="1"/>
  <c r="J21" i="1"/>
  <c r="K21" i="1"/>
  <c r="I21" i="1" s="1"/>
  <c r="AP21" i="1"/>
  <c r="AQ21" i="1"/>
  <c r="AR21" i="1"/>
  <c r="BB21" i="1"/>
  <c r="BC21" i="1"/>
  <c r="BD21" i="1"/>
  <c r="BM21" i="1"/>
  <c r="BN21" i="1"/>
  <c r="BO21" i="1"/>
  <c r="BZ21" i="1"/>
  <c r="CA21" i="1"/>
  <c r="CB21" i="1"/>
  <c r="CK21" i="1"/>
  <c r="CL21" i="1"/>
  <c r="CM21" i="1"/>
  <c r="J26" i="1"/>
  <c r="K26" i="1"/>
  <c r="I26" i="1" s="1"/>
  <c r="P26" i="1"/>
  <c r="O26" i="1" s="1"/>
  <c r="AP26" i="1"/>
  <c r="AQ26" i="1"/>
  <c r="AR26" i="1"/>
  <c r="BB26" i="1"/>
  <c r="BC26" i="1"/>
  <c r="BD26" i="1"/>
  <c r="BM26" i="1"/>
  <c r="BN26" i="1"/>
  <c r="BO26" i="1"/>
  <c r="BZ26" i="1"/>
  <c r="CA26" i="1"/>
  <c r="CB26" i="1"/>
  <c r="CK26" i="1"/>
  <c r="CL26" i="1"/>
  <c r="CM26" i="1"/>
  <c r="J17" i="1"/>
  <c r="K17" i="1"/>
  <c r="I17" i="1" s="1"/>
  <c r="P17" i="1"/>
  <c r="O17" i="1" s="1"/>
  <c r="AP17" i="1"/>
  <c r="AQ17" i="1"/>
  <c r="AR17" i="1"/>
  <c r="BB17" i="1"/>
  <c r="BC17" i="1"/>
  <c r="BD17" i="1"/>
  <c r="BM17" i="1"/>
  <c r="BN17" i="1"/>
  <c r="BO17" i="1"/>
  <c r="BZ17" i="1"/>
  <c r="CA17" i="1"/>
  <c r="CB17" i="1"/>
  <c r="CK17" i="1"/>
  <c r="CL17" i="1"/>
  <c r="CM17" i="1"/>
  <c r="J18" i="1"/>
  <c r="K18" i="1"/>
  <c r="I18" i="1" s="1"/>
  <c r="P18" i="1"/>
  <c r="O18" i="1" s="1"/>
  <c r="AC18" i="1"/>
  <c r="AD18" i="1"/>
  <c r="AE18" i="1"/>
  <c r="AP18" i="1"/>
  <c r="AQ18" i="1"/>
  <c r="AR18" i="1"/>
  <c r="BB18" i="1"/>
  <c r="BC18" i="1"/>
  <c r="BD18" i="1"/>
  <c r="BM18" i="1"/>
  <c r="BN18" i="1"/>
  <c r="BO18" i="1"/>
  <c r="BZ18" i="1"/>
  <c r="CA18" i="1"/>
  <c r="CB18" i="1"/>
  <c r="CK18" i="1"/>
  <c r="CL18" i="1"/>
  <c r="CM18" i="1"/>
  <c r="J3" i="1"/>
  <c r="K3" i="1"/>
  <c r="I3" i="1" s="1"/>
  <c r="AP3" i="1"/>
  <c r="AQ3" i="1"/>
  <c r="AR3" i="1"/>
  <c r="BB3" i="1"/>
  <c r="BC3" i="1"/>
  <c r="BD3" i="1"/>
  <c r="BM3" i="1"/>
  <c r="BN3" i="1"/>
  <c r="BO3" i="1"/>
  <c r="BZ3" i="1"/>
  <c r="CA3" i="1"/>
  <c r="CB3" i="1"/>
  <c r="CK3" i="1"/>
  <c r="CL3" i="1"/>
  <c r="CM3" i="1"/>
  <c r="J15" i="1"/>
  <c r="K15" i="1"/>
  <c r="I15" i="1" s="1"/>
  <c r="P15" i="1"/>
  <c r="O15" i="1" s="1"/>
  <c r="AP15" i="1"/>
  <c r="AQ15" i="1"/>
  <c r="AR15" i="1"/>
  <c r="BB15" i="1"/>
  <c r="BC15" i="1"/>
  <c r="BD15" i="1"/>
  <c r="BM15" i="1"/>
  <c r="BN15" i="1"/>
  <c r="BO15" i="1"/>
  <c r="BZ15" i="1"/>
  <c r="CA15" i="1"/>
  <c r="CB15" i="1"/>
  <c r="CK15" i="1"/>
  <c r="CL15" i="1"/>
  <c r="CM15" i="1"/>
  <c r="J33" i="1"/>
  <c r="K33" i="1"/>
  <c r="I33" i="1" s="1"/>
  <c r="P33" i="1"/>
  <c r="O33" i="1" s="1"/>
  <c r="AP33" i="1"/>
  <c r="AQ33" i="1"/>
  <c r="AR33" i="1"/>
  <c r="BB33" i="1"/>
  <c r="BC33" i="1"/>
  <c r="BD33" i="1"/>
  <c r="BM33" i="1"/>
  <c r="BN33" i="1"/>
  <c r="BO33" i="1"/>
  <c r="BZ33" i="1"/>
  <c r="CA33" i="1"/>
  <c r="CB33" i="1"/>
  <c r="CK33" i="1"/>
  <c r="CL33" i="1"/>
  <c r="CM33" i="1"/>
  <c r="J32" i="1"/>
  <c r="K32" i="1"/>
  <c r="I32" i="1" s="1"/>
  <c r="AC32" i="1"/>
  <c r="AD32" i="1"/>
  <c r="AE32" i="1"/>
  <c r="AP32" i="1"/>
  <c r="AQ32" i="1"/>
  <c r="AR32" i="1"/>
  <c r="BB32" i="1"/>
  <c r="BC32" i="1"/>
  <c r="BD32" i="1"/>
  <c r="BM32" i="1"/>
  <c r="BN32" i="1"/>
  <c r="BO32" i="1"/>
  <c r="BZ32" i="1"/>
  <c r="CA32" i="1"/>
  <c r="CB32" i="1"/>
  <c r="CK32" i="1"/>
  <c r="CL32" i="1"/>
  <c r="CM32" i="1"/>
  <c r="J27" i="1"/>
  <c r="K27" i="1"/>
  <c r="I27" i="1" s="1"/>
  <c r="P27" i="1"/>
  <c r="O27" i="1" s="1"/>
  <c r="AP27" i="1"/>
  <c r="AQ27" i="1"/>
  <c r="AR27" i="1"/>
  <c r="BB27" i="1"/>
  <c r="BC27" i="1"/>
  <c r="BD27" i="1"/>
  <c r="BM27" i="1"/>
  <c r="BN27" i="1"/>
  <c r="BO27" i="1"/>
  <c r="BZ27" i="1"/>
  <c r="CA27" i="1"/>
  <c r="CB27" i="1"/>
  <c r="CK27" i="1"/>
  <c r="CL27" i="1"/>
  <c r="CM27" i="1"/>
  <c r="M5" i="1" l="1"/>
  <c r="N5" i="1"/>
  <c r="M4" i="1"/>
  <c r="N4" i="1"/>
  <c r="N34" i="1"/>
  <c r="M34" i="1"/>
  <c r="M7" i="1"/>
  <c r="N7" i="1"/>
  <c r="M22" i="1"/>
  <c r="N22" i="1"/>
  <c r="M21" i="1"/>
  <c r="N21" i="1"/>
  <c r="N32" i="1"/>
  <c r="M32" i="1"/>
  <c r="N3" i="1"/>
  <c r="M3" i="1"/>
  <c r="L10" i="1"/>
  <c r="BE4" i="1"/>
  <c r="AS22" i="1"/>
  <c r="CN22" i="1"/>
  <c r="M28" i="1"/>
  <c r="AS28" i="1"/>
  <c r="CN28" i="1"/>
  <c r="N13" i="1"/>
  <c r="BE13" i="1"/>
  <c r="CC21" i="1"/>
  <c r="AS13" i="1"/>
  <c r="CN13" i="1"/>
  <c r="BP22" i="1"/>
  <c r="BP28" i="1"/>
  <c r="BP7" i="1"/>
  <c r="BE5" i="1"/>
  <c r="BP34" i="1"/>
  <c r="N28" i="1"/>
  <c r="BE17" i="1"/>
  <c r="N17" i="1"/>
  <c r="AS4" i="1"/>
  <c r="CN4" i="1"/>
  <c r="BE7" i="1"/>
  <c r="AS5" i="1"/>
  <c r="CN5" i="1"/>
  <c r="BE34" i="1"/>
  <c r="AF22" i="1"/>
  <c r="CC22" i="1"/>
  <c r="CC28" i="1"/>
  <c r="N26" i="1"/>
  <c r="CC4" i="1"/>
  <c r="AS7" i="1"/>
  <c r="CN7" i="1"/>
  <c r="CC5" i="1"/>
  <c r="AS34" i="1"/>
  <c r="CN34" i="1"/>
  <c r="CC13" i="1"/>
  <c r="BP4" i="1"/>
  <c r="CC7" i="1"/>
  <c r="BP5" i="1"/>
  <c r="CC34" i="1"/>
  <c r="BE22" i="1"/>
  <c r="BE28" i="1"/>
  <c r="BP13" i="1"/>
  <c r="M13" i="1"/>
  <c r="CN27" i="1"/>
  <c r="AS27" i="1"/>
  <c r="BP15" i="1"/>
  <c r="BE3" i="1"/>
  <c r="BP17" i="1"/>
  <c r="BP26" i="1"/>
  <c r="CN21" i="1"/>
  <c r="AS21" i="1"/>
  <c r="CN32" i="1"/>
  <c r="AS32" i="1"/>
  <c r="CC15" i="1"/>
  <c r="CC17" i="1"/>
  <c r="BE21" i="1"/>
  <c r="CN18" i="1"/>
  <c r="AS18" i="1"/>
  <c r="CN17" i="1"/>
  <c r="AS17" i="1"/>
  <c r="BP21" i="1"/>
  <c r="BE27" i="1"/>
  <c r="BE32" i="1"/>
  <c r="CN33" i="1"/>
  <c r="AS33" i="1"/>
  <c r="N18" i="1"/>
  <c r="BP27" i="1"/>
  <c r="BE33" i="1"/>
  <c r="N15" i="1"/>
  <c r="CN3" i="1"/>
  <c r="AS3" i="1"/>
  <c r="CC27" i="1"/>
  <c r="M27" i="1"/>
  <c r="BP32" i="1"/>
  <c r="BP33" i="1"/>
  <c r="CN15" i="1"/>
  <c r="AS15" i="1"/>
  <c r="BP3" i="1"/>
  <c r="BP18" i="1"/>
  <c r="N33" i="1"/>
  <c r="CC32" i="1"/>
  <c r="AF32" i="1"/>
  <c r="CC33" i="1"/>
  <c r="M33" i="1"/>
  <c r="BE15" i="1"/>
  <c r="CC3" i="1"/>
  <c r="N27" i="1"/>
  <c r="M15" i="1"/>
  <c r="BE18" i="1"/>
  <c r="CC26" i="1"/>
  <c r="CN26" i="1"/>
  <c r="AS26" i="1"/>
  <c r="CC18" i="1"/>
  <c r="AF18" i="1"/>
  <c r="M17" i="1"/>
  <c r="BE26" i="1"/>
  <c r="M18" i="1"/>
  <c r="M26" i="1"/>
  <c r="L5" i="1" l="1"/>
  <c r="L4" i="1"/>
  <c r="L7" i="1"/>
  <c r="L34" i="1"/>
  <c r="L22" i="1"/>
  <c r="L21" i="1"/>
  <c r="L32" i="1"/>
  <c r="L3" i="1"/>
  <c r="L28" i="1"/>
  <c r="L13" i="1"/>
  <c r="L17" i="1"/>
  <c r="L15" i="1"/>
  <c r="L18" i="1"/>
  <c r="L26" i="1"/>
  <c r="L33" i="1"/>
  <c r="L27" i="1"/>
</calcChain>
</file>

<file path=xl/sharedStrings.xml><?xml version="1.0" encoding="utf-8"?>
<sst xmlns="http://schemas.openxmlformats.org/spreadsheetml/2006/main" count="196" uniqueCount="122">
  <si>
    <t>Class</t>
  </si>
  <si>
    <t>Div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</si>
  <si>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</si>
  <si>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</si>
  <si>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</si>
  <si>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</si>
  <si>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</si>
  <si>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</si>
  <si>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</si>
  <si>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</si>
  <si>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</si>
  <si>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</si>
  <si>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</si>
  <si>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</si>
  <si>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</si>
  <si>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</si>
  <si>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</si>
  <si>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</si>
  <si>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</si>
  <si>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</si>
  <si>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</si>
  <si>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</si>
  <si>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</si>
  <si>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</si>
  <si>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</si>
  <si>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</si>
  <si>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</si>
  <si>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</si>
  <si>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</si>
  <si>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</si>
  <si>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</si>
  <si>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</si>
  <si>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</si>
  <si>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</si>
  <si>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</si>
  <si>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</si>
  <si>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</si>
  <si>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</si>
  <si>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</si>
  <si>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</si>
  <si>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</si>
  <si>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</si>
  <si>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</si>
  <si>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</si>
  <si>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</si>
  <si>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</si>
  <si>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</si>
  <si>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</si>
  <si>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</si>
  <si>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</si>
  <si>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</si>
  <si>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</si>
  <si>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</si>
  <si>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</si>
  <si>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</si>
  <si>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</si>
  <si>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</si>
  <si>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</si>
  <si>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</si>
  <si>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</si>
  <si>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</si>
  <si>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</si>
  <si>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</si>
  <si>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</si>
  <si>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</si>
  <si>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</si>
  <si>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</si>
  <si>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</si>
  <si>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</si>
  <si>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</si>
  <si>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</si>
  <si>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</si>
  <si>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</si>
  <si>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</si>
  <si>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</si>
  <si>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</si>
  <si>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</si>
  <si>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</si>
  <si>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</si>
  <si>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</si>
  <si>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</si>
  <si>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</si>
  <si>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</si>
  <si>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</si>
  <si>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</si>
  <si>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</si>
  <si>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</si>
  <si>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</si>
  <si>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</si>
  <si>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</si>
  <si>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</si>
  <si>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</si>
  <si>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</si>
  <si>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</si>
  <si>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</si>
  <si>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DNFW - Did Not Finish Weather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</si>
  <si>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</si>
  <si>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</si>
  <si>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</si>
  <si>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</si>
  <si>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</si>
  <si>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 xml:space="preserve">         BUG - R or S
         Rev - ER or SR</t>
  </si>
  <si>
    <t>Finger</t>
  </si>
  <si>
    <t>Bay 6
Break In</t>
  </si>
  <si>
    <t>DQ - Disqualified 
         M-Muzzle
         S- Steel
         F-Finger
         C-Cold Range
         W-Sweep
         D-Dropped
             Weapon
         N-Negligent
             Discharge</t>
  </si>
  <si>
    <t>Bay 2
On the Other Hand…</t>
  </si>
  <si>
    <t>Bay 3
5x5 Classifier</t>
  </si>
  <si>
    <t>Bay 4
Guard Shack Blues</t>
  </si>
  <si>
    <t>IDPA#</t>
  </si>
  <si>
    <t>SAM H</t>
  </si>
  <si>
    <t>AUTO</t>
  </si>
  <si>
    <t>TOM F</t>
  </si>
  <si>
    <t>FRANK N</t>
  </si>
  <si>
    <t>ROGER S</t>
  </si>
  <si>
    <t>JOHN K</t>
  </si>
  <si>
    <t>MIKE B</t>
  </si>
  <si>
    <t>SHAUN M</t>
  </si>
  <si>
    <t>ERNIE</t>
  </si>
  <si>
    <t>ROGER O</t>
  </si>
  <si>
    <t>FRIDPA
Clear Creek
B.U.G. Side- Match
June 8, 2019</t>
  </si>
  <si>
    <t>TNR</t>
  </si>
  <si>
    <t>Bay 2
Where did they 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</si>
</sst>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2" fontId="0" fillId="0" borderId="0" xfId="0" applyNumberFormat="1" applyAlignment="1" applyProtection="1">
      <alignment horizontal="right" vertical="center"/>
      <protection locked="0"/>
    </xf>
    <xf numFmtId="1" fontId="0" fillId="0" borderId="0" xfId="0" applyNumberFormat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6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49" fontId="4" fillId="2" borderId="4" xfId="0" applyNumberFormat="1" applyFont="1" applyFill="1" applyBorder="1" applyAlignment="1">
      <alignment horizontal="center" wrapText="1"/>
    </xf>
    <xf numFmtId="1" fontId="1" fillId="0" borderId="5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0" fillId="0" borderId="5" xfId="0" applyNumberFormat="1" applyBorder="1" applyAlignment="1">
      <alignment horizontal="right" vertical="center"/>
    </xf>
    <xf numFmtId="1" fontId="1" fillId="0" borderId="7" xfId="0" applyNumberFormat="1" applyFont="1" applyBorder="1" applyAlignment="1">
      <alignment horizontal="center" vertical="center"/>
    </xf>
    <xf numFmtId="49" fontId="0" fillId="0" borderId="5" xfId="0" applyNumberFormat="1" applyBorder="1" applyAlignment="1" applyProtection="1">
      <alignment horizontal="left" vertical="center"/>
      <protection locked="0"/>
    </xf>
    <xf numFmtId="164" fontId="0" fillId="0" borderId="5" xfId="0" applyNumberFormat="1" applyBorder="1" applyAlignment="1">
      <alignment horizontal="right" vertical="center"/>
    </xf>
    <xf numFmtId="2" fontId="0" fillId="0" borderId="7" xfId="0" applyNumberFormat="1" applyBorder="1" applyAlignment="1">
      <alignment horizontal="right" vertical="center"/>
    </xf>
    <xf numFmtId="2" fontId="0" fillId="0" borderId="5" xfId="0" applyNumberFormat="1" applyBorder="1" applyAlignment="1" applyProtection="1">
      <alignment horizontal="right" vertical="center"/>
      <protection locked="0"/>
    </xf>
    <xf numFmtId="1" fontId="0" fillId="0" borderId="5" xfId="0" applyNumberFormat="1" applyBorder="1" applyAlignment="1" applyProtection="1">
      <alignment horizontal="right" vertical="center"/>
      <protection locked="0"/>
    </xf>
    <xf numFmtId="1" fontId="0" fillId="0" borderId="8" xfId="0" applyNumberFormat="1" applyBorder="1" applyAlignment="1" applyProtection="1">
      <alignment horizontal="right" vertical="center"/>
      <protection locked="0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8" xfId="0" applyNumberForma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right" vertical="center"/>
    </xf>
    <xf numFmtId="1" fontId="0" fillId="0" borderId="10" xfId="0" applyNumberFormat="1" applyBorder="1" applyAlignment="1">
      <alignment horizontal="right" vertical="center"/>
    </xf>
    <xf numFmtId="164" fontId="0" fillId="0" borderId="10" xfId="0" applyNumberFormat="1" applyBorder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2" fontId="0" fillId="0" borderId="11" xfId="0" applyNumberFormat="1" applyBorder="1" applyAlignment="1">
      <alignment horizontal="right" vertical="center"/>
    </xf>
    <xf numFmtId="0" fontId="0" fillId="0" borderId="5" xfId="0" applyBorder="1"/>
    <xf numFmtId="2" fontId="2" fillId="0" borderId="12" xfId="0" applyNumberFormat="1" applyFont="1" applyBorder="1" applyAlignment="1">
      <alignment horizontal="right" vertical="center"/>
    </xf>
    <xf numFmtId="2" fontId="2" fillId="0" borderId="9" xfId="0" applyNumberFormat="1" applyFont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1" fontId="0" fillId="0" borderId="13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49" fontId="8" fillId="0" borderId="5" xfId="0" applyNumberFormat="1" applyFont="1" applyBorder="1" applyAlignment="1" applyProtection="1">
      <alignment horizontal="left" vertical="center"/>
      <protection locked="0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0" fontId="8" fillId="0" borderId="0" xfId="0" applyFont="1"/>
    <xf numFmtId="2" fontId="2" fillId="0" borderId="14" xfId="0" applyNumberFormat="1" applyFont="1" applyBorder="1" applyAlignment="1">
      <alignment horizontal="right" vertical="center"/>
    </xf>
    <xf numFmtId="49" fontId="0" fillId="0" borderId="21" xfId="0" applyNumberFormat="1" applyBorder="1"/>
    <xf numFmtId="0" fontId="0" fillId="0" borderId="20" xfId="0" applyBorder="1"/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/>
    <xf numFmtId="49" fontId="8" fillId="0" borderId="10" xfId="0" applyNumberFormat="1" applyFont="1" applyBorder="1" applyAlignment="1" applyProtection="1">
      <alignment horizontal="left" vertical="center"/>
      <protection locked="0"/>
    </xf>
    <xf numFmtId="49" fontId="0" fillId="0" borderId="10" xfId="0" applyNumberFormat="1" applyBorder="1" applyAlignment="1" applyProtection="1">
      <alignment horizontal="left" vertical="center"/>
      <protection locked="0"/>
    </xf>
    <xf numFmtId="49" fontId="8" fillId="0" borderId="10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1" fontId="1" fillId="0" borderId="11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2" fontId="0" fillId="0" borderId="11" xfId="0" applyNumberFormat="1" applyBorder="1" applyAlignment="1" applyProtection="1">
      <alignment horizontal="right" vertical="center"/>
      <protection locked="0"/>
    </xf>
    <xf numFmtId="2" fontId="0" fillId="0" borderId="10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1" fontId="0" fillId="0" borderId="24" xfId="0" applyNumberFormat="1" applyBorder="1" applyAlignment="1" applyProtection="1">
      <alignment horizontal="right" vertical="center"/>
      <protection locked="0"/>
    </xf>
    <xf numFmtId="2" fontId="2" fillId="0" borderId="22" xfId="0" applyNumberFormat="1" applyFont="1" applyBorder="1" applyAlignment="1">
      <alignment horizontal="right" vertical="center"/>
    </xf>
    <xf numFmtId="1" fontId="0" fillId="0" borderId="25" xfId="0" applyNumberFormat="1" applyBorder="1" applyAlignment="1">
      <alignment horizontal="right" vertical="center"/>
    </xf>
    <xf numFmtId="164" fontId="0" fillId="0" borderId="25" xfId="0" applyNumberFormat="1" applyBorder="1" applyAlignment="1">
      <alignment horizontal="right" vertical="center"/>
    </xf>
    <xf numFmtId="1" fontId="0" fillId="0" borderId="25" xfId="0" applyNumberFormat="1" applyBorder="1" applyAlignment="1" applyProtection="1">
      <alignment horizontal="right" vertical="center"/>
      <protection locked="0"/>
    </xf>
    <xf numFmtId="1" fontId="0" fillId="0" borderId="27" xfId="0" applyNumberFormat="1" applyBorder="1" applyAlignment="1" applyProtection="1">
      <alignment horizontal="right" vertical="center"/>
      <protection locked="0"/>
    </xf>
    <xf numFmtId="2" fontId="0" fillId="0" borderId="26" xfId="0" applyNumberFormat="1" applyBorder="1" applyAlignment="1">
      <alignment horizontal="right" vertical="center"/>
    </xf>
    <xf numFmtId="2" fontId="0" fillId="0" borderId="28" xfId="0" applyNumberFormat="1" applyBorder="1" applyAlignment="1" applyProtection="1">
      <alignment horizontal="right" vertical="center"/>
      <protection locked="0"/>
    </xf>
    <xf numFmtId="0" fontId="0" fillId="0" borderId="10" xfId="0" applyBorder="1"/>
    <xf numFmtId="0" fontId="0" fillId="0" borderId="25" xfId="0" applyBorder="1"/>
    <xf numFmtId="2" fontId="2" fillId="0" borderId="25" xfId="0" applyNumberFormat="1" applyFont="1" applyBorder="1" applyAlignment="1">
      <alignment horizontal="right" vertical="center"/>
    </xf>
    <xf numFmtId="2" fontId="2" fillId="0" borderId="29" xfId="0" applyNumberFormat="1" applyFont="1" applyBorder="1" applyAlignment="1">
      <alignment horizontal="right" vertical="center"/>
    </xf>
    <xf numFmtId="2" fontId="0" fillId="0" borderId="5" xfId="0" applyNumberFormat="1" applyBorder="1" applyAlignment="1">
      <alignment horizontal="right" vertical="center"/>
    </xf>
    <xf numFmtId="1" fontId="0" fillId="0" borderId="30" xfId="0" applyNumberFormat="1" applyBorder="1" applyAlignment="1">
      <alignment horizontal="right" vertical="center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1" fontId="0" fillId="0" borderId="24" xfId="0" applyNumberFormat="1" applyBorder="1" applyAlignment="1">
      <alignment horizontal="right" vertical="center"/>
    </xf>
    <xf numFmtId="2" fontId="2" fillId="0" borderId="33" xfId="0" applyNumberFormat="1" applyFont="1" applyBorder="1" applyAlignment="1">
      <alignment horizontal="right" vertical="center"/>
    </xf>
    <xf numFmtId="0" fontId="0" fillId="0" borderId="31" xfId="0" applyBorder="1"/>
    <xf numFmtId="0" fontId="0" fillId="0" borderId="32" xfId="0" applyBorder="1"/>
    <xf numFmtId="49" fontId="0" fillId="0" borderId="32" xfId="0" applyNumberFormat="1" applyBorder="1"/>
    <xf numFmtId="0" fontId="5" fillId="0" borderId="0" xfId="0" applyFont="1"/>
    <xf numFmtId="49" fontId="2" fillId="2" borderId="9" xfId="0" applyNumberFormat="1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left" wrapText="1"/>
    </xf>
    <xf numFmtId="49" fontId="2" fillId="2" borderId="12" xfId="0" applyNumberFormat="1" applyFont="1" applyFill="1" applyBorder="1" applyAlignment="1">
      <alignment horizont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>
      <alignment horizontal="center" vertical="center" textRotation="180"/>
    </xf>
    <xf numFmtId="49" fontId="4" fillId="2" borderId="6" xfId="0" applyNumberFormat="1" applyFont="1" applyFill="1" applyBorder="1" applyAlignment="1">
      <alignment horizontal="center" vertical="center" textRotation="180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3" xfId="0" applyNumberFormat="1" applyFont="1" applyFill="1" applyBorder="1" applyAlignment="1">
      <alignment horizontal="center" wrapText="1"/>
    </xf>
    <xf numFmtId="49" fontId="2" fillId="2" borderId="7" xfId="0" applyNumberFormat="1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wrapText="1"/>
    </xf>
    <xf numFmtId="49" fontId="2" fillId="2" borderId="11" xfId="0" applyNumberFormat="1" applyFont="1" applyFill="1" applyBorder="1" applyAlignment="1">
      <alignment horizontal="center" wrapText="1"/>
    </xf>
    <xf numFmtId="49" fontId="2" fillId="2" borderId="14" xfId="0" applyNumberFormat="1" applyFont="1" applyFill="1" applyBorder="1" applyAlignment="1">
      <alignment horizontal="center" wrapText="1"/>
    </xf>
    <xf numFmtId="49" fontId="2" fillId="3" borderId="7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horizontal="center" wrapText="1"/>
    </xf>
    <xf numFmtId="49" fontId="2" fillId="3" borderId="8" xfId="0" applyNumberFormat="1" applyFont="1" applyFill="1" applyBorder="1" applyAlignment="1">
      <alignment horizontal="center" wrapText="1"/>
    </xf>
    <xf numFmtId="49" fontId="2" fillId="3" borderId="12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1" fontId="8" fillId="0" borderId="5" xfId="0" applyNumberFormat="1" applyFont="1" applyBorder="1" applyAlignment="1" applyProtection="1">
      <alignment horizontal="right" vertical="center"/>
      <protection locked="0"/>
    </xf>
    <xf numFmtId="1" fontId="8" fillId="0" borderId="8" xfId="0" applyNumberFormat="1" applyFont="1" applyBorder="1" applyAlignment="1" applyProtection="1">
      <alignment horizontal="right" vertical="center"/>
      <protection locked="0"/>
    </xf>
    <xf numFmtId="49" fontId="5" fillId="2" borderId="35" xfId="0" applyNumberFormat="1" applyFont="1" applyFill="1" applyBorder="1" applyAlignment="1">
      <alignment horizontal="center" wrapText="1"/>
    </xf>
    <xf numFmtId="49" fontId="8" fillId="0" borderId="35" xfId="0" applyNumberFormat="1" applyFont="1" applyBorder="1" applyAlignment="1" applyProtection="1">
      <alignment horizontal="center" vertical="center"/>
      <protection locked="0"/>
    </xf>
    <xf numFmtId="49" fontId="8" fillId="0" borderId="36" xfId="0" applyNumberFormat="1" applyFont="1" applyBorder="1" applyAlignment="1" applyProtection="1">
      <alignment horizontal="center" vertical="center"/>
      <protection locked="0"/>
    </xf>
    <xf numFmtId="49" fontId="8" fillId="0" borderId="34" xfId="0" applyNumberFormat="1" applyFont="1" applyBorder="1" applyAlignment="1" applyProtection="1">
      <alignment horizontal="center" vertical="center"/>
      <protection locked="0"/>
    </xf>
    <xf numFmtId="49" fontId="2" fillId="2" borderId="19" xfId="0" applyNumberFormat="1" applyFont="1" applyFill="1" applyBorder="1" applyAlignment="1">
      <alignment horizontal="center"/>
    </xf>
    <xf numFmtId="49" fontId="4" fillId="2" borderId="37" xfId="0" applyNumberFormat="1" applyFont="1" applyFill="1" applyBorder="1" applyAlignment="1">
      <alignment horizontal="center" wrapText="1"/>
    </xf>
    <xf numFmtId="0" fontId="0" fillId="0" borderId="0" xfId="0" applyBorder="1"/>
    <xf numFmtId="2" fontId="0" fillId="0" borderId="20" xfId="0" applyNumberFormat="1" applyBorder="1" applyAlignment="1" applyProtection="1">
      <alignment horizontal="right" vertical="center"/>
      <protection locked="0"/>
    </xf>
    <xf numFmtId="1" fontId="0" fillId="0" borderId="20" xfId="0" applyNumberFormat="1" applyBorder="1" applyAlignment="1" applyProtection="1">
      <alignment horizontal="right" vertical="center"/>
      <protection locked="0"/>
    </xf>
    <xf numFmtId="2" fontId="0" fillId="0" borderId="20" xfId="0" applyNumberFormat="1" applyBorder="1" applyAlignment="1">
      <alignment horizontal="right" vertical="center"/>
    </xf>
    <xf numFmtId="164" fontId="0" fillId="0" borderId="20" xfId="0" applyNumberFormat="1" applyBorder="1" applyAlignment="1">
      <alignment horizontal="right" vertical="center"/>
    </xf>
    <xf numFmtId="1" fontId="0" fillId="0" borderId="20" xfId="0" applyNumberFormat="1" applyBorder="1" applyAlignment="1">
      <alignment horizontal="right" vertical="center"/>
    </xf>
    <xf numFmtId="2" fontId="2" fillId="0" borderId="2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left"/>
    </xf>
    <xf numFmtId="49" fontId="6" fillId="2" borderId="15" xfId="0" applyNumberFormat="1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/>
    </xf>
    <xf numFmtId="49" fontId="2" fillId="2" borderId="18" xfId="0" applyNumberFormat="1" applyFont="1" applyFill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2" borderId="16" xfId="0" applyNumberFormat="1" applyFont="1" applyFill="1" applyBorder="1" applyAlignment="1">
      <alignment horizontal="center" wrapText="1"/>
    </xf>
    <xf numFmtId="49" fontId="4" fillId="2" borderId="17" xfId="0" applyNumberFormat="1" applyFont="1" applyFill="1" applyBorder="1" applyAlignment="1">
      <alignment horizontal="center" wrapText="1"/>
    </xf>
    <xf numFmtId="49" fontId="4" fillId="2" borderId="15" xfId="0" applyNumberFormat="1" applyFont="1" applyFill="1" applyBorder="1" applyAlignment="1">
      <alignment horizontal="center" wrapText="1"/>
    </xf>
    <xf numFmtId="49" fontId="2" fillId="2" borderId="18" xfId="0" applyNumberFormat="1" applyFont="1" applyFill="1" applyBorder="1" applyAlignment="1">
      <alignment horizontal="center" wrapText="1"/>
    </xf>
    <xf numFmtId="0" fontId="0" fillId="2" borderId="1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 wrapText="1"/>
    </xf>
    <xf numFmtId="49" fontId="5" fillId="2" borderId="16" xfId="0" applyNumberFormat="1" applyFont="1" applyFill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2" fillId="2" borderId="19" xfId="0" applyNumberFormat="1" applyFont="1" applyFill="1" applyBorder="1" applyAlignment="1">
      <alignment horizontal="center" wrapText="1"/>
    </xf>
    <xf numFmtId="49" fontId="5" fillId="2" borderId="15" xfId="0" applyNumberFormat="1" applyFont="1" applyFill="1" applyBorder="1" applyAlignment="1">
      <alignment horizontal="center" wrapText="1"/>
    </xf>
    <xf numFmtId="49" fontId="2" fillId="3" borderId="15" xfId="0" applyNumberFormat="1" applyFont="1" applyFill="1" applyBorder="1" applyAlignment="1">
      <alignment horizontal="center" wrapText="1"/>
    </xf>
    <xf numFmtId="49" fontId="2" fillId="3" borderId="15" xfId="0" applyNumberFormat="1" applyFont="1" applyFill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L50"/>
  <sheetViews>
    <sheetView tabSelected="1" zoomScale="92" zoomScaleNormal="92" zoomScaleSheetLayoutView="100" workbookViewId="0">
      <selection activeCell="B11" sqref="B11"/>
    </sheetView>
  </sheetViews>
  <sheetFormatPr defaultColWidth="6.5703125" defaultRowHeight="12.75" x14ac:dyDescent="0.2"/>
  <cols>
    <col min="1" max="1" width="6.140625" style="4" bestFit="1" customWidth="1"/>
    <col min="2" max="2" width="20.42578125" customWidth="1"/>
    <col min="3" max="3" width="3.28515625" hidden="1" customWidth="1"/>
    <col min="4" max="4" width="3.42578125" style="8" customWidth="1"/>
    <col min="5" max="5" width="6" customWidth="1"/>
    <col min="6" max="6" width="5.5703125" customWidth="1"/>
    <col min="7" max="7" width="2" customWidth="1"/>
    <col min="8" max="8" width="6.85546875" hidden="1" customWidth="1"/>
    <col min="9" max="9" width="3.85546875" hidden="1" customWidth="1"/>
    <col min="10" max="10" width="1.7109375" hidden="1" customWidth="1"/>
    <col min="11" max="11" width="3.28515625" hidden="1" customWidth="1"/>
    <col min="12" max="12" width="8.7109375" bestFit="1" customWidth="1"/>
    <col min="13" max="13" width="8.5703125" bestFit="1" customWidth="1"/>
    <col min="14" max="14" width="8.140625" customWidth="1"/>
    <col min="15" max="15" width="1" hidden="1" customWidth="1"/>
    <col min="16" max="16" width="9.7109375" customWidth="1"/>
    <col min="17" max="17" width="6.42578125" customWidth="1"/>
    <col min="18" max="23" width="5.5703125" hidden="1" customWidth="1"/>
    <col min="24" max="24" width="3.85546875" customWidth="1"/>
    <col min="25" max="25" width="2.28515625" customWidth="1"/>
    <col min="26" max="26" width="2.85546875" customWidth="1"/>
    <col min="27" max="27" width="2.28515625" customWidth="1"/>
    <col min="28" max="28" width="3.5703125" customWidth="1"/>
    <col min="29" max="29" width="9" customWidth="1"/>
    <col min="30" max="30" width="4.5703125" bestFit="1" customWidth="1"/>
    <col min="31" max="31" width="4.28515625" customWidth="1"/>
    <col min="32" max="32" width="7" style="3" bestFit="1" customWidth="1"/>
    <col min="33" max="33" width="6.85546875" hidden="1" customWidth="1"/>
    <col min="34" max="36" width="5.5703125" hidden="1" customWidth="1"/>
    <col min="37" max="37" width="3.85546875" hidden="1" customWidth="1"/>
    <col min="38" max="38" width="2.85546875" hidden="1" customWidth="1"/>
    <col min="39" max="39" width="2.28515625" hidden="1" customWidth="1"/>
    <col min="40" max="40" width="2.7109375" hidden="1" customWidth="1"/>
    <col min="41" max="41" width="3.5703125" hidden="1" customWidth="1"/>
    <col min="42" max="42" width="0" hidden="1" customWidth="1"/>
    <col min="43" max="43" width="4.5703125" hidden="1" customWidth="1"/>
    <col min="44" max="44" width="4.28515625" hidden="1" customWidth="1"/>
    <col min="45" max="45" width="0" hidden="1" customWidth="1"/>
    <col min="46" max="46" width="8" hidden="1" customWidth="1"/>
    <col min="47" max="48" width="5.5703125" hidden="1" customWidth="1"/>
    <col min="49" max="49" width="4.85546875" hidden="1" customWidth="1"/>
    <col min="50" max="50" width="2.7109375" hidden="1" customWidth="1"/>
    <col min="51" max="51" width="2.28515625" hidden="1" customWidth="1"/>
    <col min="52" max="52" width="2.140625" hidden="1" customWidth="1"/>
    <col min="53" max="53" width="3.5703125" hidden="1" customWidth="1"/>
    <col min="54" max="54" width="7.42578125" hidden="1" customWidth="1"/>
    <col min="55" max="55" width="4.5703125" hidden="1" customWidth="1"/>
    <col min="56" max="56" width="4.28515625" hidden="1" customWidth="1"/>
    <col min="57" max="57" width="8.5703125" hidden="1" customWidth="1"/>
    <col min="58" max="59" width="6.42578125" hidden="1" customWidth="1"/>
    <col min="60" max="60" width="3.85546875" hidden="1" customWidth="1"/>
    <col min="61" max="63" width="2.28515625" hidden="1" customWidth="1"/>
    <col min="64" max="64" width="3.5703125" hidden="1" customWidth="1"/>
    <col min="65" max="65" width="6.5703125" hidden="1" customWidth="1"/>
    <col min="66" max="66" width="4.5703125" hidden="1" customWidth="1"/>
    <col min="67" max="67" width="4.28515625" hidden="1" customWidth="1"/>
    <col min="68" max="68" width="8.7109375" hidden="1" customWidth="1"/>
    <col min="69" max="69" width="6.5703125" hidden="1" customWidth="1"/>
    <col min="70" max="72" width="5.5703125" hidden="1" customWidth="1"/>
    <col min="73" max="73" width="3.85546875" hidden="1" customWidth="1"/>
    <col min="74" max="76" width="2.28515625" hidden="1" customWidth="1"/>
    <col min="77" max="77" width="3.5703125" hidden="1" customWidth="1"/>
    <col min="78" max="78" width="6.5703125" hidden="1" customWidth="1"/>
    <col min="79" max="79" width="4.5703125" hidden="1" customWidth="1"/>
    <col min="80" max="80" width="4.28515625" hidden="1" customWidth="1"/>
    <col min="81" max="81" width="6.7109375" hidden="1" customWidth="1"/>
    <col min="82" max="82" width="8" hidden="1" customWidth="1"/>
    <col min="83" max="83" width="6.140625" hidden="1" customWidth="1"/>
    <col min="84" max="84" width="4.140625" hidden="1" customWidth="1"/>
    <col min="85" max="86" width="2.85546875" hidden="1" customWidth="1"/>
    <col min="87" max="87" width="3" hidden="1" customWidth="1"/>
    <col min="88" max="88" width="3.7109375" hidden="1" customWidth="1"/>
    <col min="89" max="89" width="6.7109375" hidden="1" customWidth="1"/>
    <col min="90" max="90" width="5.140625" hidden="1" customWidth="1"/>
    <col min="91" max="91" width="4.5703125" hidden="1" customWidth="1"/>
    <col min="92" max="246" width="6.7109375" hidden="1" customWidth="1"/>
    <col min="247" max="247" width="13.7109375" style="49" bestFit="1" customWidth="1"/>
  </cols>
  <sheetData>
    <row r="1" spans="1:324" ht="72.75" customHeight="1" thickTop="1" x14ac:dyDescent="0.25">
      <c r="A1" s="123" t="s">
        <v>119</v>
      </c>
      <c r="B1" s="124"/>
      <c r="C1" s="124"/>
      <c r="D1" s="124"/>
      <c r="E1" s="124"/>
      <c r="F1" s="125"/>
      <c r="G1" s="113"/>
      <c r="H1" s="114"/>
      <c r="I1" s="15" t="s">
        <v>67</v>
      </c>
      <c r="J1" s="128" t="s">
        <v>30</v>
      </c>
      <c r="K1" s="129"/>
      <c r="L1" s="130" t="s">
        <v>96</v>
      </c>
      <c r="M1" s="131"/>
      <c r="N1" s="131"/>
      <c r="O1" s="131"/>
      <c r="P1" s="132"/>
      <c r="Q1" s="133" t="s">
        <v>121</v>
      </c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7" t="s">
        <v>105</v>
      </c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34" t="s">
        <v>107</v>
      </c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30" t="s">
        <v>83</v>
      </c>
      <c r="BG1" s="136"/>
      <c r="BH1" s="136"/>
      <c r="BI1" s="136"/>
      <c r="BJ1" s="136"/>
      <c r="BK1" s="136"/>
      <c r="BL1" s="136"/>
      <c r="BM1" s="136"/>
      <c r="BN1" s="136"/>
      <c r="BO1" s="136"/>
      <c r="BP1" s="127"/>
      <c r="BQ1" s="137" t="s">
        <v>106</v>
      </c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38" t="s">
        <v>103</v>
      </c>
      <c r="CE1" s="139"/>
      <c r="CF1" s="139"/>
      <c r="CG1" s="139"/>
      <c r="CH1" s="139"/>
      <c r="CI1" s="139"/>
      <c r="CJ1" s="139"/>
      <c r="CK1" s="139"/>
      <c r="CL1" s="139"/>
      <c r="CM1" s="139"/>
      <c r="CN1" s="139"/>
      <c r="CO1" s="140" t="s">
        <v>97</v>
      </c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 t="s">
        <v>2</v>
      </c>
      <c r="DA1" s="126"/>
      <c r="DB1" s="126"/>
      <c r="DC1" s="126"/>
      <c r="DD1" s="126"/>
      <c r="DE1" s="126"/>
      <c r="DF1" s="126"/>
      <c r="DG1" s="126"/>
      <c r="DH1" s="126"/>
      <c r="DI1" s="126"/>
      <c r="DJ1" s="126"/>
      <c r="DK1" s="126" t="s">
        <v>3</v>
      </c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 t="s">
        <v>4</v>
      </c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 t="s">
        <v>5</v>
      </c>
      <c r="EH1" s="126"/>
      <c r="EI1" s="126"/>
      <c r="EJ1" s="126"/>
      <c r="EK1" s="126"/>
      <c r="EL1" s="126"/>
      <c r="EM1" s="126"/>
      <c r="EN1" s="126"/>
      <c r="EO1" s="126"/>
      <c r="EP1" s="126"/>
      <c r="EQ1" s="126"/>
      <c r="ER1" s="126" t="s">
        <v>6</v>
      </c>
      <c r="ES1" s="126"/>
      <c r="ET1" s="126"/>
      <c r="EU1" s="126"/>
      <c r="EV1" s="126"/>
      <c r="EW1" s="126"/>
      <c r="EX1" s="126"/>
      <c r="EY1" s="126"/>
      <c r="EZ1" s="126"/>
      <c r="FA1" s="126"/>
      <c r="FB1" s="126"/>
      <c r="FC1" s="126" t="s">
        <v>7</v>
      </c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 t="s">
        <v>8</v>
      </c>
      <c r="FO1" s="126"/>
      <c r="FP1" s="126"/>
      <c r="FQ1" s="126"/>
      <c r="FR1" s="126"/>
      <c r="FS1" s="126"/>
      <c r="FT1" s="126"/>
      <c r="FU1" s="126"/>
      <c r="FV1" s="126"/>
      <c r="FW1" s="126"/>
      <c r="FX1" s="126"/>
      <c r="FY1" s="126" t="s">
        <v>9</v>
      </c>
      <c r="FZ1" s="126"/>
      <c r="GA1" s="126"/>
      <c r="GB1" s="126"/>
      <c r="GC1" s="126"/>
      <c r="GD1" s="126"/>
      <c r="GE1" s="126"/>
      <c r="GF1" s="126"/>
      <c r="GG1" s="126"/>
      <c r="GH1" s="126"/>
      <c r="GI1" s="126"/>
      <c r="GJ1" s="126" t="s">
        <v>10</v>
      </c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 t="s">
        <v>11</v>
      </c>
      <c r="GV1" s="126"/>
      <c r="GW1" s="126"/>
      <c r="GX1" s="126"/>
      <c r="GY1" s="126"/>
      <c r="GZ1" s="126"/>
      <c r="HA1" s="126"/>
      <c r="HB1" s="126"/>
      <c r="HC1" s="126"/>
      <c r="HD1" s="126"/>
      <c r="HE1" s="126"/>
      <c r="HF1" s="126" t="s">
        <v>12</v>
      </c>
      <c r="HG1" s="126"/>
      <c r="HH1" s="126"/>
      <c r="HI1" s="126"/>
      <c r="HJ1" s="126"/>
      <c r="HK1" s="126"/>
      <c r="HL1" s="126"/>
      <c r="HM1" s="126"/>
      <c r="HN1" s="126"/>
      <c r="HO1" s="126"/>
      <c r="HP1" s="126"/>
      <c r="HQ1" s="126" t="s">
        <v>13</v>
      </c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 t="s">
        <v>14</v>
      </c>
      <c r="IC1" s="126"/>
      <c r="ID1" s="126"/>
      <c r="IE1" s="126"/>
      <c r="IF1" s="126"/>
      <c r="IG1" s="126"/>
      <c r="IH1" s="126"/>
      <c r="II1" s="126"/>
      <c r="IJ1" s="126"/>
      <c r="IK1" s="126"/>
      <c r="IL1" s="135"/>
      <c r="IM1" s="48"/>
    </row>
    <row r="2" spans="1:324" ht="75.75" customHeight="1" x14ac:dyDescent="0.2">
      <c r="A2" s="86" t="s">
        <v>82</v>
      </c>
      <c r="B2" s="87" t="s">
        <v>81</v>
      </c>
      <c r="C2" s="87" t="s">
        <v>87</v>
      </c>
      <c r="D2" s="88" t="s">
        <v>88</v>
      </c>
      <c r="E2" s="87" t="s">
        <v>1</v>
      </c>
      <c r="F2" s="89" t="s">
        <v>0</v>
      </c>
      <c r="G2" s="109" t="s">
        <v>102</v>
      </c>
      <c r="H2" s="90" t="s">
        <v>108</v>
      </c>
      <c r="I2" s="91" t="s">
        <v>54</v>
      </c>
      <c r="J2" s="92" t="s">
        <v>65</v>
      </c>
      <c r="K2" s="93" t="s">
        <v>66</v>
      </c>
      <c r="L2" s="86" t="s">
        <v>51</v>
      </c>
      <c r="M2" s="94" t="s">
        <v>90</v>
      </c>
      <c r="N2" s="94" t="s">
        <v>49</v>
      </c>
      <c r="O2" s="94" t="s">
        <v>50</v>
      </c>
      <c r="P2" s="95" t="s">
        <v>48</v>
      </c>
      <c r="Q2" s="96" t="s">
        <v>32</v>
      </c>
      <c r="R2" s="87" t="s">
        <v>33</v>
      </c>
      <c r="S2" s="87" t="s">
        <v>34</v>
      </c>
      <c r="T2" s="87" t="s">
        <v>35</v>
      </c>
      <c r="U2" s="87" t="s">
        <v>36</v>
      </c>
      <c r="V2" s="87" t="s">
        <v>37</v>
      </c>
      <c r="W2" s="87" t="s">
        <v>38</v>
      </c>
      <c r="X2" s="87" t="s">
        <v>31</v>
      </c>
      <c r="Y2" s="87" t="s">
        <v>39</v>
      </c>
      <c r="Z2" s="87" t="s">
        <v>98</v>
      </c>
      <c r="AA2" s="87" t="s">
        <v>94</v>
      </c>
      <c r="AB2" s="97" t="s">
        <v>42</v>
      </c>
      <c r="AC2" s="96" t="s">
        <v>43</v>
      </c>
      <c r="AD2" s="87" t="s">
        <v>31</v>
      </c>
      <c r="AE2" s="87" t="s">
        <v>44</v>
      </c>
      <c r="AF2" s="89" t="s">
        <v>45</v>
      </c>
      <c r="AG2" s="96" t="s">
        <v>32</v>
      </c>
      <c r="AH2" s="87" t="s">
        <v>33</v>
      </c>
      <c r="AI2" s="87" t="s">
        <v>34</v>
      </c>
      <c r="AJ2" s="87" t="s">
        <v>35</v>
      </c>
      <c r="AK2" s="87" t="s">
        <v>31</v>
      </c>
      <c r="AL2" s="87" t="s">
        <v>39</v>
      </c>
      <c r="AM2" s="87" t="s">
        <v>98</v>
      </c>
      <c r="AN2" s="87" t="s">
        <v>94</v>
      </c>
      <c r="AO2" s="97" t="s">
        <v>42</v>
      </c>
      <c r="AP2" s="96" t="s">
        <v>43</v>
      </c>
      <c r="AQ2" s="87" t="s">
        <v>31</v>
      </c>
      <c r="AR2" s="87" t="s">
        <v>44</v>
      </c>
      <c r="AS2" s="89" t="s">
        <v>45</v>
      </c>
      <c r="AT2" s="96" t="s">
        <v>86</v>
      </c>
      <c r="AU2" s="87" t="s">
        <v>33</v>
      </c>
      <c r="AV2" s="87" t="s">
        <v>34</v>
      </c>
      <c r="AW2" s="87" t="s">
        <v>31</v>
      </c>
      <c r="AX2" s="87" t="s">
        <v>39</v>
      </c>
      <c r="AY2" s="87" t="s">
        <v>98</v>
      </c>
      <c r="AZ2" s="87" t="s">
        <v>94</v>
      </c>
      <c r="BA2" s="97" t="s">
        <v>42</v>
      </c>
      <c r="BB2" s="96" t="s">
        <v>43</v>
      </c>
      <c r="BC2" s="87" t="s">
        <v>31</v>
      </c>
      <c r="BD2" s="87" t="s">
        <v>44</v>
      </c>
      <c r="BE2" s="89" t="s">
        <v>45</v>
      </c>
      <c r="BF2" s="96" t="s">
        <v>83</v>
      </c>
      <c r="BG2" s="87" t="s">
        <v>32</v>
      </c>
      <c r="BH2" s="87" t="s">
        <v>31</v>
      </c>
      <c r="BI2" s="87" t="s">
        <v>39</v>
      </c>
      <c r="BJ2" s="87" t="s">
        <v>40</v>
      </c>
      <c r="BK2" s="87" t="s">
        <v>41</v>
      </c>
      <c r="BL2" s="97" t="s">
        <v>42</v>
      </c>
      <c r="BM2" s="98" t="s">
        <v>43</v>
      </c>
      <c r="BN2" s="94" t="s">
        <v>47</v>
      </c>
      <c r="BO2" s="94" t="s">
        <v>44</v>
      </c>
      <c r="BP2" s="94" t="s">
        <v>45</v>
      </c>
      <c r="BQ2" s="96" t="s">
        <v>86</v>
      </c>
      <c r="BR2" s="87" t="s">
        <v>33</v>
      </c>
      <c r="BS2" s="87" t="s">
        <v>34</v>
      </c>
      <c r="BT2" s="87" t="s">
        <v>35</v>
      </c>
      <c r="BU2" s="87" t="s">
        <v>31</v>
      </c>
      <c r="BV2" s="87" t="s">
        <v>39</v>
      </c>
      <c r="BW2" s="87" t="s">
        <v>98</v>
      </c>
      <c r="BX2" s="87" t="s">
        <v>94</v>
      </c>
      <c r="BY2" s="97" t="s">
        <v>42</v>
      </c>
      <c r="BZ2" s="96" t="s">
        <v>43</v>
      </c>
      <c r="CA2" s="87" t="s">
        <v>31</v>
      </c>
      <c r="CB2" s="97" t="s">
        <v>44</v>
      </c>
      <c r="CC2" s="99" t="s">
        <v>45</v>
      </c>
      <c r="CD2" s="100" t="s">
        <v>32</v>
      </c>
      <c r="CE2" s="101" t="s">
        <v>33</v>
      </c>
      <c r="CF2" s="101" t="s">
        <v>31</v>
      </c>
      <c r="CG2" s="101" t="s">
        <v>39</v>
      </c>
      <c r="CH2" s="101" t="s">
        <v>98</v>
      </c>
      <c r="CI2" s="101" t="s">
        <v>94</v>
      </c>
      <c r="CJ2" s="102" t="s">
        <v>42</v>
      </c>
      <c r="CK2" s="100" t="s">
        <v>43</v>
      </c>
      <c r="CL2" s="101" t="s">
        <v>31</v>
      </c>
      <c r="CM2" s="101" t="s">
        <v>44</v>
      </c>
      <c r="CN2" s="103" t="s">
        <v>45</v>
      </c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5"/>
      <c r="CZ2" s="106"/>
      <c r="DA2" s="104"/>
      <c r="DB2" s="104"/>
      <c r="DC2" s="104"/>
      <c r="DD2" s="104"/>
      <c r="DE2" s="104"/>
      <c r="DF2" s="104"/>
      <c r="DG2" s="104"/>
      <c r="DH2" s="104"/>
      <c r="DI2" s="104"/>
      <c r="DJ2" s="105"/>
      <c r="DK2" s="106"/>
      <c r="DL2" s="104"/>
      <c r="DM2" s="104"/>
      <c r="DN2" s="104"/>
      <c r="DO2" s="104"/>
      <c r="DP2" s="104"/>
      <c r="DQ2" s="104"/>
      <c r="DR2" s="104"/>
      <c r="DS2" s="104"/>
      <c r="DT2" s="104"/>
      <c r="DU2" s="105"/>
      <c r="DV2" s="106"/>
      <c r="DW2" s="104"/>
      <c r="DX2" s="104"/>
      <c r="DY2" s="104"/>
      <c r="DZ2" s="104"/>
      <c r="EA2" s="104"/>
      <c r="EB2" s="104"/>
      <c r="EC2" s="104"/>
      <c r="ED2" s="104"/>
      <c r="EE2" s="104"/>
      <c r="EF2" s="105"/>
      <c r="EG2" s="106"/>
      <c r="EH2" s="104"/>
      <c r="EI2" s="104"/>
      <c r="EJ2" s="104"/>
      <c r="EK2" s="104"/>
      <c r="EL2" s="104"/>
      <c r="EM2" s="104"/>
      <c r="EN2" s="104"/>
      <c r="EO2" s="104"/>
      <c r="EP2" s="104"/>
      <c r="EQ2" s="105"/>
      <c r="ER2" s="106"/>
      <c r="ES2" s="104"/>
      <c r="ET2" s="104"/>
      <c r="EU2" s="104"/>
      <c r="EV2" s="104"/>
      <c r="EW2" s="104"/>
      <c r="EX2" s="104"/>
      <c r="EY2" s="104"/>
      <c r="EZ2" s="104"/>
      <c r="FA2" s="104"/>
      <c r="FB2" s="105"/>
      <c r="FC2" s="106"/>
      <c r="FD2" s="104"/>
      <c r="FE2" s="104"/>
      <c r="FF2" s="104"/>
      <c r="FG2" s="104"/>
      <c r="FH2" s="104"/>
      <c r="FI2" s="104"/>
      <c r="FJ2" s="104"/>
      <c r="FK2" s="104"/>
      <c r="FL2" s="104"/>
      <c r="FM2" s="105"/>
      <c r="FN2" s="106"/>
      <c r="FO2" s="104"/>
      <c r="FP2" s="104"/>
      <c r="FQ2" s="104"/>
      <c r="FR2" s="104"/>
      <c r="FS2" s="104"/>
      <c r="FT2" s="104"/>
      <c r="FU2" s="104"/>
      <c r="FV2" s="104"/>
      <c r="FW2" s="104"/>
      <c r="FX2" s="105"/>
      <c r="FY2" s="106"/>
      <c r="FZ2" s="104"/>
      <c r="GA2" s="104"/>
      <c r="GB2" s="104"/>
      <c r="GC2" s="104"/>
      <c r="GD2" s="104"/>
      <c r="GE2" s="104"/>
      <c r="GF2" s="104"/>
      <c r="GG2" s="104"/>
      <c r="GH2" s="104"/>
      <c r="GI2" s="105"/>
      <c r="GJ2" s="106"/>
      <c r="GK2" s="104"/>
      <c r="GL2" s="104"/>
      <c r="GM2" s="104"/>
      <c r="GN2" s="104"/>
      <c r="GO2" s="104"/>
      <c r="GP2" s="104"/>
      <c r="GQ2" s="104"/>
      <c r="GR2" s="104"/>
      <c r="GS2" s="104"/>
      <c r="GT2" s="105"/>
      <c r="GU2" s="106"/>
      <c r="GV2" s="104"/>
      <c r="GW2" s="104"/>
      <c r="GX2" s="104"/>
      <c r="GY2" s="104"/>
      <c r="GZ2" s="104"/>
      <c r="HA2" s="104"/>
      <c r="HB2" s="104"/>
      <c r="HC2" s="104"/>
      <c r="HD2" s="104"/>
      <c r="HE2" s="105"/>
      <c r="HF2" s="106"/>
      <c r="HG2" s="104"/>
      <c r="HH2" s="104"/>
      <c r="HI2" s="104"/>
      <c r="HJ2" s="104"/>
      <c r="HK2" s="104"/>
      <c r="HL2" s="104"/>
      <c r="HM2" s="104"/>
      <c r="HN2" s="104"/>
      <c r="HO2" s="104"/>
      <c r="HP2" s="105"/>
      <c r="HQ2" s="106"/>
      <c r="HR2" s="104"/>
      <c r="HS2" s="104"/>
      <c r="HT2" s="104"/>
      <c r="HU2" s="104"/>
      <c r="HV2" s="104"/>
      <c r="HW2" s="104"/>
      <c r="HX2" s="104"/>
      <c r="HY2" s="104"/>
      <c r="HZ2" s="104"/>
      <c r="IA2" s="105"/>
      <c r="IB2" s="106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48"/>
    </row>
    <row r="3" spans="1:324" x14ac:dyDescent="0.2">
      <c r="A3" s="28">
        <v>1</v>
      </c>
      <c r="B3" s="41" t="s">
        <v>118</v>
      </c>
      <c r="C3" s="20"/>
      <c r="D3" s="42"/>
      <c r="E3" s="42" t="s">
        <v>110</v>
      </c>
      <c r="F3" s="43"/>
      <c r="G3" s="110"/>
      <c r="H3" s="19"/>
      <c r="I3" s="16" t="e">
        <f>IF(AND(#REF!="Y",K3&gt;0,OR(AND(H3=1,#REF!=10),AND(H3=2,#REF!=20),AND(H3=3,#REF!=30),AND(H3=4,#REF!=40),AND(H3=5,#REF!=50),AND(H3=6,#REF!=60),AND(H3=7,#REF!=70),AND(H3=8,#REF!=80),AND(H3=9,#REF!=90),AND(H3=10,#REF!=100))),VLOOKUP(K3-1,SortLookup!$A$13:$B$16,2,FALSE),"")</f>
        <v>#REF!</v>
      </c>
      <c r="J3" s="29" t="str">
        <f>IF(ISNA(VLOOKUP(E3,SortLookup!$A$1:$B$5,2,FALSE))," ",VLOOKUP(E3,SortLookup!$A$1:$B$5,2,FALSE))</f>
        <v xml:space="preserve"> </v>
      </c>
      <c r="K3" s="17" t="str">
        <f>IF(ISNA(VLOOKUP(F3,SortLookup!$A$7:$B$11,2,FALSE))," ",VLOOKUP(F3,SortLookup!$A$7:$B$11,2,FALSE))</f>
        <v xml:space="preserve"> </v>
      </c>
      <c r="L3" s="37">
        <f>M3+N3+P3</f>
        <v>18.22</v>
      </c>
      <c r="M3" s="38">
        <f>AC3+AP3+BB3+BM3+BZ3+CK3+CV3+DG3+DR3+EC3+EN3+EY3+FJ3+FU3+GF3+GQ3+HB3+HM3+HX3+II3</f>
        <v>18.22</v>
      </c>
      <c r="N3" s="31">
        <f>AE3+AR3+BD3+BO3+CB3+CM3+CX3+DI3+DT3+EE3+EP3+FA3+FL3+FW3+GH3+GS3+HD3+HO3+HZ3+IK3</f>
        <v>0</v>
      </c>
      <c r="O3" s="32">
        <f>P3</f>
        <v>0</v>
      </c>
      <c r="P3" s="39">
        <f>X3+AK3+AW3+BH3+BU3+CF3+CQ3+DB3+DM3+DX3+EI3+ET3+FE3+FP3+GA3+GL3+GW3+HH3+HS3+ID3</f>
        <v>0</v>
      </c>
      <c r="Q3" s="26">
        <v>18.22</v>
      </c>
      <c r="R3" s="23"/>
      <c r="S3" s="23"/>
      <c r="T3" s="23"/>
      <c r="U3" s="23"/>
      <c r="V3" s="23"/>
      <c r="W3" s="23"/>
      <c r="X3" s="24"/>
      <c r="Y3" s="24"/>
      <c r="Z3" s="24"/>
      <c r="AA3" s="24"/>
      <c r="AB3" s="25"/>
      <c r="AC3" s="22">
        <f>Q3+R3+S3+T3+U3+V3+W3</f>
        <v>18.22</v>
      </c>
      <c r="AD3" s="21">
        <f>X3</f>
        <v>0</v>
      </c>
      <c r="AE3" s="18">
        <f>(Y3*3)+(Z3*10)+(AA3*5)+(AB3*20)</f>
        <v>0</v>
      </c>
      <c r="AF3" s="36">
        <f>AC3+AD3+AE3</f>
        <v>18.22</v>
      </c>
      <c r="AG3" s="26"/>
      <c r="AH3" s="23"/>
      <c r="AI3" s="23"/>
      <c r="AJ3" s="23"/>
      <c r="AK3" s="24"/>
      <c r="AL3" s="24"/>
      <c r="AM3" s="24"/>
      <c r="AN3" s="24"/>
      <c r="AO3" s="25"/>
      <c r="AP3" s="22">
        <f>AG3+AH3+AI3+AJ3</f>
        <v>0</v>
      </c>
      <c r="AQ3" s="21">
        <f>AK3</f>
        <v>0</v>
      </c>
      <c r="AR3" s="18">
        <f>(AL3*3)+(AM3*10)+(AN3*5)+(AO3*20)</f>
        <v>0</v>
      </c>
      <c r="AS3" s="36">
        <f>AP3+AQ3+AR3</f>
        <v>0</v>
      </c>
      <c r="AT3" s="26"/>
      <c r="AU3" s="23"/>
      <c r="AV3" s="23"/>
      <c r="AW3" s="24"/>
      <c r="AX3" s="24"/>
      <c r="AY3" s="24"/>
      <c r="AZ3" s="24"/>
      <c r="BA3" s="25"/>
      <c r="BB3" s="22">
        <f>AT3+AU3+AV3</f>
        <v>0</v>
      </c>
      <c r="BC3" s="21">
        <f>AW3</f>
        <v>0</v>
      </c>
      <c r="BD3" s="18">
        <f>(AX3*3)+(AY3*10)+(AZ3*5)+(BA3*20)</f>
        <v>0</v>
      </c>
      <c r="BE3" s="36">
        <f>BB3+BC3+BD3</f>
        <v>0</v>
      </c>
      <c r="BF3" s="22"/>
      <c r="BG3" s="35"/>
      <c r="BH3" s="24"/>
      <c r="BI3" s="24"/>
      <c r="BJ3" s="24"/>
      <c r="BK3" s="24"/>
      <c r="BL3" s="25"/>
      <c r="BM3" s="34">
        <f>BF3+BG3</f>
        <v>0</v>
      </c>
      <c r="BN3" s="32">
        <f>BH3/2</f>
        <v>0</v>
      </c>
      <c r="BO3" s="31">
        <f>(BI3*3)+(BJ3*5)+(BK3*5)+(BL3*20)</f>
        <v>0</v>
      </c>
      <c r="BP3" s="30">
        <f>BM3+BN3+BO3</f>
        <v>0</v>
      </c>
      <c r="BQ3" s="26"/>
      <c r="BR3" s="23"/>
      <c r="BS3" s="23"/>
      <c r="BT3" s="23"/>
      <c r="BU3" s="24"/>
      <c r="BV3" s="24"/>
      <c r="BW3" s="24"/>
      <c r="BX3" s="24"/>
      <c r="BY3" s="25"/>
      <c r="BZ3" s="22">
        <f>BQ3+BR3+BS3+BT3</f>
        <v>0</v>
      </c>
      <c r="CA3" s="21">
        <f>BU3</f>
        <v>0</v>
      </c>
      <c r="CB3" s="27">
        <f>(BV3*3)+(BW3*10)+(BX3*5)+(BY3*20)</f>
        <v>0</v>
      </c>
      <c r="CC3" s="45">
        <f>BZ3+CA3+CB3</f>
        <v>0</v>
      </c>
      <c r="CD3" s="26"/>
      <c r="CE3" s="23"/>
      <c r="CF3" s="24"/>
      <c r="CG3" s="24"/>
      <c r="CH3" s="24"/>
      <c r="CI3" s="24"/>
      <c r="CJ3" s="25"/>
      <c r="CK3" s="22">
        <f>CD3+CE3</f>
        <v>0</v>
      </c>
      <c r="CL3" s="21">
        <f>CF3</f>
        <v>0</v>
      </c>
      <c r="CM3" s="18">
        <f>(CG3*3)+(CH3*10)+(CI3*5)+(CJ3*20)</f>
        <v>0</v>
      </c>
      <c r="CN3" s="36">
        <f>CK3+CL3+CM3</f>
        <v>0</v>
      </c>
      <c r="CO3" s="1"/>
      <c r="CP3" s="1"/>
      <c r="CQ3" s="2"/>
      <c r="CR3" s="2"/>
      <c r="CS3" s="2"/>
      <c r="CT3" s="2"/>
      <c r="CU3" s="2"/>
      <c r="CV3" s="40"/>
      <c r="CW3" s="11"/>
      <c r="CX3" s="5"/>
      <c r="CY3" s="33"/>
      <c r="CZ3" s="1"/>
      <c r="DA3" s="1"/>
      <c r="DB3" s="2"/>
      <c r="DC3" s="2"/>
      <c r="DD3" s="2"/>
      <c r="DE3" s="2"/>
      <c r="DF3" s="2"/>
      <c r="DG3" s="40"/>
      <c r="DH3" s="11"/>
      <c r="DI3" s="5"/>
      <c r="DJ3" s="33"/>
      <c r="DK3" s="1"/>
      <c r="DL3" s="1"/>
      <c r="DM3" s="2"/>
      <c r="DN3" s="2"/>
      <c r="DO3" s="2"/>
      <c r="DP3" s="2"/>
      <c r="DQ3" s="2"/>
      <c r="DR3" s="40"/>
      <c r="DS3" s="11"/>
      <c r="DT3" s="5"/>
      <c r="DU3" s="33"/>
      <c r="DV3" s="1"/>
      <c r="DW3" s="1"/>
      <c r="DX3" s="2"/>
      <c r="DY3" s="2"/>
      <c r="DZ3" s="2"/>
      <c r="EA3" s="2"/>
      <c r="EB3" s="2"/>
      <c r="EC3" s="40"/>
      <c r="ED3" s="11"/>
      <c r="EE3" s="5"/>
      <c r="EF3" s="33"/>
      <c r="EG3" s="1"/>
      <c r="EH3" s="1"/>
      <c r="EI3" s="2"/>
      <c r="EJ3" s="2"/>
      <c r="EK3" s="2"/>
      <c r="EL3" s="2"/>
      <c r="EM3" s="2"/>
      <c r="EN3" s="40"/>
      <c r="EO3" s="11"/>
      <c r="EP3" s="5"/>
      <c r="EQ3" s="33"/>
      <c r="ER3" s="1"/>
      <c r="ES3" s="1"/>
      <c r="ET3" s="2"/>
      <c r="EU3" s="2"/>
      <c r="EV3" s="2"/>
      <c r="EW3" s="2"/>
      <c r="EX3" s="2"/>
      <c r="EY3" s="40"/>
      <c r="EZ3" s="11"/>
      <c r="FA3" s="5"/>
      <c r="FB3" s="33"/>
      <c r="FC3" s="1"/>
      <c r="FD3" s="1"/>
      <c r="FE3" s="2"/>
      <c r="FF3" s="2"/>
      <c r="FG3" s="2"/>
      <c r="FH3" s="2"/>
      <c r="FI3" s="2"/>
      <c r="FJ3" s="40"/>
      <c r="FK3" s="11"/>
      <c r="FL3" s="5"/>
      <c r="FM3" s="33"/>
      <c r="FN3" s="1"/>
      <c r="FO3" s="1"/>
      <c r="FP3" s="2"/>
      <c r="FQ3" s="2"/>
      <c r="FR3" s="2"/>
      <c r="FS3" s="2"/>
      <c r="FT3" s="2"/>
      <c r="FU3" s="40"/>
      <c r="FV3" s="11"/>
      <c r="FW3" s="5"/>
      <c r="FX3" s="33"/>
      <c r="FY3" s="1"/>
      <c r="FZ3" s="1"/>
      <c r="GA3" s="2"/>
      <c r="GB3" s="2"/>
      <c r="GC3" s="2"/>
      <c r="GD3" s="2"/>
      <c r="GE3" s="2"/>
      <c r="GF3" s="40"/>
      <c r="GG3" s="11"/>
      <c r="GH3" s="5"/>
      <c r="GI3" s="33"/>
      <c r="GJ3" s="1"/>
      <c r="GK3" s="1"/>
      <c r="GL3" s="2"/>
      <c r="GM3" s="2"/>
      <c r="GN3" s="2"/>
      <c r="GO3" s="2"/>
      <c r="GP3" s="2"/>
      <c r="GQ3" s="40"/>
      <c r="GR3" s="11"/>
      <c r="GS3" s="5"/>
      <c r="GT3" s="33"/>
      <c r="GU3" s="1"/>
      <c r="GV3" s="1"/>
      <c r="GW3" s="2"/>
      <c r="GX3" s="2"/>
      <c r="GY3" s="2"/>
      <c r="GZ3" s="2"/>
      <c r="HA3" s="2"/>
      <c r="HB3" s="40"/>
      <c r="HC3" s="11"/>
      <c r="HD3" s="5"/>
      <c r="HE3" s="33"/>
      <c r="HF3" s="1"/>
      <c r="HG3" s="1"/>
      <c r="HH3" s="2"/>
      <c r="HI3" s="2"/>
      <c r="HJ3" s="2"/>
      <c r="HK3" s="2"/>
      <c r="HL3" s="2"/>
      <c r="HM3" s="40"/>
      <c r="HN3" s="11"/>
      <c r="HO3" s="5"/>
      <c r="HP3" s="33"/>
      <c r="HQ3" s="1"/>
      <c r="HR3" s="1"/>
      <c r="HS3" s="2"/>
      <c r="HT3" s="2"/>
      <c r="HU3" s="2"/>
      <c r="HV3" s="2"/>
      <c r="HW3" s="2"/>
      <c r="HX3" s="40"/>
      <c r="HY3" s="11"/>
      <c r="HZ3" s="5"/>
      <c r="IA3" s="33"/>
      <c r="IB3" s="1"/>
      <c r="IC3" s="1"/>
      <c r="ID3" s="2"/>
      <c r="IE3" s="2"/>
      <c r="IF3" s="2"/>
      <c r="IG3" s="2"/>
      <c r="IH3" s="2"/>
      <c r="II3" s="40"/>
      <c r="IJ3" s="11"/>
      <c r="IK3" s="5"/>
      <c r="IL3" s="33"/>
      <c r="IM3" s="48"/>
    </row>
    <row r="4" spans="1:324" x14ac:dyDescent="0.2">
      <c r="A4" s="28">
        <v>2</v>
      </c>
      <c r="B4" s="41" t="s">
        <v>113</v>
      </c>
      <c r="C4" s="20"/>
      <c r="D4" s="42"/>
      <c r="E4" s="42" t="s">
        <v>110</v>
      </c>
      <c r="F4" s="43"/>
      <c r="G4" s="110"/>
      <c r="H4" s="19"/>
      <c r="I4" s="16" t="e">
        <f>IF(AND(#REF!="Y",K4&gt;0,OR(AND(H4=1,#REF!=10),AND(H4=2,#REF!=20),AND(H4=3,#REF!=30),AND(H4=4,#REF!=40),AND(H4=5,#REF!=50),AND(H4=6,#REF!=60),AND(H4=7,#REF!=70),AND(H4=8,#REF!=80),AND(H4=9,#REF!=90),AND(H4=10,#REF!=100))),VLOOKUP(K4-1,SortLookup!$A$13:$B$16,2,FALSE),"")</f>
        <v>#REF!</v>
      </c>
      <c r="J4" s="29" t="str">
        <f>IF(ISNA(VLOOKUP(E4,SortLookup!$A$1:$B$5,2,FALSE))," ",VLOOKUP(E4,SortLookup!$A$1:$B$5,2,FALSE))</f>
        <v xml:space="preserve"> </v>
      </c>
      <c r="K4" s="17" t="str">
        <f>IF(ISNA(VLOOKUP(F4,SortLookup!$A$7:$B$11,2,FALSE))," ",VLOOKUP(F4,SortLookup!$A$7:$B$11,2,FALSE))</f>
        <v xml:space="preserve"> </v>
      </c>
      <c r="L4" s="37">
        <f>M4+N4+P4</f>
        <v>20.64</v>
      </c>
      <c r="M4" s="38">
        <f>AC4+AP4+BB4+BM4+BZ4+CK4+CV4+DG4+DR4+EC4+EN4+EY4+FJ4+FU4+GF4+GQ4+HB4+HM4+HX4+II4</f>
        <v>17.64</v>
      </c>
      <c r="N4" s="31">
        <f>AE4+AR4+BD4+BO4+CB4+CM4+CX4+DI4+DT4+EE4+EP4+FA4+FL4+FW4+GH4+GS4+HD4+HO4+HZ4+IK4</f>
        <v>0</v>
      </c>
      <c r="O4" s="32">
        <f>P4</f>
        <v>3</v>
      </c>
      <c r="P4" s="39">
        <f>X4+AK4+AW4+BH4+BU4+CF4+CQ4+DB4+DM4+DX4+EI4+ET4+FE4+FP4+GA4+GL4+GW4+HH4+HS4+ID4</f>
        <v>3</v>
      </c>
      <c r="Q4" s="26">
        <v>17.64</v>
      </c>
      <c r="R4" s="23"/>
      <c r="S4" s="23"/>
      <c r="T4" s="23"/>
      <c r="U4" s="23"/>
      <c r="V4" s="23"/>
      <c r="W4" s="23"/>
      <c r="X4" s="24">
        <v>3</v>
      </c>
      <c r="Y4" s="24"/>
      <c r="Z4" s="24"/>
      <c r="AA4" s="24"/>
      <c r="AB4" s="25"/>
      <c r="AC4" s="22">
        <f>Q4+R4+S4+T4+U4+V4+W4</f>
        <v>17.64</v>
      </c>
      <c r="AD4" s="21">
        <f>X4</f>
        <v>3</v>
      </c>
      <c r="AE4" s="18">
        <f>(Y4*3)+(Z4*10)+(AA4*5)+(AB4*20)</f>
        <v>0</v>
      </c>
      <c r="AF4" s="36">
        <f>AC4+AD4+AE4</f>
        <v>20.64</v>
      </c>
      <c r="AG4" s="26"/>
      <c r="AH4" s="23"/>
      <c r="AI4" s="23"/>
      <c r="AJ4" s="23"/>
      <c r="AK4" s="24"/>
      <c r="AL4" s="24"/>
      <c r="AM4" s="24"/>
      <c r="AN4" s="24"/>
      <c r="AO4" s="25"/>
      <c r="AP4" s="22">
        <f>AG4+AH4+AI4+AJ4</f>
        <v>0</v>
      </c>
      <c r="AQ4" s="21">
        <f>AK4</f>
        <v>0</v>
      </c>
      <c r="AR4" s="18">
        <f>(AL4*3)+(AM4*10)+(AN4*5)+(AO4*20)</f>
        <v>0</v>
      </c>
      <c r="AS4" s="36">
        <f>AP4+AQ4+AR4</f>
        <v>0</v>
      </c>
      <c r="AT4" s="26"/>
      <c r="AU4" s="23"/>
      <c r="AV4" s="23"/>
      <c r="AW4" s="24"/>
      <c r="AX4" s="24"/>
      <c r="AY4" s="24"/>
      <c r="AZ4" s="24"/>
      <c r="BA4" s="25"/>
      <c r="BB4" s="22">
        <f>AT4+AU4+AV4</f>
        <v>0</v>
      </c>
      <c r="BC4" s="21">
        <f>AW4</f>
        <v>0</v>
      </c>
      <c r="BD4" s="18">
        <f>(AX4*3)+(AY4*10)+(AZ4*5)+(BA4*20)</f>
        <v>0</v>
      </c>
      <c r="BE4" s="36">
        <f>BB4+BC4+BD4</f>
        <v>0</v>
      </c>
      <c r="BF4" s="22"/>
      <c r="BG4" s="35"/>
      <c r="BH4" s="24"/>
      <c r="BI4" s="24"/>
      <c r="BJ4" s="24"/>
      <c r="BK4" s="24"/>
      <c r="BL4" s="25"/>
      <c r="BM4" s="34">
        <f>BF4+BG4</f>
        <v>0</v>
      </c>
      <c r="BN4" s="32">
        <f>BH4/2</f>
        <v>0</v>
      </c>
      <c r="BO4" s="31">
        <f>(BI4*3)+(BJ4*5)+(BK4*5)+(BL4*20)</f>
        <v>0</v>
      </c>
      <c r="BP4" s="30">
        <f>BM4+BN4+BO4</f>
        <v>0</v>
      </c>
      <c r="BQ4" s="26"/>
      <c r="BR4" s="23"/>
      <c r="BS4" s="23"/>
      <c r="BT4" s="23"/>
      <c r="BU4" s="24"/>
      <c r="BV4" s="24"/>
      <c r="BW4" s="24"/>
      <c r="BX4" s="24"/>
      <c r="BY4" s="25"/>
      <c r="BZ4" s="22">
        <f>BQ4+BR4+BS4+BT4</f>
        <v>0</v>
      </c>
      <c r="CA4" s="21">
        <f>BU4</f>
        <v>0</v>
      </c>
      <c r="CB4" s="27">
        <f>(BV4*3)+(BW4*10)+(BX4*5)+(BY4*20)</f>
        <v>0</v>
      </c>
      <c r="CC4" s="45">
        <f>BZ4+CA4+CB4</f>
        <v>0</v>
      </c>
      <c r="CD4" s="26"/>
      <c r="CE4" s="23"/>
      <c r="CF4" s="24"/>
      <c r="CG4" s="24"/>
      <c r="CH4" s="24"/>
      <c r="CI4" s="24"/>
      <c r="CJ4" s="25"/>
      <c r="CK4" s="22">
        <f>CD4+CE4</f>
        <v>0</v>
      </c>
      <c r="CL4" s="21">
        <f>CF4</f>
        <v>0</v>
      </c>
      <c r="CM4" s="18">
        <f>(CG4*3)+(CH4*10)+(CI4*5)+(CJ4*20)</f>
        <v>0</v>
      </c>
      <c r="CN4" s="36">
        <f>CK4+CL4+CM4</f>
        <v>0</v>
      </c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48"/>
    </row>
    <row r="5" spans="1:324" x14ac:dyDescent="0.2">
      <c r="A5" s="28">
        <v>3</v>
      </c>
      <c r="B5" s="41" t="s">
        <v>111</v>
      </c>
      <c r="C5" s="20"/>
      <c r="D5" s="42"/>
      <c r="E5" s="42" t="s">
        <v>110</v>
      </c>
      <c r="F5" s="43"/>
      <c r="G5" s="110"/>
      <c r="H5" s="19"/>
      <c r="I5" s="16" t="e">
        <f>IF(AND(#REF!="Y",K5&gt;0,OR(AND(H5=1,#REF!=10),AND(H5=2,#REF!=20),AND(H5=3,#REF!=30),AND(H5=4,#REF!=40),AND(H5=5,#REF!=50),AND(H5=6,#REF!=60),AND(H5=7,#REF!=70),AND(H5=8,#REF!=80),AND(H5=9,#REF!=90),AND(H5=10,#REF!=100))),VLOOKUP(K5-1,SortLookup!$A$13:$B$16,2,FALSE),"")</f>
        <v>#REF!</v>
      </c>
      <c r="J5" s="29" t="str">
        <f>IF(ISNA(VLOOKUP(E5,SortLookup!$A$1:$B$5,2,FALSE))," ",VLOOKUP(E5,SortLookup!$A$1:$B$5,2,FALSE))</f>
        <v xml:space="preserve"> </v>
      </c>
      <c r="K5" s="17" t="str">
        <f>IF(ISNA(VLOOKUP(F5,SortLookup!$A$7:$B$11,2,FALSE))," ",VLOOKUP(F5,SortLookup!$A$7:$B$11,2,FALSE))</f>
        <v xml:space="preserve"> </v>
      </c>
      <c r="L5" s="37">
        <f>M5+N5+P5</f>
        <v>24.2</v>
      </c>
      <c r="M5" s="38">
        <f>AC5+AP5+BB5+BM5+BZ5+CK5+CV5+DG5+DR5+EC5+EN5+EY5+FJ5+FU5+GF5+GQ5+HB5+HM5+HX5+II5</f>
        <v>19.2</v>
      </c>
      <c r="N5" s="31">
        <f>AE5+AR5+BD5+BO5+CB5+CM5+CX5+DI5+DT5+EE5+EP5+FA5+FL5+FW5+GH5+GS5+HD5+HO5+HZ5+IK5</f>
        <v>0</v>
      </c>
      <c r="O5" s="32">
        <f>P5</f>
        <v>5</v>
      </c>
      <c r="P5" s="39">
        <f>X5+AK5+AW5+BH5+BU5+CF5+CQ5+DB5+DM5+DX5+EI5+ET5+FE5+FP5+GA5+GL5+GW5+HH5+HS5+ID5</f>
        <v>5</v>
      </c>
      <c r="Q5" s="26">
        <v>19.2</v>
      </c>
      <c r="R5" s="23"/>
      <c r="S5" s="23"/>
      <c r="T5" s="23"/>
      <c r="U5" s="23"/>
      <c r="V5" s="23"/>
      <c r="W5" s="23"/>
      <c r="X5" s="24">
        <v>5</v>
      </c>
      <c r="Y5" s="24"/>
      <c r="Z5" s="24"/>
      <c r="AA5" s="24"/>
      <c r="AB5" s="25"/>
      <c r="AC5" s="22">
        <f>Q5+R5+S5+T5+U5+V5+W5</f>
        <v>19.2</v>
      </c>
      <c r="AD5" s="21">
        <f>X5</f>
        <v>5</v>
      </c>
      <c r="AE5" s="18">
        <f>(Y5*3)+(Z5*10)+(AA5*5)+(AB5*20)</f>
        <v>0</v>
      </c>
      <c r="AF5" s="36">
        <f>AC5+AD5+AE5</f>
        <v>24.2</v>
      </c>
      <c r="AG5" s="26"/>
      <c r="AH5" s="23"/>
      <c r="AI5" s="23"/>
      <c r="AJ5" s="23"/>
      <c r="AK5" s="24"/>
      <c r="AL5" s="24"/>
      <c r="AM5" s="24"/>
      <c r="AN5" s="24"/>
      <c r="AO5" s="25"/>
      <c r="AP5" s="22">
        <f>AG5+AH5+AI5+AJ5</f>
        <v>0</v>
      </c>
      <c r="AQ5" s="21">
        <f>AK5</f>
        <v>0</v>
      </c>
      <c r="AR5" s="18">
        <f>(AL5*3)+(AM5*10)+(AN5*5)+(AO5*20)</f>
        <v>0</v>
      </c>
      <c r="AS5" s="36">
        <f>AP5+AQ5+AR5</f>
        <v>0</v>
      </c>
      <c r="AT5" s="26"/>
      <c r="AU5" s="23"/>
      <c r="AV5" s="23"/>
      <c r="AW5" s="24"/>
      <c r="AX5" s="24"/>
      <c r="AY5" s="24"/>
      <c r="AZ5" s="24"/>
      <c r="BA5" s="25"/>
      <c r="BB5" s="22">
        <f>AT5+AU5+AV5</f>
        <v>0</v>
      </c>
      <c r="BC5" s="21">
        <f>AW5</f>
        <v>0</v>
      </c>
      <c r="BD5" s="18">
        <f>(AX5*3)+(AY5*10)+(AZ5*5)+(BA5*20)</f>
        <v>0</v>
      </c>
      <c r="BE5" s="36">
        <f>BB5+BC5+BD5</f>
        <v>0</v>
      </c>
      <c r="BF5" s="22"/>
      <c r="BG5" s="35"/>
      <c r="BH5" s="24"/>
      <c r="BI5" s="24"/>
      <c r="BJ5" s="24"/>
      <c r="BK5" s="24"/>
      <c r="BL5" s="25"/>
      <c r="BM5" s="34">
        <f>BF5+BG5</f>
        <v>0</v>
      </c>
      <c r="BN5" s="32">
        <f>BH5/2</f>
        <v>0</v>
      </c>
      <c r="BO5" s="31">
        <f>(BI5*3)+(BJ5*5)+(BK5*5)+(BL5*20)</f>
        <v>0</v>
      </c>
      <c r="BP5" s="30">
        <f>BM5+BN5+BO5</f>
        <v>0</v>
      </c>
      <c r="BQ5" s="26"/>
      <c r="BR5" s="23"/>
      <c r="BS5" s="23"/>
      <c r="BT5" s="23"/>
      <c r="BU5" s="24"/>
      <c r="BV5" s="24"/>
      <c r="BW5" s="24"/>
      <c r="BX5" s="24"/>
      <c r="BY5" s="25"/>
      <c r="BZ5" s="22">
        <f>BQ5+BR5+BS5+BT5</f>
        <v>0</v>
      </c>
      <c r="CA5" s="21">
        <f>BU5</f>
        <v>0</v>
      </c>
      <c r="CB5" s="27">
        <f>(BV5*3)+(BW5*10)+(BX5*5)+(BY5*20)</f>
        <v>0</v>
      </c>
      <c r="CC5" s="45">
        <f>BZ5+CA5+CB5</f>
        <v>0</v>
      </c>
      <c r="CD5" s="26"/>
      <c r="CE5" s="23"/>
      <c r="CF5" s="24"/>
      <c r="CG5" s="24"/>
      <c r="CH5" s="24"/>
      <c r="CI5" s="24"/>
      <c r="CJ5" s="25"/>
      <c r="CK5" s="22">
        <f>CD5+CE5</f>
        <v>0</v>
      </c>
      <c r="CL5" s="21">
        <f>CF5</f>
        <v>0</v>
      </c>
      <c r="CM5" s="18">
        <f>(CG5*3)+(CH5*10)+(CI5*5)+(CJ5*20)</f>
        <v>0</v>
      </c>
      <c r="CN5" s="36">
        <f>CK5+CL5+CM5</f>
        <v>0</v>
      </c>
      <c r="IM5" s="48"/>
    </row>
    <row r="6" spans="1:324" x14ac:dyDescent="0.2">
      <c r="A6" s="28">
        <v>4</v>
      </c>
      <c r="B6" s="41" t="s">
        <v>117</v>
      </c>
      <c r="C6" s="20"/>
      <c r="D6" s="42"/>
      <c r="E6" s="42" t="s">
        <v>110</v>
      </c>
      <c r="F6" s="43"/>
      <c r="G6" s="110"/>
      <c r="H6" s="19"/>
      <c r="I6" s="16" t="e">
        <f>IF(AND(#REF!="Y",K6&gt;0,OR(AND(H6=1,#REF!=10),AND(H6=2,#REF!=20),AND(H6=3,#REF!=30),AND(H6=4,#REF!=40),AND(H6=5,#REF!=50),AND(H6=6,#REF!=60),AND(H6=7,#REF!=70),AND(H6=8,#REF!=80),AND(H6=9,#REF!=90),AND(H6=10,#REF!=100))),VLOOKUP(K6-1,SortLookup!$A$13:$B$16,2,FALSE),"")</f>
        <v>#REF!</v>
      </c>
      <c r="J6" s="29" t="str">
        <f>IF(ISNA(VLOOKUP(E6,SortLookup!$A$1:$B$5,2,FALSE))," ",VLOOKUP(E6,SortLookup!$A$1:$B$5,2,FALSE))</f>
        <v xml:space="preserve"> </v>
      </c>
      <c r="K6" s="17" t="str">
        <f>IF(ISNA(VLOOKUP(F6,SortLookup!$A$7:$B$11,2,FALSE))," ",VLOOKUP(F6,SortLookup!$A$7:$B$11,2,FALSE))</f>
        <v xml:space="preserve"> </v>
      </c>
      <c r="L6" s="37">
        <f>M6+N6+P6</f>
        <v>25.15</v>
      </c>
      <c r="M6" s="38">
        <f>AC6+AP6+BB6+BM6+BZ6+CK6+CV6+DG6+DR6+EC6+EN6+EY6+FJ6+FU6+GF6+GQ6+HB6+HM6+HX6+II6</f>
        <v>24.15</v>
      </c>
      <c r="N6" s="31">
        <f>AE6+AR6+BD6+BO6+CB6+CM6+CX6+DI6+DT6+EE6+EP6+FA6+FL6+FW6+GH6+GS6+HD6+HO6+HZ6+IK6</f>
        <v>0</v>
      </c>
      <c r="O6" s="32">
        <f>P6</f>
        <v>1</v>
      </c>
      <c r="P6" s="39">
        <f>X6+AK6+AW6+BH6+BU6+CF6+CQ6+DB6+DM6+DX6+EI6+ET6+FE6+FP6+GA6+GL6+GW6+HH6+HS6+ID6</f>
        <v>1</v>
      </c>
      <c r="Q6" s="26">
        <v>24.15</v>
      </c>
      <c r="R6" s="23"/>
      <c r="S6" s="23"/>
      <c r="T6" s="23"/>
      <c r="U6" s="23"/>
      <c r="V6" s="23"/>
      <c r="W6" s="23"/>
      <c r="X6" s="24">
        <v>1</v>
      </c>
      <c r="Y6" s="24"/>
      <c r="Z6" s="24"/>
      <c r="AA6" s="24"/>
      <c r="AB6" s="25"/>
      <c r="AC6" s="22">
        <f>Q6+R6+S6+T6+U6+V6+W6</f>
        <v>24.15</v>
      </c>
      <c r="AD6" s="21">
        <f>X6</f>
        <v>1</v>
      </c>
      <c r="AE6" s="18">
        <f>(Y6*3)+(Z6*10)+(AA6*5)+(AB6*20)</f>
        <v>0</v>
      </c>
      <c r="AF6" s="36">
        <f>AC6+AD6+AE6</f>
        <v>25.15</v>
      </c>
      <c r="AG6" s="26"/>
      <c r="AH6" s="23"/>
      <c r="AI6" s="23"/>
      <c r="AJ6" s="23"/>
      <c r="AK6" s="24"/>
      <c r="AL6" s="24"/>
      <c r="AM6" s="24"/>
      <c r="AN6" s="24"/>
      <c r="AO6" s="25"/>
      <c r="AP6" s="22">
        <f>AG6+AH6+AI6+AJ6</f>
        <v>0</v>
      </c>
      <c r="AQ6" s="21">
        <f>AK6</f>
        <v>0</v>
      </c>
      <c r="AR6" s="18">
        <f>(AL6*3)+(AM6*10)+(AN6*5)+(AO6*20)</f>
        <v>0</v>
      </c>
      <c r="AS6" s="36">
        <f>AP6+AQ6+AR6</f>
        <v>0</v>
      </c>
      <c r="AT6" s="26"/>
      <c r="AU6" s="23"/>
      <c r="AV6" s="23"/>
      <c r="AW6" s="24"/>
      <c r="AX6" s="24"/>
      <c r="AY6" s="24"/>
      <c r="AZ6" s="24"/>
      <c r="BA6" s="25"/>
      <c r="BB6" s="22">
        <f>AT6+AU6+AV6</f>
        <v>0</v>
      </c>
      <c r="BC6" s="21">
        <f>AW6</f>
        <v>0</v>
      </c>
      <c r="BD6" s="18">
        <f>(AX6*3)+(AY6*10)+(AZ6*5)+(BA6*20)</f>
        <v>0</v>
      </c>
      <c r="BE6" s="36">
        <f>BB6+BC6+BD6</f>
        <v>0</v>
      </c>
      <c r="BF6" s="22"/>
      <c r="BG6" s="35"/>
      <c r="BH6" s="24"/>
      <c r="BI6" s="24"/>
      <c r="BJ6" s="24"/>
      <c r="BK6" s="24"/>
      <c r="BL6" s="25"/>
      <c r="BM6" s="34">
        <f>BF6+BG6</f>
        <v>0</v>
      </c>
      <c r="BN6" s="32">
        <f>BH6/2</f>
        <v>0</v>
      </c>
      <c r="BO6" s="31">
        <f>(BI6*3)+(BJ6*5)+(BK6*5)+(BL6*20)</f>
        <v>0</v>
      </c>
      <c r="BP6" s="30">
        <f>BM6+BN6+BO6</f>
        <v>0</v>
      </c>
      <c r="BQ6" s="26"/>
      <c r="BR6" s="23"/>
      <c r="BS6" s="23"/>
      <c r="BT6" s="23"/>
      <c r="BU6" s="24"/>
      <c r="BV6" s="24"/>
      <c r="BW6" s="24"/>
      <c r="BX6" s="24"/>
      <c r="BY6" s="25"/>
      <c r="BZ6" s="22">
        <f>BQ6+BR6+BS6+BT6</f>
        <v>0</v>
      </c>
      <c r="CA6" s="21">
        <f>BU6</f>
        <v>0</v>
      </c>
      <c r="CB6" s="27">
        <f>(BV6*3)+(BW6*10)+(BX6*5)+(BY6*20)</f>
        <v>0</v>
      </c>
      <c r="CC6" s="45">
        <f>BZ6+CA6+CB6</f>
        <v>0</v>
      </c>
      <c r="CD6" s="26"/>
      <c r="CE6" s="23"/>
      <c r="CF6" s="24"/>
      <c r="CG6" s="24"/>
      <c r="CH6" s="24"/>
      <c r="CI6" s="24"/>
      <c r="CJ6" s="25"/>
      <c r="CK6" s="22">
        <f>CD6+CE6</f>
        <v>0</v>
      </c>
      <c r="CL6" s="21">
        <f>CF6</f>
        <v>0</v>
      </c>
      <c r="CM6" s="18">
        <f>(CG6*3)+(CH6*10)+(CI6*5)+(CJ6*20)</f>
        <v>0</v>
      </c>
      <c r="CN6" s="36">
        <f>CK6+CL6+CM6</f>
        <v>0</v>
      </c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8"/>
    </row>
    <row r="7" spans="1:324" ht="12.6" customHeight="1" x14ac:dyDescent="0.2">
      <c r="A7" s="28">
        <v>5</v>
      </c>
      <c r="B7" s="41" t="s">
        <v>115</v>
      </c>
      <c r="C7" s="20"/>
      <c r="D7" s="42"/>
      <c r="E7" s="42" t="s">
        <v>110</v>
      </c>
      <c r="F7" s="43"/>
      <c r="G7" s="110"/>
      <c r="H7" s="19"/>
      <c r="I7" s="16" t="e">
        <f>IF(AND(#REF!="Y",K7&gt;0,OR(AND(H7=1,#REF!=10),AND(H7=2,#REF!=20),AND(H7=3,#REF!=30),AND(H7=4,#REF!=40),AND(H7=5,#REF!=50),AND(H7=6,#REF!=60),AND(H7=7,#REF!=70),AND(H7=8,#REF!=80),AND(H7=9,#REF!=90),AND(H7=10,#REF!=100))),VLOOKUP(K7-1,SortLookup!$A$13:$B$16,2,FALSE),"")</f>
        <v>#REF!</v>
      </c>
      <c r="J7" s="29" t="str">
        <f>IF(ISNA(VLOOKUP(E7,SortLookup!$A$1:$B$5,2,FALSE))," ",VLOOKUP(E7,SortLookup!$A$1:$B$5,2,FALSE))</f>
        <v xml:space="preserve"> </v>
      </c>
      <c r="K7" s="17" t="str">
        <f>IF(ISNA(VLOOKUP(F7,SortLookup!$A$7:$B$11,2,FALSE))," ",VLOOKUP(F7,SortLookup!$A$7:$B$11,2,FALSE))</f>
        <v xml:space="preserve"> </v>
      </c>
      <c r="L7" s="37">
        <f>M7+N7+P7</f>
        <v>28.43</v>
      </c>
      <c r="M7" s="38">
        <f>AC7+AP7+BB7+BM7+BZ7+CK7+CV6+DG6+DR6+EC6+EN6+EY6+FJ6+FU6+GF6+GQ6+HB6+HM6+HX6+II6</f>
        <v>26.43</v>
      </c>
      <c r="N7" s="31">
        <f>AE7+AR7+BD7+BO7+CB7+CM7+CX6+DI6+DT6+EE6+EP6+FA6+FL6+FW6+GH6+GS6+HD6+HO6+HZ6+IK6</f>
        <v>0</v>
      </c>
      <c r="O7" s="32">
        <f>P7</f>
        <v>2</v>
      </c>
      <c r="P7" s="39">
        <f>X7+AK7+AW7+BH7+BU7+CF7+CQ6+DB6+DM6+DX6+EI6+ET6+FE6+FP6+GA6+GL6+GW6+HH6+HS6+ID6</f>
        <v>2</v>
      </c>
      <c r="Q7" s="26">
        <v>26.43</v>
      </c>
      <c r="R7" s="23"/>
      <c r="S7" s="23"/>
      <c r="T7" s="23"/>
      <c r="U7" s="23"/>
      <c r="V7" s="23"/>
      <c r="W7" s="23"/>
      <c r="X7" s="24">
        <v>2</v>
      </c>
      <c r="Y7" s="24"/>
      <c r="Z7" s="24"/>
      <c r="AA7" s="24"/>
      <c r="AB7" s="25"/>
      <c r="AC7" s="22">
        <f>Q7+R7+S7+T7+U7+V7+W7</f>
        <v>26.43</v>
      </c>
      <c r="AD7" s="21">
        <f>X7</f>
        <v>2</v>
      </c>
      <c r="AE7" s="18">
        <f>(Y7*3)+(Z7*10)+(AA7*5)+(AB7*20)</f>
        <v>0</v>
      </c>
      <c r="AF7" s="36">
        <f>AC7+AD7+AE7</f>
        <v>28.43</v>
      </c>
      <c r="AG7" s="26"/>
      <c r="AH7" s="23"/>
      <c r="AI7" s="23"/>
      <c r="AJ7" s="23"/>
      <c r="AK7" s="24"/>
      <c r="AL7" s="24"/>
      <c r="AM7" s="24"/>
      <c r="AN7" s="24"/>
      <c r="AO7" s="25"/>
      <c r="AP7" s="22">
        <f>AG7+AH7+AI7+AJ7</f>
        <v>0</v>
      </c>
      <c r="AQ7" s="21">
        <f>AK7</f>
        <v>0</v>
      </c>
      <c r="AR7" s="18">
        <f>(AL7*3)+(AM7*10)+(AN7*5)+(AO7*20)</f>
        <v>0</v>
      </c>
      <c r="AS7" s="36">
        <f>AP7+AQ7+AR7</f>
        <v>0</v>
      </c>
      <c r="AT7" s="26"/>
      <c r="AU7" s="23"/>
      <c r="AV7" s="23"/>
      <c r="AW7" s="24"/>
      <c r="AX7" s="24"/>
      <c r="AY7" s="24"/>
      <c r="AZ7" s="24"/>
      <c r="BA7" s="25"/>
      <c r="BB7" s="22">
        <f>AT7+AU7+AV7</f>
        <v>0</v>
      </c>
      <c r="BC7" s="21">
        <f>AW7</f>
        <v>0</v>
      </c>
      <c r="BD7" s="18">
        <f>(AX7*3)+(AY7*10)+(AZ7*5)+(BA7*20)</f>
        <v>0</v>
      </c>
      <c r="BE7" s="36">
        <f>BB7+BC7+BD7</f>
        <v>0</v>
      </c>
      <c r="BF7" s="22"/>
      <c r="BG7" s="35"/>
      <c r="BH7" s="24"/>
      <c r="BI7" s="24"/>
      <c r="BJ7" s="24"/>
      <c r="BK7" s="24"/>
      <c r="BL7" s="25"/>
      <c r="BM7" s="34">
        <f>BF7+BG7</f>
        <v>0</v>
      </c>
      <c r="BN7" s="32">
        <f>BH7/2</f>
        <v>0</v>
      </c>
      <c r="BO7" s="31">
        <f>(BI7*3)+(BJ7*5)+(BK7*5)+(BL7*20)</f>
        <v>0</v>
      </c>
      <c r="BP7" s="30">
        <f>BM7+BN7+BO7</f>
        <v>0</v>
      </c>
      <c r="BQ7" s="26"/>
      <c r="BR7" s="23"/>
      <c r="BS7" s="23"/>
      <c r="BT7" s="23"/>
      <c r="BU7" s="24"/>
      <c r="BV7" s="24"/>
      <c r="BW7" s="24"/>
      <c r="BX7" s="24"/>
      <c r="BY7" s="25"/>
      <c r="BZ7" s="22">
        <f>BQ7+BR7+BS7+BT7</f>
        <v>0</v>
      </c>
      <c r="CA7" s="21">
        <f>BU7</f>
        <v>0</v>
      </c>
      <c r="CB7" s="27">
        <f>(BV7*3)+(BW7*10)+(BX7*5)+(BY7*20)</f>
        <v>0</v>
      </c>
      <c r="CC7" s="45">
        <f>BZ7+CA7+CB7</f>
        <v>0</v>
      </c>
      <c r="CD7" s="26"/>
      <c r="CE7" s="23"/>
      <c r="CF7" s="24"/>
      <c r="CG7" s="24"/>
      <c r="CH7" s="24"/>
      <c r="CI7" s="24"/>
      <c r="CJ7" s="25"/>
      <c r="CK7" s="22">
        <f>CD7+CE7</f>
        <v>0</v>
      </c>
      <c r="CL7" s="21">
        <f>CF7</f>
        <v>0</v>
      </c>
      <c r="CM7" s="18">
        <f>(CG7*3)+(CH7*10)+(CI7*5)+(CJ7*20)</f>
        <v>0</v>
      </c>
      <c r="CN7" s="36">
        <f>CK7+CL7+CM7</f>
        <v>0</v>
      </c>
      <c r="CO7" s="1"/>
      <c r="CP7" s="1"/>
      <c r="CQ7" s="2"/>
      <c r="CR7" s="2"/>
      <c r="CS7" s="2"/>
      <c r="CT7" s="2"/>
      <c r="CU7" s="2"/>
      <c r="CV7" s="40"/>
      <c r="CW7" s="11"/>
      <c r="CX7" s="5"/>
      <c r="CY7" s="33"/>
      <c r="CZ7" s="1"/>
      <c r="DA7" s="1"/>
      <c r="DB7" s="2"/>
      <c r="DC7" s="2"/>
      <c r="DD7" s="2"/>
      <c r="DE7" s="2"/>
      <c r="DF7" s="2"/>
      <c r="DG7" s="40"/>
      <c r="DH7" s="11"/>
      <c r="DI7" s="5"/>
      <c r="DJ7" s="33"/>
      <c r="DK7" s="1"/>
      <c r="DL7" s="1"/>
      <c r="DM7" s="2"/>
      <c r="DN7" s="2"/>
      <c r="DO7" s="2"/>
      <c r="DP7" s="2"/>
      <c r="DQ7" s="2"/>
      <c r="DR7" s="40"/>
      <c r="DS7" s="11"/>
      <c r="DT7" s="5"/>
      <c r="DU7" s="33"/>
      <c r="DV7" s="1"/>
      <c r="DW7" s="1"/>
      <c r="DX7" s="2"/>
      <c r="DY7" s="2"/>
      <c r="DZ7" s="2"/>
      <c r="EA7" s="2"/>
      <c r="EB7" s="2"/>
      <c r="EC7" s="40"/>
      <c r="ED7" s="11"/>
      <c r="EE7" s="5"/>
      <c r="EF7" s="33"/>
      <c r="EG7" s="1"/>
      <c r="EH7" s="1"/>
      <c r="EI7" s="2"/>
      <c r="EJ7" s="2"/>
      <c r="EK7" s="2"/>
      <c r="EL7" s="2"/>
      <c r="EM7" s="2"/>
      <c r="EN7" s="40"/>
      <c r="EO7" s="11"/>
      <c r="EP7" s="5"/>
      <c r="EQ7" s="33"/>
      <c r="ER7" s="1"/>
      <c r="ES7" s="1"/>
      <c r="ET7" s="2"/>
      <c r="EU7" s="2"/>
      <c r="EV7" s="2"/>
      <c r="EW7" s="2"/>
      <c r="EX7" s="2"/>
      <c r="EY7" s="40"/>
      <c r="EZ7" s="11"/>
      <c r="FA7" s="5"/>
      <c r="FB7" s="33"/>
      <c r="FC7" s="1"/>
      <c r="FD7" s="1"/>
      <c r="FE7" s="2"/>
      <c r="FF7" s="2"/>
      <c r="FG7" s="2"/>
      <c r="FH7" s="2"/>
      <c r="FI7" s="2"/>
      <c r="FJ7" s="40"/>
      <c r="FK7" s="11"/>
      <c r="FL7" s="5"/>
      <c r="FM7" s="33"/>
      <c r="FN7" s="1"/>
      <c r="FO7" s="1"/>
      <c r="FP7" s="2"/>
      <c r="FQ7" s="2"/>
      <c r="FR7" s="2"/>
      <c r="FS7" s="2"/>
      <c r="FT7" s="2"/>
      <c r="FU7" s="40"/>
      <c r="FV7" s="11"/>
      <c r="FW7" s="5"/>
      <c r="FX7" s="33"/>
      <c r="FY7" s="1"/>
      <c r="FZ7" s="1"/>
      <c r="GA7" s="2"/>
      <c r="GB7" s="2"/>
      <c r="GC7" s="2"/>
      <c r="GD7" s="2"/>
      <c r="GE7" s="2"/>
      <c r="GF7" s="40"/>
      <c r="GG7" s="11"/>
      <c r="GH7" s="5"/>
      <c r="GI7" s="33"/>
      <c r="GJ7" s="1"/>
      <c r="GK7" s="1"/>
      <c r="GL7" s="2"/>
      <c r="GM7" s="2"/>
      <c r="GN7" s="2"/>
      <c r="GO7" s="2"/>
      <c r="GP7" s="2"/>
      <c r="GQ7" s="40"/>
      <c r="GR7" s="11"/>
      <c r="GS7" s="5"/>
      <c r="GT7" s="33"/>
      <c r="GU7" s="1"/>
      <c r="GV7" s="1"/>
      <c r="GW7" s="2"/>
      <c r="GX7" s="2"/>
      <c r="GY7" s="2"/>
      <c r="GZ7" s="2"/>
      <c r="HA7" s="2"/>
      <c r="HB7" s="40"/>
      <c r="HC7" s="11"/>
      <c r="HD7" s="5"/>
      <c r="HE7" s="33"/>
      <c r="HF7" s="1"/>
      <c r="HG7" s="1"/>
      <c r="HH7" s="2"/>
      <c r="HI7" s="2"/>
      <c r="HJ7" s="2"/>
      <c r="HK7" s="2"/>
      <c r="HL7" s="2"/>
      <c r="HM7" s="40"/>
      <c r="HN7" s="11"/>
      <c r="HO7" s="5"/>
      <c r="HP7" s="33"/>
      <c r="HQ7" s="1"/>
      <c r="HR7" s="1"/>
      <c r="HS7" s="2"/>
      <c r="HT7" s="2"/>
      <c r="HU7" s="2"/>
      <c r="HV7" s="2"/>
      <c r="HW7" s="2"/>
      <c r="HX7" s="40"/>
      <c r="HY7" s="11"/>
      <c r="HZ7" s="5"/>
      <c r="IA7" s="33"/>
      <c r="IB7" s="1"/>
      <c r="IC7" s="1"/>
      <c r="ID7" s="2"/>
      <c r="IE7" s="2"/>
      <c r="IF7" s="2"/>
      <c r="IG7" s="2"/>
      <c r="IH7" s="2"/>
      <c r="II7" s="40"/>
      <c r="IJ7" s="11"/>
      <c r="IK7" s="5"/>
      <c r="IL7" s="33"/>
    </row>
    <row r="8" spans="1:324" ht="12.75" customHeight="1" x14ac:dyDescent="0.2">
      <c r="A8" s="28">
        <v>6</v>
      </c>
      <c r="B8" s="41" t="s">
        <v>112</v>
      </c>
      <c r="C8" s="20"/>
      <c r="D8" s="42"/>
      <c r="E8" s="42" t="s">
        <v>110</v>
      </c>
      <c r="F8" s="43"/>
      <c r="G8" s="110"/>
      <c r="H8" s="19"/>
      <c r="I8" s="16" t="e">
        <f>IF(AND(#REF!="Y",K8&gt;0,OR(AND(H8=1,#REF!=10),AND(H8=2,#REF!=20),AND(H8=3,#REF!=30),AND(H8=4,#REF!=40),AND(H8=5,#REF!=50),AND(H8=6,#REF!=60),AND(H8=7,#REF!=70),AND(H8=8,#REF!=80),AND(H8=9,#REF!=90),AND(H8=10,#REF!=100))),VLOOKUP(K8-1,SortLookup!$A$13:$B$16,2,FALSE),"")</f>
        <v>#REF!</v>
      </c>
      <c r="J8" s="29" t="str">
        <f>IF(ISNA(VLOOKUP(E8,SortLookup!$A$1:$B$5,2,FALSE))," ",VLOOKUP(E8,SortLookup!$A$1:$B$5,2,FALSE))</f>
        <v xml:space="preserve"> </v>
      </c>
      <c r="K8" s="17" t="str">
        <f>IF(ISNA(VLOOKUP(F8,SortLookup!$A$7:$B$11,2,FALSE))," ",VLOOKUP(F8,SortLookup!$A$7:$B$11,2,FALSE))</f>
        <v xml:space="preserve"> </v>
      </c>
      <c r="L8" s="37">
        <f>M8+N8+P8</f>
        <v>36.799999999999997</v>
      </c>
      <c r="M8" s="38">
        <f>AC8+AP8+BB8+BM8+BZ8+CK8+CV8+DG8+DR8+EC8+EN8+EY8+FJ8+FU8+GF8+GQ8+HB8+HM8+HX8+II8</f>
        <v>28.8</v>
      </c>
      <c r="N8" s="31">
        <f>AE8+AR8+BD8+BO8+CB8+CM8+CX8+DI8+DT8+EE8+EP8+FA8+FL8+FW8+GH8+GS8+HD8+HO8+HZ8+IK8</f>
        <v>0</v>
      </c>
      <c r="O8" s="32">
        <f>P8</f>
        <v>8</v>
      </c>
      <c r="P8" s="39">
        <f>X8+AK8+AW8+BH8+BU8+CF8+CQ8+DB8+DM8+DX8+EI8+ET8+FE8+FP8+GA8+GL8+GW8+HH8+HS8+ID8</f>
        <v>8</v>
      </c>
      <c r="Q8" s="26">
        <v>28.8</v>
      </c>
      <c r="R8" s="23"/>
      <c r="S8" s="23"/>
      <c r="T8" s="23"/>
      <c r="U8" s="23"/>
      <c r="V8" s="23"/>
      <c r="W8" s="23"/>
      <c r="X8" s="24">
        <v>8</v>
      </c>
      <c r="Y8" s="24"/>
      <c r="Z8" s="24"/>
      <c r="AA8" s="24"/>
      <c r="AB8" s="25"/>
      <c r="AC8" s="22">
        <f>Q8+R8+S8+T8+U8+V8+W8</f>
        <v>28.8</v>
      </c>
      <c r="AD8" s="21">
        <f>X8</f>
        <v>8</v>
      </c>
      <c r="AE8" s="18">
        <f>(Y8*3)+(Z8*10)+(AA8*5)+(AB8*20)</f>
        <v>0</v>
      </c>
      <c r="AF8" s="36">
        <f>AC8+AD8+AE8</f>
        <v>36.799999999999997</v>
      </c>
      <c r="AG8" s="26"/>
      <c r="AH8" s="23"/>
      <c r="AI8" s="23"/>
      <c r="AJ8" s="23"/>
      <c r="AK8" s="24"/>
      <c r="AL8" s="24"/>
      <c r="AM8" s="24"/>
      <c r="AN8" s="24"/>
      <c r="AO8" s="25"/>
      <c r="AP8" s="22">
        <f>AG8+AH8+AI8+AJ8</f>
        <v>0</v>
      </c>
      <c r="AQ8" s="21">
        <f>AK8</f>
        <v>0</v>
      </c>
      <c r="AR8" s="18">
        <f>(AL8*3)+(AM8*10)+(AN8*5)+(AO8*20)</f>
        <v>0</v>
      </c>
      <c r="AS8" s="36">
        <f>AP8+AQ8+AR8</f>
        <v>0</v>
      </c>
      <c r="AT8" s="26"/>
      <c r="AU8" s="23"/>
      <c r="AV8" s="23"/>
      <c r="AW8" s="24"/>
      <c r="AX8" s="24"/>
      <c r="AY8" s="24"/>
      <c r="AZ8" s="24"/>
      <c r="BA8" s="25"/>
      <c r="BB8" s="22">
        <f>AT8+AU8+AV8</f>
        <v>0</v>
      </c>
      <c r="BC8" s="21">
        <f>AW8</f>
        <v>0</v>
      </c>
      <c r="BD8" s="18">
        <f>(AX8*3)+(AY8*10)+(AZ8*5)+(BA8*20)</f>
        <v>0</v>
      </c>
      <c r="BE8" s="36">
        <f>BB8+BC8+BD8</f>
        <v>0</v>
      </c>
      <c r="BF8" s="22"/>
      <c r="BG8" s="35"/>
      <c r="BH8" s="24"/>
      <c r="BI8" s="24"/>
      <c r="BJ8" s="24"/>
      <c r="BK8" s="24"/>
      <c r="BL8" s="25"/>
      <c r="BM8" s="34">
        <f>BF8+BG8</f>
        <v>0</v>
      </c>
      <c r="BN8" s="32">
        <f>BH8/2</f>
        <v>0</v>
      </c>
      <c r="BO8" s="31">
        <f>(BI8*3)+(BJ8*5)+(BK8*5)+(BL8*20)</f>
        <v>0</v>
      </c>
      <c r="BP8" s="30">
        <f>BM8+BN8+BO8</f>
        <v>0</v>
      </c>
      <c r="BQ8" s="26"/>
      <c r="BR8" s="23"/>
      <c r="BS8" s="23"/>
      <c r="BT8" s="23"/>
      <c r="BU8" s="24"/>
      <c r="BV8" s="24"/>
      <c r="BW8" s="24"/>
      <c r="BX8" s="24"/>
      <c r="BY8" s="25"/>
      <c r="BZ8" s="22">
        <f>BQ8+BR8+BS8+BT8</f>
        <v>0</v>
      </c>
      <c r="CA8" s="21">
        <f>BU8</f>
        <v>0</v>
      </c>
      <c r="CB8" s="27">
        <f>(BV8*3)+(BW8*10)+(BX8*5)+(BY8*20)</f>
        <v>0</v>
      </c>
      <c r="CC8" s="45">
        <f>BZ8+CA8+CB8</f>
        <v>0</v>
      </c>
      <c r="CD8" s="26"/>
      <c r="CE8" s="23"/>
      <c r="CF8" s="24"/>
      <c r="CG8" s="24"/>
      <c r="CH8" s="24"/>
      <c r="CI8" s="24"/>
      <c r="CJ8" s="25"/>
      <c r="CK8" s="22">
        <f>CD8+CE8</f>
        <v>0</v>
      </c>
      <c r="CL8" s="21">
        <f>CF8</f>
        <v>0</v>
      </c>
      <c r="CM8" s="18">
        <f>(CG8*3)+(CH8*10)+(CI8*5)+(CJ8*20)</f>
        <v>0</v>
      </c>
      <c r="CN8" s="36">
        <f>CK8+CL8+CM8</f>
        <v>0</v>
      </c>
      <c r="IM8" s="122"/>
    </row>
    <row r="9" spans="1:324" x14ac:dyDescent="0.2">
      <c r="A9" s="28">
        <v>7</v>
      </c>
      <c r="B9" s="41" t="s">
        <v>114</v>
      </c>
      <c r="C9" s="20"/>
      <c r="D9" s="42"/>
      <c r="E9" s="42" t="s">
        <v>110</v>
      </c>
      <c r="F9" s="43"/>
      <c r="G9" s="110"/>
      <c r="H9" s="19"/>
      <c r="I9" s="16" t="e">
        <f>IF(AND(#REF!="Y",K9&gt;0,OR(AND(H9=1,#REF!=10),AND(H9=2,#REF!=20),AND(H9=3,#REF!=30),AND(H9=4,#REF!=40),AND(H9=5,#REF!=50),AND(H9=6,#REF!=60),AND(H9=7,#REF!=70),AND(H9=8,#REF!=80),AND(H9=9,#REF!=90),AND(H9=10,#REF!=100))),VLOOKUP(K9-1,SortLookup!$A$13:$B$16,2,FALSE),"")</f>
        <v>#REF!</v>
      </c>
      <c r="J9" s="29" t="str">
        <f>IF(ISNA(VLOOKUP(E9,SortLookup!$A$1:$B$5,2,FALSE))," ",VLOOKUP(E9,SortLookup!$A$1:$B$5,2,FALSE))</f>
        <v xml:space="preserve"> </v>
      </c>
      <c r="K9" s="17" t="str">
        <f>IF(ISNA(VLOOKUP(F9,SortLookup!$A$7:$B$11,2,FALSE))," ",VLOOKUP(F9,SortLookup!$A$7:$B$11,2,FALSE))</f>
        <v xml:space="preserve"> </v>
      </c>
      <c r="L9" s="37">
        <f>M9+N9+P9</f>
        <v>37.01</v>
      </c>
      <c r="M9" s="38">
        <f>AC9+AP9+BB9+BM9+BZ9+CK9+CV9+DG9+DR9+EC9+EN9+EY9+FJ9+FU9+GF9+GQ9+HB9+HM9+HX9+II9</f>
        <v>20.010000000000002</v>
      </c>
      <c r="N9" s="31">
        <f>AE9+AR9+BD9+BO9+CB9+CM9+CX9+DI9+DT9+EE9+EP9+FA9+FL9+FW9+GH9+GS9+HD9+HO9+HZ9+IK9</f>
        <v>5</v>
      </c>
      <c r="O9" s="32">
        <f>P9</f>
        <v>12</v>
      </c>
      <c r="P9" s="39">
        <f>X9+AK9+AW9+BH9+BU9+CF9+CQ9+DB9+DM9+DX9+EI9+ET9+FE9+FP9+GA9+GL9+GW9+HH9+HS9+ID9</f>
        <v>12</v>
      </c>
      <c r="Q9" s="26">
        <v>20.010000000000002</v>
      </c>
      <c r="R9" s="23"/>
      <c r="S9" s="23"/>
      <c r="T9" s="23"/>
      <c r="U9" s="23"/>
      <c r="V9" s="23"/>
      <c r="W9" s="23"/>
      <c r="X9" s="24">
        <v>12</v>
      </c>
      <c r="Y9" s="24"/>
      <c r="Z9" s="24"/>
      <c r="AA9" s="24">
        <v>1</v>
      </c>
      <c r="AB9" s="25"/>
      <c r="AC9" s="22">
        <f>Q9+R9+S9+T9+U9+V9+W9</f>
        <v>20.010000000000002</v>
      </c>
      <c r="AD9" s="21">
        <f>X9</f>
        <v>12</v>
      </c>
      <c r="AE9" s="18">
        <f>(Y9*3)+(Z9*10)+(AA9*5)+(AB9*20)</f>
        <v>5</v>
      </c>
      <c r="AF9" s="36">
        <f>AC9+AD9+AE9</f>
        <v>37.01</v>
      </c>
      <c r="AG9" s="26"/>
      <c r="AH9" s="23"/>
      <c r="AI9" s="23"/>
      <c r="AJ9" s="23"/>
      <c r="AK9" s="24"/>
      <c r="AL9" s="24"/>
      <c r="AM9" s="24"/>
      <c r="AN9" s="24"/>
      <c r="AO9" s="25"/>
      <c r="AP9" s="22">
        <f>AG9+AH9+AI9+AJ9</f>
        <v>0</v>
      </c>
      <c r="AQ9" s="21">
        <f>AK9</f>
        <v>0</v>
      </c>
      <c r="AR9" s="18">
        <f>(AL9*3)+(AM9*10)+(AN9*5)+(AO9*20)</f>
        <v>0</v>
      </c>
      <c r="AS9" s="36">
        <f>AP9+AQ9+AR9</f>
        <v>0</v>
      </c>
      <c r="AT9" s="26"/>
      <c r="AU9" s="23"/>
      <c r="AV9" s="23"/>
      <c r="AW9" s="24"/>
      <c r="AX9" s="24"/>
      <c r="AY9" s="24"/>
      <c r="AZ9" s="24"/>
      <c r="BA9" s="25"/>
      <c r="BB9" s="22">
        <f>AT9+AU9+AV9</f>
        <v>0</v>
      </c>
      <c r="BC9" s="21">
        <f>AW9</f>
        <v>0</v>
      </c>
      <c r="BD9" s="18">
        <f>(AX9*3)+(AY9*10)+(AZ9*5)+(BA9*20)</f>
        <v>0</v>
      </c>
      <c r="BE9" s="36">
        <f>BB9+BC9+BD9</f>
        <v>0</v>
      </c>
      <c r="BF9" s="22"/>
      <c r="BG9" s="35"/>
      <c r="BH9" s="24"/>
      <c r="BI9" s="24"/>
      <c r="BJ9" s="24"/>
      <c r="BK9" s="24"/>
      <c r="BL9" s="25"/>
      <c r="BM9" s="34">
        <f>BF9+BG9</f>
        <v>0</v>
      </c>
      <c r="BN9" s="32">
        <f>BH9/2</f>
        <v>0</v>
      </c>
      <c r="BO9" s="31">
        <f>(BI9*3)+(BJ9*5)+(BK9*5)+(BL9*20)</f>
        <v>0</v>
      </c>
      <c r="BP9" s="30">
        <f>BM9+BN9+BO9</f>
        <v>0</v>
      </c>
      <c r="BQ9" s="26"/>
      <c r="BR9" s="23"/>
      <c r="BS9" s="23"/>
      <c r="BT9" s="23"/>
      <c r="BU9" s="24"/>
      <c r="BV9" s="24"/>
      <c r="BW9" s="24"/>
      <c r="BX9" s="24"/>
      <c r="BY9" s="25"/>
      <c r="BZ9" s="22">
        <f>BQ9+BR9+BS9+BT9</f>
        <v>0</v>
      </c>
      <c r="CA9" s="21">
        <f>BU9</f>
        <v>0</v>
      </c>
      <c r="CB9" s="27">
        <f>(BV9*3)+(BW9*10)+(BX9*5)+(BY9*20)</f>
        <v>0</v>
      </c>
      <c r="CC9" s="45">
        <f>BZ9+CA9+CB9</f>
        <v>0</v>
      </c>
      <c r="CD9" s="26"/>
      <c r="CE9" s="23"/>
      <c r="CF9" s="24"/>
      <c r="CG9" s="24"/>
      <c r="CH9" s="24"/>
      <c r="CI9" s="24"/>
      <c r="CJ9" s="25"/>
      <c r="CK9" s="22">
        <f>CD9+CE9</f>
        <v>0</v>
      </c>
      <c r="CL9" s="21">
        <f>CF9</f>
        <v>0</v>
      </c>
      <c r="CM9" s="18">
        <f>(CG9*3)+(CH9*10)+(CI9*5)+(CJ9*20)</f>
        <v>0</v>
      </c>
      <c r="CN9" s="36">
        <f>CK9+CL9+CM9</f>
        <v>0</v>
      </c>
      <c r="CV9" s="115"/>
      <c r="CY9" s="115"/>
      <c r="CZ9" s="115"/>
      <c r="DG9" s="115"/>
      <c r="DJ9" s="115"/>
      <c r="DK9" s="115"/>
      <c r="DR9" s="115"/>
      <c r="DU9" s="115"/>
      <c r="DV9" s="115"/>
      <c r="EC9" s="115"/>
      <c r="EF9" s="115"/>
      <c r="EG9" s="115"/>
      <c r="EN9" s="115"/>
      <c r="EQ9" s="115"/>
      <c r="ER9" s="115"/>
      <c r="EY9" s="115"/>
      <c r="FB9" s="115"/>
      <c r="FC9" s="115"/>
      <c r="FJ9" s="115"/>
      <c r="FM9" s="115"/>
      <c r="FN9" s="115"/>
      <c r="FU9" s="115"/>
      <c r="FX9" s="115"/>
      <c r="FY9" s="115"/>
      <c r="GF9" s="115"/>
      <c r="GI9" s="115"/>
      <c r="GJ9" s="115"/>
      <c r="GQ9" s="115"/>
      <c r="GT9" s="115"/>
      <c r="GU9" s="115"/>
      <c r="HB9" s="115"/>
      <c r="HE9" s="115"/>
      <c r="HF9" s="115"/>
      <c r="HM9" s="115"/>
      <c r="HP9" s="115"/>
      <c r="HQ9" s="115"/>
      <c r="HX9" s="115"/>
      <c r="IA9" s="115"/>
      <c r="IB9" s="115"/>
      <c r="II9" s="115"/>
      <c r="IM9" s="122"/>
    </row>
    <row r="10" spans="1:324" x14ac:dyDescent="0.2">
      <c r="A10" s="28">
        <v>8</v>
      </c>
      <c r="B10" s="41" t="s">
        <v>116</v>
      </c>
      <c r="C10" s="20"/>
      <c r="D10" s="42"/>
      <c r="E10" s="53" t="s">
        <v>110</v>
      </c>
      <c r="F10" s="43"/>
      <c r="G10" s="110"/>
      <c r="H10" s="19"/>
      <c r="I10" s="16" t="e">
        <f>IF(AND(#REF!="Y",K10&gt;0,OR(AND(H10=1,#REF!=10),AND(H10=2,#REF!=20),AND(H10=3,#REF!=30),AND(H10=4,#REF!=40),AND(H10=5,#REF!=50),AND(H10=6,#REF!=60),AND(H10=7,#REF!=70),AND(H10=8,#REF!=80),AND(H10=9,#REF!=90),AND(H10=10,#REF!=100))),VLOOKUP(K10-1,SortLookup!$A$13:$B$16,2,FALSE),"")</f>
        <v>#REF!</v>
      </c>
      <c r="J10" s="29" t="str">
        <f>IF(ISNA(VLOOKUP(E10,SortLookup!$A$1:$B$5,2,FALSE))," ",VLOOKUP(E10,SortLookup!$A$1:$B$5,2,FALSE))</f>
        <v xml:space="preserve"> </v>
      </c>
      <c r="K10" s="17" t="str">
        <f>IF(ISNA(VLOOKUP(F10,SortLookup!$A$7:$B$11,2,FALSE))," ",VLOOKUP(F10,SortLookup!$A$7:$B$11,2,FALSE))</f>
        <v xml:space="preserve"> </v>
      </c>
      <c r="L10" s="37">
        <f>M10+N10+P10</f>
        <v>42.79</v>
      </c>
      <c r="M10" s="38">
        <f>AC10+AP10+BB10+BM10+BZ10+CK10+CV7+DG7+DR7+EC7+EN7+EY7+FJ7+FU7+GF7+GQ7+HB7+HM7+HX7+II7</f>
        <v>32.79</v>
      </c>
      <c r="N10" s="31">
        <f>AE10+AR10+BD10+BO10+CB10+CM10+CX7+DI7+DT7+EE7+EP7+FA7+FL7+FW7+GH7+GS7+HD7+HO7+HZ7+IK7</f>
        <v>3</v>
      </c>
      <c r="O10" s="32">
        <f>P10</f>
        <v>7</v>
      </c>
      <c r="P10" s="39">
        <f>X10+AK10+AW10+BH10+BU10+CF10+CQ7+DB7+DM7+DX7+EI7+ET7+FE7+FP7+GA7+GL7+GW7+HH7+HS7+ID7</f>
        <v>7</v>
      </c>
      <c r="Q10" s="26">
        <v>32.79</v>
      </c>
      <c r="R10" s="23"/>
      <c r="S10" s="23"/>
      <c r="T10" s="23"/>
      <c r="U10" s="23"/>
      <c r="V10" s="23"/>
      <c r="W10" s="23"/>
      <c r="X10" s="24">
        <v>7</v>
      </c>
      <c r="Y10" s="24">
        <v>1</v>
      </c>
      <c r="Z10" s="24"/>
      <c r="AA10" s="24"/>
      <c r="AB10" s="25"/>
      <c r="AC10" s="22">
        <f>Q10+R10+S10+T10+U10+V10+W10</f>
        <v>32.79</v>
      </c>
      <c r="AD10" s="21">
        <f>X10</f>
        <v>7</v>
      </c>
      <c r="AE10" s="18">
        <f>(Y10*3)+(Z10*10)+(AA10*5)+(AB10*20)</f>
        <v>3</v>
      </c>
      <c r="AF10" s="36">
        <f>AC10+AD10+AE10</f>
        <v>42.79</v>
      </c>
      <c r="AG10" s="26"/>
      <c r="AH10" s="23"/>
      <c r="AI10" s="23"/>
      <c r="AJ10" s="23"/>
      <c r="AK10" s="24"/>
      <c r="AL10" s="24"/>
      <c r="AM10" s="24"/>
      <c r="AN10" s="24"/>
      <c r="AO10" s="25"/>
      <c r="AP10" s="22">
        <f>AG10+AH10+AI10+AJ10</f>
        <v>0</v>
      </c>
      <c r="AQ10" s="21">
        <f>AK10</f>
        <v>0</v>
      </c>
      <c r="AR10" s="18">
        <f>(AL10*3)+(AM10*10)+(AN10*5)+(AO10*20)</f>
        <v>0</v>
      </c>
      <c r="AS10" s="36">
        <f>AP10+AQ10+AR10</f>
        <v>0</v>
      </c>
      <c r="AT10" s="26"/>
      <c r="AU10" s="23"/>
      <c r="AV10" s="23"/>
      <c r="AW10" s="24"/>
      <c r="AX10" s="24"/>
      <c r="AY10" s="24"/>
      <c r="AZ10" s="24"/>
      <c r="BA10" s="25"/>
      <c r="BB10" s="22">
        <f>AT10+AU10+AV10</f>
        <v>0</v>
      </c>
      <c r="BC10" s="21">
        <f>AW10</f>
        <v>0</v>
      </c>
      <c r="BD10" s="18">
        <f>(AX10*3)+(AY10*10)+(AZ10*5)+(BA10*20)</f>
        <v>0</v>
      </c>
      <c r="BE10" s="36">
        <f>BB10+BC10+BD10</f>
        <v>0</v>
      </c>
      <c r="BF10" s="22"/>
      <c r="BG10" s="35"/>
      <c r="BH10" s="24"/>
      <c r="BI10" s="24"/>
      <c r="BJ10" s="24"/>
      <c r="BK10" s="24"/>
      <c r="BL10" s="25"/>
      <c r="BM10" s="34">
        <f>BF10+BG10</f>
        <v>0</v>
      </c>
      <c r="BN10" s="32">
        <f>BH10/2</f>
        <v>0</v>
      </c>
      <c r="BO10" s="31">
        <f>(BI10*3)+(BJ10*5)+(BK10*5)+(BL10*20)</f>
        <v>0</v>
      </c>
      <c r="BP10" s="30">
        <f>BM10+BN10+BO10</f>
        <v>0</v>
      </c>
      <c r="BQ10" s="26"/>
      <c r="BR10" s="23"/>
      <c r="BS10" s="23"/>
      <c r="BT10" s="23"/>
      <c r="BU10" s="24"/>
      <c r="BV10" s="24"/>
      <c r="BW10" s="24"/>
      <c r="BX10" s="24"/>
      <c r="BY10" s="25"/>
      <c r="BZ10" s="22">
        <f>BQ10+BR10+BS10+BT10</f>
        <v>0</v>
      </c>
      <c r="CA10" s="21">
        <f>BU10</f>
        <v>0</v>
      </c>
      <c r="CB10" s="27">
        <f>(BV10*3)+(BW10*10)+(BX10*5)+(BY10*20)</f>
        <v>0</v>
      </c>
      <c r="CC10" s="45">
        <f>BZ10+CA10+CB10</f>
        <v>0</v>
      </c>
      <c r="CD10" s="26"/>
      <c r="CE10" s="23"/>
      <c r="CF10" s="24"/>
      <c r="CG10" s="24"/>
      <c r="CH10" s="24"/>
      <c r="CI10" s="24"/>
      <c r="CJ10" s="25"/>
      <c r="CK10" s="22">
        <f>CD10+CE10</f>
        <v>0</v>
      </c>
      <c r="CL10" s="21">
        <f>CF10</f>
        <v>0</v>
      </c>
      <c r="CM10" s="18">
        <f>(CG10*3)+(CH10*10)+(CI10*5)+(CJ10*20)</f>
        <v>0</v>
      </c>
      <c r="CN10" s="36">
        <f>CK10+CL10+CM10</f>
        <v>0</v>
      </c>
    </row>
    <row r="11" spans="1:324" ht="13.5" thickBot="1" x14ac:dyDescent="0.25">
      <c r="A11" s="28" t="s">
        <v>120</v>
      </c>
      <c r="B11" s="41" t="s">
        <v>109</v>
      </c>
      <c r="C11" s="20"/>
      <c r="D11" s="42"/>
      <c r="E11" s="42" t="s">
        <v>110</v>
      </c>
      <c r="F11" s="43"/>
      <c r="G11" s="110"/>
      <c r="H11" s="19"/>
      <c r="I11" s="16" t="e">
        <f>IF(AND(#REF!="Y",K11&gt;0,OR(AND(H11=1,#REF!=10),AND(H11=2,#REF!=20),AND(H11=3,#REF!=30),AND(H11=4,#REF!=40),AND(H11=5,#REF!=50),AND(H11=6,#REF!=60),AND(H11=7,#REF!=70),AND(H11=8,#REF!=80),AND(H11=9,#REF!=90),AND(H11=10,#REF!=100))),VLOOKUP(K11-1,SortLookup!$A$13:$B$16,2,FALSE),"")</f>
        <v>#REF!</v>
      </c>
      <c r="J11" s="29" t="str">
        <f>IF(ISNA(VLOOKUP(E11,SortLookup!$A$1:$B$5,2,FALSE))," ",VLOOKUP(E11,SortLookup!$A$1:$B$5,2,FALSE))</f>
        <v xml:space="preserve"> </v>
      </c>
      <c r="K11" s="17" t="str">
        <f>IF(ISNA(VLOOKUP(F11,SortLookup!$A$7:$B$11,2,FALSE))," ",VLOOKUP(F11,SortLookup!$A$7:$B$11,2,FALSE))</f>
        <v xml:space="preserve"> </v>
      </c>
      <c r="L11" s="37" t="s">
        <v>120</v>
      </c>
      <c r="M11" s="38"/>
      <c r="N11" s="31">
        <f>AE11+AR11+BD11+BO11+CB11+CM11+CX11+DI11+DT11+EE11+EP11+FA11+FL11+FW11+GH11+GS11+HD11+HO11+HZ11+IK11</f>
        <v>3</v>
      </c>
      <c r="O11" s="32">
        <f>P11</f>
        <v>2</v>
      </c>
      <c r="P11" s="39">
        <f>X11+AK11+AW11+BH11+BU11+CF11+CQ11+DB11+DM11+DX11+EI11+ET11+FE11+FP11+GA11+GL11+GW11+HH11+HS11+ID11</f>
        <v>2</v>
      </c>
      <c r="Q11" s="26" t="s">
        <v>120</v>
      </c>
      <c r="R11" s="23"/>
      <c r="S11" s="23"/>
      <c r="T11" s="23"/>
      <c r="U11" s="23"/>
      <c r="V11" s="23"/>
      <c r="W11" s="23"/>
      <c r="X11" s="24">
        <v>2</v>
      </c>
      <c r="Y11" s="24">
        <v>1</v>
      </c>
      <c r="Z11" s="24"/>
      <c r="AA11" s="24"/>
      <c r="AB11" s="25"/>
      <c r="AC11" s="22" t="s">
        <v>120</v>
      </c>
      <c r="AD11" s="21">
        <f>X11</f>
        <v>2</v>
      </c>
      <c r="AE11" s="18">
        <f>(Y11*3)+(Z11*10)+(AA11*5)+(AB11*20)</f>
        <v>3</v>
      </c>
      <c r="AF11" s="36" t="s">
        <v>120</v>
      </c>
      <c r="AG11" s="26"/>
      <c r="AH11" s="23"/>
      <c r="AI11" s="23"/>
      <c r="AJ11" s="23"/>
      <c r="AK11" s="24"/>
      <c r="AL11" s="24"/>
      <c r="AM11" s="24"/>
      <c r="AN11" s="24"/>
      <c r="AO11" s="25"/>
      <c r="AP11" s="22">
        <f>AG11+AH11+AI11+AJ11</f>
        <v>0</v>
      </c>
      <c r="AQ11" s="21">
        <f>AK11</f>
        <v>0</v>
      </c>
      <c r="AR11" s="18">
        <f>(AL11*3)+(AM11*10)+(AN11*5)+(AO11*20)</f>
        <v>0</v>
      </c>
      <c r="AS11" s="36">
        <f>AP11+AQ11+AR11</f>
        <v>0</v>
      </c>
      <c r="AT11" s="26"/>
      <c r="AU11" s="23"/>
      <c r="AV11" s="23"/>
      <c r="AW11" s="24"/>
      <c r="AX11" s="24"/>
      <c r="AY11" s="24"/>
      <c r="AZ11" s="24"/>
      <c r="BA11" s="25"/>
      <c r="BB11" s="22">
        <f>AT11+AU11+AV11</f>
        <v>0</v>
      </c>
      <c r="BC11" s="21">
        <f>AW11</f>
        <v>0</v>
      </c>
      <c r="BD11" s="18">
        <f>(AX11*3)+(AY11*10)+(AZ11*5)+(BA11*20)</f>
        <v>0</v>
      </c>
      <c r="BE11" s="36">
        <f>BB11+BC11+BD11</f>
        <v>0</v>
      </c>
      <c r="BF11" s="22"/>
      <c r="BG11" s="35"/>
      <c r="BH11" s="24"/>
      <c r="BI11" s="24"/>
      <c r="BJ11" s="24"/>
      <c r="BK11" s="24"/>
      <c r="BL11" s="25"/>
      <c r="BM11" s="34">
        <f>BF11+BG11</f>
        <v>0</v>
      </c>
      <c r="BN11" s="32">
        <f>BH11/2</f>
        <v>0</v>
      </c>
      <c r="BO11" s="31">
        <f>(BI11*3)+(BJ11*5)+(BK11*5)+(BL11*20)</f>
        <v>0</v>
      </c>
      <c r="BP11" s="30">
        <f>BM11+BN11+BO11</f>
        <v>0</v>
      </c>
      <c r="BQ11" s="26"/>
      <c r="BR11" s="23"/>
      <c r="BS11" s="23"/>
      <c r="BT11" s="23"/>
      <c r="BU11" s="24"/>
      <c r="BV11" s="24"/>
      <c r="BW11" s="24"/>
      <c r="BX11" s="24"/>
      <c r="BY11" s="25"/>
      <c r="BZ11" s="22">
        <f>BQ11+BR11+BS11+BT11</f>
        <v>0</v>
      </c>
      <c r="CA11" s="21">
        <f>BU11</f>
        <v>0</v>
      </c>
      <c r="CB11" s="27">
        <f>(BV11*3)+(BW11*10)+(BX11*5)+(BY11*20)</f>
        <v>0</v>
      </c>
      <c r="CC11" s="45">
        <f>BZ11+CA11+CB11</f>
        <v>0</v>
      </c>
      <c r="CD11" s="26"/>
      <c r="CE11" s="23"/>
      <c r="CF11" s="24"/>
      <c r="CG11" s="24"/>
      <c r="CH11" s="24"/>
      <c r="CI11" s="24"/>
      <c r="CJ11" s="25"/>
      <c r="CK11" s="22">
        <f>CD11+CE11</f>
        <v>0</v>
      </c>
      <c r="CL11" s="21">
        <f>CF11</f>
        <v>0</v>
      </c>
      <c r="CM11" s="18">
        <f>(CG11*3)+(CH11*10)+(CI11*5)+(CJ11*20)</f>
        <v>0</v>
      </c>
      <c r="CN11" s="36">
        <f>CK11+CL11+CM11</f>
        <v>0</v>
      </c>
      <c r="IM11" s="122"/>
    </row>
    <row r="12" spans="1:324" hidden="1" x14ac:dyDescent="0.2">
      <c r="A12" s="28"/>
      <c r="B12" s="41"/>
      <c r="C12" s="20"/>
      <c r="D12" s="42"/>
      <c r="E12" s="42"/>
      <c r="F12" s="43"/>
      <c r="G12" s="110"/>
      <c r="H12" s="19"/>
      <c r="I12" s="16" t="e">
        <f>IF(AND(#REF!="Y",K12&gt;0,OR(AND(H12=1,#REF!=10),AND(H12=2,#REF!=20),AND(H12=3,#REF!=30),AND(H12=4,#REF!=40),AND(H12=5,#REF!=50),AND(H12=6,#REF!=60),AND(H12=7,#REF!=70),AND(H12=8,#REF!=80),AND(H12=9,#REF!=90),AND(H12=10,#REF!=100))),VLOOKUP(K12-1,SortLookup!$A$13:$B$16,2,FALSE),"")</f>
        <v>#REF!</v>
      </c>
      <c r="J12" s="29" t="str">
        <f>IF(ISNA(VLOOKUP(E12,SortLookup!$A$1:$B$5,2,FALSE))," ",VLOOKUP(E12,SortLookup!$A$1:$B$5,2,FALSE))</f>
        <v xml:space="preserve"> </v>
      </c>
      <c r="K12" s="17" t="str">
        <f>IF(ISNA(VLOOKUP(F12,SortLookup!$A$7:$B$11,2,FALSE))," ",VLOOKUP(F12,SortLookup!$A$7:$B$11,2,FALSE))</f>
        <v xml:space="preserve"> </v>
      </c>
      <c r="L12" s="37">
        <f t="shared" ref="L4:L12" si="0">M12+N12+P12</f>
        <v>0</v>
      </c>
      <c r="M12" s="38">
        <f>AC12+AP12+BB12+BM12+BZ12+CK12+CV12+DG12+DR12+EC12+EN12+EY12+FJ12+FU12+GF12+GQ12+HB12+HM12+HX12+II12</f>
        <v>0</v>
      </c>
      <c r="N12" s="31">
        <f>AE12+AR12+BD12+BO12+CB12+CM12+CX12+DI12+DT12+EE12+EP12+FA12+FL12+FW12+GH12+GS12+HD12+HO12+HZ12+IK12</f>
        <v>0</v>
      </c>
      <c r="O12" s="32">
        <f t="shared" ref="O4:O12" si="1">P12</f>
        <v>0</v>
      </c>
      <c r="P12" s="39">
        <f>X12+AK12+AW12+BH12+BU12+CF12+CQ12+DB12+DM12+DX12+EI12+ET12+FE12+FP12+GA12+GL12+GW12+HH12+HS12+ID12</f>
        <v>0</v>
      </c>
      <c r="Q12" s="26"/>
      <c r="R12" s="23"/>
      <c r="S12" s="23"/>
      <c r="T12" s="23"/>
      <c r="U12" s="23"/>
      <c r="V12" s="23"/>
      <c r="W12" s="23"/>
      <c r="X12" s="24"/>
      <c r="Y12" s="24"/>
      <c r="Z12" s="24"/>
      <c r="AA12" s="24"/>
      <c r="AB12" s="25"/>
      <c r="AC12" s="22">
        <f t="shared" ref="AC3:AC12" si="2">Q12+R12+S12+T12+U12+V12+W12</f>
        <v>0</v>
      </c>
      <c r="AD12" s="21">
        <f t="shared" ref="AD3:AD12" si="3">X12</f>
        <v>0</v>
      </c>
      <c r="AE12" s="18">
        <f t="shared" ref="AE3:AE12" si="4">(Y12*3)+(Z12*10)+(AA12*5)+(AB12*20)</f>
        <v>0</v>
      </c>
      <c r="AF12" s="36">
        <f t="shared" ref="AF3:AF12" si="5">AC12+AD12+AE12</f>
        <v>0</v>
      </c>
      <c r="AG12" s="26"/>
      <c r="AH12" s="23"/>
      <c r="AI12" s="23"/>
      <c r="AJ12" s="23"/>
      <c r="AK12" s="24"/>
      <c r="AL12" s="24"/>
      <c r="AM12" s="24"/>
      <c r="AN12" s="24"/>
      <c r="AO12" s="25"/>
      <c r="AP12" s="22">
        <f t="shared" ref="AP3:AP12" si="6">AG12+AH12+AI12+AJ12</f>
        <v>0</v>
      </c>
      <c r="AQ12" s="21">
        <f t="shared" ref="AQ3:AQ12" si="7">AK12</f>
        <v>0</v>
      </c>
      <c r="AR12" s="18">
        <f t="shared" ref="AR3:AR12" si="8">(AL12*3)+(AM12*10)+(AN12*5)+(AO12*20)</f>
        <v>0</v>
      </c>
      <c r="AS12" s="36">
        <f t="shared" ref="AS3:AS12" si="9">AP12+AQ12+AR12</f>
        <v>0</v>
      </c>
      <c r="AT12" s="26"/>
      <c r="AU12" s="23"/>
      <c r="AV12" s="23"/>
      <c r="AW12" s="24"/>
      <c r="AX12" s="24"/>
      <c r="AY12" s="24"/>
      <c r="AZ12" s="24"/>
      <c r="BA12" s="25"/>
      <c r="BB12" s="22">
        <f t="shared" ref="BB3:BB12" si="10">AT12+AU12+AV12</f>
        <v>0</v>
      </c>
      <c r="BC12" s="21">
        <f t="shared" ref="BC3:BC12" si="11">AW12</f>
        <v>0</v>
      </c>
      <c r="BD12" s="18">
        <f t="shared" ref="BD3:BD12" si="12">(AX12*3)+(AY12*10)+(AZ12*5)+(BA12*20)</f>
        <v>0</v>
      </c>
      <c r="BE12" s="36">
        <f t="shared" ref="BE3:BE12" si="13">BB12+BC12+BD12</f>
        <v>0</v>
      </c>
      <c r="BF12" s="22"/>
      <c r="BG12" s="35"/>
      <c r="BH12" s="24"/>
      <c r="BI12" s="24"/>
      <c r="BJ12" s="24"/>
      <c r="BK12" s="24"/>
      <c r="BL12" s="25"/>
      <c r="BM12" s="34">
        <f t="shared" ref="BM3:BM12" si="14">BF12+BG12</f>
        <v>0</v>
      </c>
      <c r="BN12" s="32">
        <f t="shared" ref="BN3:BN12" si="15">BH12/2</f>
        <v>0</v>
      </c>
      <c r="BO12" s="31">
        <f t="shared" ref="BO3:BO12" si="16">(BI12*3)+(BJ12*5)+(BK12*5)+(BL12*20)</f>
        <v>0</v>
      </c>
      <c r="BP12" s="30">
        <f t="shared" ref="BP3:BP12" si="17">BM12+BN12+BO12</f>
        <v>0</v>
      </c>
      <c r="BQ12" s="26"/>
      <c r="BR12" s="23"/>
      <c r="BS12" s="23"/>
      <c r="BT12" s="23"/>
      <c r="BU12" s="24"/>
      <c r="BV12" s="24"/>
      <c r="BW12" s="24"/>
      <c r="BX12" s="24"/>
      <c r="BY12" s="25"/>
      <c r="BZ12" s="22">
        <f t="shared" ref="BZ3:BZ12" si="18">BQ12+BR12+BS12+BT12</f>
        <v>0</v>
      </c>
      <c r="CA12" s="21">
        <f t="shared" ref="CA3:CA12" si="19">BU12</f>
        <v>0</v>
      </c>
      <c r="CB12" s="27">
        <f t="shared" ref="CB3:CB12" si="20">(BV12*3)+(BW12*10)+(BX12*5)+(BY12*20)</f>
        <v>0</v>
      </c>
      <c r="CC12" s="45">
        <f t="shared" ref="CC3:CC12" si="21">BZ12+CA12+CB12</f>
        <v>0</v>
      </c>
      <c r="CD12" s="26"/>
      <c r="CE12" s="23"/>
      <c r="CF12" s="24"/>
      <c r="CG12" s="24"/>
      <c r="CH12" s="24"/>
      <c r="CI12" s="24"/>
      <c r="CJ12" s="25"/>
      <c r="CK12" s="22">
        <f t="shared" ref="CK3:CK12" si="22">CD12+CE12</f>
        <v>0</v>
      </c>
      <c r="CL12" s="21">
        <f t="shared" ref="CL3:CL12" si="23">CF12</f>
        <v>0</v>
      </c>
      <c r="CM12" s="18">
        <f t="shared" ref="CM3:CM12" si="24">(CG12*3)+(CH12*10)+(CI12*5)+(CJ12*20)</f>
        <v>0</v>
      </c>
      <c r="CN12" s="36">
        <f t="shared" ref="CN3:CN12" si="25">CK12+CL12+CM12</f>
        <v>0</v>
      </c>
    </row>
    <row r="13" spans="1:324" hidden="1" x14ac:dyDescent="0.2">
      <c r="A13" s="28"/>
      <c r="B13" s="41"/>
      <c r="C13" s="20"/>
      <c r="D13" s="42"/>
      <c r="E13" s="42"/>
      <c r="F13" s="43"/>
      <c r="G13" s="110"/>
      <c r="H13" s="19"/>
      <c r="I13" s="16" t="e">
        <f>IF(AND(#REF!="Y",K13&gt;0,OR(AND(H13=1,#REF!=10),AND(H13=2,#REF!=20),AND(H13=3,#REF!=30),AND(H13=4,#REF!=40),AND(H13=5,#REF!=50),AND(H13=6,#REF!=60),AND(H13=7,#REF!=70),AND(H13=8,#REF!=80),AND(H13=9,#REF!=90),AND(H13=10,#REF!=100))),VLOOKUP(K13-1,SortLookup!$A$13:$B$16,2,FALSE),"")</f>
        <v>#REF!</v>
      </c>
      <c r="J13" s="29" t="str">
        <f>IF(ISNA(VLOOKUP(E13,SortLookup!$A$1:$B$5,2,FALSE))," ",VLOOKUP(E13,SortLookup!$A$1:$B$5,2,FALSE))</f>
        <v xml:space="preserve"> </v>
      </c>
      <c r="K13" s="17" t="str">
        <f>IF(ISNA(VLOOKUP(F13,SortLookup!$A$7:$B$11,2,FALSE))," ",VLOOKUP(F13,SortLookup!$A$7:$B$11,2,FALSE))</f>
        <v xml:space="preserve"> </v>
      </c>
      <c r="L13" s="37">
        <f t="shared" ref="L13:L24" si="26">M13+N13+P13</f>
        <v>0</v>
      </c>
      <c r="M13" s="38">
        <f>AC13+AP13+BB13+BM13+BZ13+CK13+CV12+DG12+DR12+EC12+EN12+EY12+FJ12+FU12+GF12+GQ12+HB12+HM12+HX12+II12</f>
        <v>0</v>
      </c>
      <c r="N13" s="31">
        <f>AE13+AR13+BD13+BO13+CB13+CM13+CX12+DI12+DT12+EE12+EP12+FA12+FL12+FW12+GH12+GS12+HD12+HO12+HZ12+IK12</f>
        <v>0</v>
      </c>
      <c r="O13" s="32">
        <f t="shared" ref="O13:O24" si="27">P13</f>
        <v>0</v>
      </c>
      <c r="P13" s="39">
        <f>X13+AK13+AW13+BH13+BU13+CF13+CQ12+DB12+DM12+DX12+EI12+ET12+FE12+FP12+GA12+GL12+GW12+HH12+HS12+ID12</f>
        <v>0</v>
      </c>
      <c r="Q13" s="26"/>
      <c r="R13" s="23"/>
      <c r="S13" s="23"/>
      <c r="T13" s="23"/>
      <c r="U13" s="23"/>
      <c r="V13" s="23"/>
      <c r="W13" s="23"/>
      <c r="X13" s="24"/>
      <c r="Y13" s="24"/>
      <c r="Z13" s="24"/>
      <c r="AA13" s="24"/>
      <c r="AB13" s="25"/>
      <c r="AC13" s="22">
        <f t="shared" ref="AC13:AC24" si="28">Q13+R13+S13+T13+U13+V13+W13</f>
        <v>0</v>
      </c>
      <c r="AD13" s="21">
        <f t="shared" ref="AD13:AD24" si="29">X13</f>
        <v>0</v>
      </c>
      <c r="AE13" s="18">
        <f t="shared" ref="AE13:AE24" si="30">(Y13*3)+(Z13*10)+(AA13*5)+(AB13*20)</f>
        <v>0</v>
      </c>
      <c r="AF13" s="36">
        <f t="shared" ref="AF13:AF24" si="31">AC13+AD13+AE13</f>
        <v>0</v>
      </c>
      <c r="AG13" s="26"/>
      <c r="AH13" s="23"/>
      <c r="AI13" s="23"/>
      <c r="AJ13" s="23"/>
      <c r="AK13" s="24"/>
      <c r="AL13" s="24"/>
      <c r="AM13" s="24"/>
      <c r="AN13" s="24"/>
      <c r="AO13" s="25"/>
      <c r="AP13" s="22">
        <f t="shared" ref="AP13:AP24" si="32">AG13+AH13+AI13+AJ13</f>
        <v>0</v>
      </c>
      <c r="AQ13" s="21">
        <f t="shared" ref="AQ13:AQ24" si="33">AK13</f>
        <v>0</v>
      </c>
      <c r="AR13" s="18">
        <f t="shared" ref="AR13:AR24" si="34">(AL13*3)+(AM13*10)+(AN13*5)+(AO13*20)</f>
        <v>0</v>
      </c>
      <c r="AS13" s="36">
        <f t="shared" ref="AS13:AS24" si="35">AP13+AQ13+AR13</f>
        <v>0</v>
      </c>
      <c r="AT13" s="26"/>
      <c r="AU13" s="23"/>
      <c r="AV13" s="23"/>
      <c r="AW13" s="24"/>
      <c r="AX13" s="24"/>
      <c r="AY13" s="24"/>
      <c r="AZ13" s="24"/>
      <c r="BA13" s="25"/>
      <c r="BB13" s="22">
        <f t="shared" ref="BB13:BB24" si="36">AT13+AU13+AV13</f>
        <v>0</v>
      </c>
      <c r="BC13" s="21">
        <f t="shared" ref="BC13:BC24" si="37">AW13</f>
        <v>0</v>
      </c>
      <c r="BD13" s="18">
        <f t="shared" ref="BD13:BD24" si="38">(AX13*3)+(AY13*10)+(AZ13*5)+(BA13*20)</f>
        <v>0</v>
      </c>
      <c r="BE13" s="36">
        <f t="shared" ref="BE13:BE24" si="39">BB13+BC13+BD13</f>
        <v>0</v>
      </c>
      <c r="BF13" s="22"/>
      <c r="BG13" s="35"/>
      <c r="BH13" s="24"/>
      <c r="BI13" s="24"/>
      <c r="BJ13" s="24"/>
      <c r="BK13" s="24"/>
      <c r="BL13" s="25"/>
      <c r="BM13" s="34">
        <f t="shared" ref="BM13:BM23" si="40">BF13+BG13</f>
        <v>0</v>
      </c>
      <c r="BN13" s="32">
        <f t="shared" ref="BN13:BN23" si="41">BH13/2</f>
        <v>0</v>
      </c>
      <c r="BO13" s="31">
        <f t="shared" ref="BO13:BO23" si="42">(BI13*3)+(BJ13*5)+(BK13*5)+(BL13*20)</f>
        <v>0</v>
      </c>
      <c r="BP13" s="30">
        <f t="shared" ref="BP13:BP23" si="43">BM13+BN13+BO13</f>
        <v>0</v>
      </c>
      <c r="BQ13" s="26"/>
      <c r="BR13" s="23"/>
      <c r="BS13" s="23"/>
      <c r="BT13" s="23"/>
      <c r="BU13" s="24"/>
      <c r="BV13" s="24"/>
      <c r="BW13" s="24"/>
      <c r="BX13" s="24"/>
      <c r="BY13" s="25"/>
      <c r="BZ13" s="22">
        <f t="shared" ref="BZ13:BZ24" si="44">BQ13+BR13+BS13+BT13</f>
        <v>0</v>
      </c>
      <c r="CA13" s="21">
        <f t="shared" ref="CA13:CA24" si="45">BU13</f>
        <v>0</v>
      </c>
      <c r="CB13" s="27">
        <f t="shared" ref="CB13:CB24" si="46">(BV13*3)+(BW13*10)+(BX13*5)+(BY13*20)</f>
        <v>0</v>
      </c>
      <c r="CC13" s="45">
        <f t="shared" ref="CC13:CC24" si="47">BZ13+CA13+CB13</f>
        <v>0</v>
      </c>
      <c r="CD13" s="26"/>
      <c r="CE13" s="23"/>
      <c r="CF13" s="24"/>
      <c r="CG13" s="24"/>
      <c r="CH13" s="24"/>
      <c r="CI13" s="24"/>
      <c r="CJ13" s="25"/>
      <c r="CK13" s="22">
        <f t="shared" ref="CK13:CK24" si="48">CD13+CE13</f>
        <v>0</v>
      </c>
      <c r="CL13" s="21">
        <f t="shared" ref="CL13:CL24" si="49">CF13</f>
        <v>0</v>
      </c>
      <c r="CM13" s="18">
        <f t="shared" ref="CM13:CM24" si="50">(CG13*3)+(CH13*10)+(CI13*5)+(CJ13*20)</f>
        <v>0</v>
      </c>
      <c r="CN13" s="36">
        <f t="shared" ref="CN13:CN24" si="51">CK13+CL13+CM13</f>
        <v>0</v>
      </c>
    </row>
    <row r="14" spans="1:324" hidden="1" x14ac:dyDescent="0.2">
      <c r="A14" s="28"/>
      <c r="B14" s="41"/>
      <c r="C14" s="20"/>
      <c r="D14" s="42"/>
      <c r="E14" s="42"/>
      <c r="F14" s="43"/>
      <c r="G14" s="110"/>
      <c r="H14" s="19"/>
      <c r="I14" s="16" t="e">
        <f>IF(AND(#REF!="Y",K14&gt;0,OR(AND(H14=1,#REF!=10),AND(H14=2,#REF!=20),AND(H14=3,#REF!=30),AND(H14=4,#REF!=40),AND(H14=5,#REF!=50),AND(H14=6,#REF!=60),AND(H14=7,#REF!=70),AND(H14=8,#REF!=80),AND(H14=9,#REF!=90),AND(H14=10,#REF!=100))),VLOOKUP(K14-1,SortLookup!$A$13:$B$16,2,FALSE),"")</f>
        <v>#REF!</v>
      </c>
      <c r="J14" s="29" t="str">
        <f>IF(ISNA(VLOOKUP(E14,SortLookup!$A$1:$B$5,2,FALSE))," ",VLOOKUP(E14,SortLookup!$A$1:$B$5,2,FALSE))</f>
        <v xml:space="preserve"> </v>
      </c>
      <c r="K14" s="17" t="str">
        <f>IF(ISNA(VLOOKUP(F14,SortLookup!$A$7:$B$11,2,FALSE))," ",VLOOKUP(F14,SortLookup!$A$7:$B$11,2,FALSE))</f>
        <v xml:space="preserve"> </v>
      </c>
      <c r="L14" s="37">
        <f t="shared" si="26"/>
        <v>0</v>
      </c>
      <c r="M14" s="38">
        <f>AC14+AP14+BB14+BM14+BZ14+CK14+CV14+DG14+DR14+EC14+EN14+EY14+FJ14+FU14+GF14+GQ14+HB14+HM14+HX14+II14</f>
        <v>0</v>
      </c>
      <c r="N14" s="31">
        <f>AE14+AR14+BD14+BO14+CB14+CM14+CX14+DI14+DT14+EE14+EP14+FA14+FL14+FW14+GH14+GS14+HD14+HO14+HZ14+IK14</f>
        <v>0</v>
      </c>
      <c r="O14" s="32">
        <f t="shared" si="27"/>
        <v>0</v>
      </c>
      <c r="P14" s="39">
        <f>X14+AK14+AW14+BH14+BU14+CF14+CQ14+DB14+DM14+DX14+EI14+ET14+FE14+FP14+GA14+GL14+GW14+HH14+HS14+ID14</f>
        <v>0</v>
      </c>
      <c r="Q14" s="26"/>
      <c r="R14" s="23"/>
      <c r="S14" s="23"/>
      <c r="T14" s="23"/>
      <c r="U14" s="23"/>
      <c r="V14" s="23"/>
      <c r="W14" s="23"/>
      <c r="X14" s="24"/>
      <c r="Y14" s="24"/>
      <c r="Z14" s="107"/>
      <c r="AA14" s="107"/>
      <c r="AB14" s="108"/>
      <c r="AC14" s="22">
        <f t="shared" si="28"/>
        <v>0</v>
      </c>
      <c r="AD14" s="21">
        <f t="shared" si="29"/>
        <v>0</v>
      </c>
      <c r="AE14" s="18">
        <f t="shared" si="30"/>
        <v>0</v>
      </c>
      <c r="AF14" s="36">
        <f t="shared" si="31"/>
        <v>0</v>
      </c>
      <c r="AG14" s="26"/>
      <c r="AH14" s="23"/>
      <c r="AI14" s="23"/>
      <c r="AJ14" s="23"/>
      <c r="AK14" s="24"/>
      <c r="AL14" s="24"/>
      <c r="AM14" s="24"/>
      <c r="AN14" s="24"/>
      <c r="AO14" s="25"/>
      <c r="AP14" s="22">
        <f t="shared" si="32"/>
        <v>0</v>
      </c>
      <c r="AQ14" s="21">
        <f t="shared" si="33"/>
        <v>0</v>
      </c>
      <c r="AR14" s="18">
        <f t="shared" si="34"/>
        <v>0</v>
      </c>
      <c r="AS14" s="36">
        <f t="shared" si="35"/>
        <v>0</v>
      </c>
      <c r="AT14" s="26"/>
      <c r="AU14" s="23"/>
      <c r="AV14" s="23"/>
      <c r="AW14" s="24"/>
      <c r="AX14" s="24"/>
      <c r="AY14" s="24"/>
      <c r="AZ14" s="24"/>
      <c r="BA14" s="25"/>
      <c r="BB14" s="22">
        <f t="shared" si="36"/>
        <v>0</v>
      </c>
      <c r="BC14" s="21">
        <f t="shared" si="37"/>
        <v>0</v>
      </c>
      <c r="BD14" s="18">
        <f t="shared" si="38"/>
        <v>0</v>
      </c>
      <c r="BE14" s="36">
        <f t="shared" si="39"/>
        <v>0</v>
      </c>
      <c r="BF14" s="22"/>
      <c r="BG14" s="35"/>
      <c r="BH14" s="24"/>
      <c r="BI14" s="24"/>
      <c r="BJ14" s="24"/>
      <c r="BK14" s="24"/>
      <c r="BL14" s="25"/>
      <c r="BM14" s="34">
        <f t="shared" si="40"/>
        <v>0</v>
      </c>
      <c r="BN14" s="32">
        <f t="shared" si="41"/>
        <v>0</v>
      </c>
      <c r="BO14" s="31">
        <f t="shared" si="42"/>
        <v>0</v>
      </c>
      <c r="BP14" s="30">
        <f t="shared" si="43"/>
        <v>0</v>
      </c>
      <c r="BQ14" s="26"/>
      <c r="BR14" s="23"/>
      <c r="BS14" s="23"/>
      <c r="BT14" s="23"/>
      <c r="BU14" s="24"/>
      <c r="BV14" s="24"/>
      <c r="BW14" s="24"/>
      <c r="BX14" s="24"/>
      <c r="BY14" s="25"/>
      <c r="BZ14" s="22">
        <f t="shared" si="44"/>
        <v>0</v>
      </c>
      <c r="CA14" s="21">
        <f t="shared" si="45"/>
        <v>0</v>
      </c>
      <c r="CB14" s="27">
        <f t="shared" si="46"/>
        <v>0</v>
      </c>
      <c r="CC14" s="45">
        <f t="shared" si="47"/>
        <v>0</v>
      </c>
      <c r="CD14" s="26"/>
      <c r="CE14" s="23"/>
      <c r="CF14" s="24"/>
      <c r="CG14" s="24"/>
      <c r="CH14" s="24"/>
      <c r="CI14" s="24"/>
      <c r="CJ14" s="25"/>
      <c r="CK14" s="22">
        <f t="shared" si="48"/>
        <v>0</v>
      </c>
      <c r="CL14" s="21">
        <f t="shared" si="49"/>
        <v>0</v>
      </c>
      <c r="CM14" s="18">
        <f t="shared" si="50"/>
        <v>0</v>
      </c>
      <c r="CN14" s="36">
        <f t="shared" si="51"/>
        <v>0</v>
      </c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22"/>
    </row>
    <row r="15" spans="1:324" s="82" customFormat="1" ht="13.5" hidden="1" thickBot="1" x14ac:dyDescent="0.25">
      <c r="A15" s="28"/>
      <c r="B15" s="41"/>
      <c r="C15" s="20"/>
      <c r="D15" s="42"/>
      <c r="E15" s="42"/>
      <c r="F15" s="43"/>
      <c r="G15" s="110"/>
      <c r="H15" s="19"/>
      <c r="I15" s="16" t="e">
        <f>IF(AND(#REF!="Y",K15&gt;0,OR(AND(H15=1,#REF!=10),AND(H15=2,#REF!=20),AND(H15=3,#REF!=30),AND(H15=4,#REF!=40),AND(H15=5,#REF!=50),AND(H15=6,#REF!=60),AND(H15=7,#REF!=70),AND(H15=8,#REF!=80),AND(H15=9,#REF!=90),AND(H15=10,#REF!=100))),VLOOKUP(K15-1,SortLookup!$A$13:$B$16,2,FALSE),"")</f>
        <v>#REF!</v>
      </c>
      <c r="J15" s="29" t="str">
        <f>IF(ISNA(VLOOKUP(E15,SortLookup!$A$1:$B$5,2,FALSE))," ",VLOOKUP(E15,SortLookup!$A$1:$B$5,2,FALSE))</f>
        <v xml:space="preserve"> </v>
      </c>
      <c r="K15" s="17" t="str">
        <f>IF(ISNA(VLOOKUP(F15,SortLookup!$A$7:$B$11,2,FALSE))," ",VLOOKUP(F15,SortLookup!$A$7:$B$11,2,FALSE))</f>
        <v xml:space="preserve"> </v>
      </c>
      <c r="L15" s="37">
        <f t="shared" si="26"/>
        <v>0</v>
      </c>
      <c r="M15" s="38">
        <f>AC15+AP15+BB15+BM15+BZ15+CK15+CV15+DG15+DR15+EC15+EN15+EY15+FJ15+FU15+GF15+GQ15+HB15+HM15+HX15+II15</f>
        <v>0</v>
      </c>
      <c r="N15" s="31">
        <f>AE15+AR15+BD15+BO15+CB15+CM15+CX15+DI15+DT15+EE15+EP15+FA15+FL15+FW15+GH15+GS15+HD15+HO15+HZ15+IK15</f>
        <v>0</v>
      </c>
      <c r="O15" s="32">
        <f t="shared" si="27"/>
        <v>0</v>
      </c>
      <c r="P15" s="39">
        <f>X15+AK15+AW15+BH15+BU15+CF15+CQ15+DB15+DM15+DX15+EI15+ET15+FE15+FP15+GA15+GL15+GW15+HH15+HS15+ID15</f>
        <v>0</v>
      </c>
      <c r="Q15" s="26"/>
      <c r="R15" s="23"/>
      <c r="S15" s="23"/>
      <c r="T15" s="23"/>
      <c r="U15" s="23"/>
      <c r="V15" s="23"/>
      <c r="W15" s="23"/>
      <c r="X15" s="24"/>
      <c r="Y15" s="24"/>
      <c r="Z15" s="24"/>
      <c r="AA15" s="24"/>
      <c r="AB15" s="25"/>
      <c r="AC15" s="22">
        <f t="shared" si="28"/>
        <v>0</v>
      </c>
      <c r="AD15" s="21">
        <f t="shared" si="29"/>
        <v>0</v>
      </c>
      <c r="AE15" s="18">
        <f t="shared" si="30"/>
        <v>0</v>
      </c>
      <c r="AF15" s="36">
        <f t="shared" si="31"/>
        <v>0</v>
      </c>
      <c r="AG15" s="26"/>
      <c r="AH15" s="23"/>
      <c r="AI15" s="23"/>
      <c r="AJ15" s="23"/>
      <c r="AK15" s="24"/>
      <c r="AL15" s="24"/>
      <c r="AM15" s="24"/>
      <c r="AN15" s="24"/>
      <c r="AO15" s="25"/>
      <c r="AP15" s="22">
        <f t="shared" si="32"/>
        <v>0</v>
      </c>
      <c r="AQ15" s="21">
        <f t="shared" si="33"/>
        <v>0</v>
      </c>
      <c r="AR15" s="18">
        <f t="shared" si="34"/>
        <v>0</v>
      </c>
      <c r="AS15" s="36">
        <f t="shared" si="35"/>
        <v>0</v>
      </c>
      <c r="AT15" s="26"/>
      <c r="AU15" s="23"/>
      <c r="AV15" s="23"/>
      <c r="AW15" s="24"/>
      <c r="AX15" s="24"/>
      <c r="AY15" s="24"/>
      <c r="AZ15" s="24"/>
      <c r="BA15" s="25"/>
      <c r="BB15" s="22">
        <f t="shared" si="36"/>
        <v>0</v>
      </c>
      <c r="BC15" s="21">
        <f t="shared" si="37"/>
        <v>0</v>
      </c>
      <c r="BD15" s="18">
        <f t="shared" si="38"/>
        <v>0</v>
      </c>
      <c r="BE15" s="36">
        <f t="shared" si="39"/>
        <v>0</v>
      </c>
      <c r="BF15" s="22"/>
      <c r="BG15" s="35"/>
      <c r="BH15" s="24"/>
      <c r="BI15" s="24"/>
      <c r="BJ15" s="24"/>
      <c r="BK15" s="24"/>
      <c r="BL15" s="25"/>
      <c r="BM15" s="34">
        <f t="shared" si="40"/>
        <v>0</v>
      </c>
      <c r="BN15" s="32">
        <f t="shared" si="41"/>
        <v>0</v>
      </c>
      <c r="BO15" s="31">
        <f t="shared" si="42"/>
        <v>0</v>
      </c>
      <c r="BP15" s="30">
        <f t="shared" si="43"/>
        <v>0</v>
      </c>
      <c r="BQ15" s="26"/>
      <c r="BR15" s="23"/>
      <c r="BS15" s="23"/>
      <c r="BT15" s="23"/>
      <c r="BU15" s="24"/>
      <c r="BV15" s="24"/>
      <c r="BW15" s="24"/>
      <c r="BX15" s="24"/>
      <c r="BY15" s="25"/>
      <c r="BZ15" s="22">
        <f t="shared" si="44"/>
        <v>0</v>
      </c>
      <c r="CA15" s="21">
        <f t="shared" si="45"/>
        <v>0</v>
      </c>
      <c r="CB15" s="27">
        <f t="shared" si="46"/>
        <v>0</v>
      </c>
      <c r="CC15" s="45">
        <f t="shared" si="47"/>
        <v>0</v>
      </c>
      <c r="CD15" s="26"/>
      <c r="CE15" s="23"/>
      <c r="CF15" s="24"/>
      <c r="CG15" s="24"/>
      <c r="CH15" s="24"/>
      <c r="CI15" s="24"/>
      <c r="CJ15" s="25"/>
      <c r="CK15" s="22">
        <f t="shared" si="48"/>
        <v>0</v>
      </c>
      <c r="CL15" s="21">
        <f t="shared" si="49"/>
        <v>0</v>
      </c>
      <c r="CM15" s="18">
        <f t="shared" si="50"/>
        <v>0</v>
      </c>
      <c r="CN15" s="36">
        <f t="shared" si="51"/>
        <v>0</v>
      </c>
      <c r="CO15" s="116"/>
      <c r="CP15" s="116"/>
      <c r="CQ15" s="117"/>
      <c r="CR15" s="117"/>
      <c r="CS15" s="117"/>
      <c r="CT15" s="117"/>
      <c r="CU15" s="117"/>
      <c r="CV15" s="118"/>
      <c r="CW15" s="119"/>
      <c r="CX15" s="120"/>
      <c r="CY15" s="121"/>
      <c r="CZ15" s="116"/>
      <c r="DA15" s="116"/>
      <c r="DB15" s="117"/>
      <c r="DC15" s="117"/>
      <c r="DD15" s="117"/>
      <c r="DE15" s="117"/>
      <c r="DF15" s="117"/>
      <c r="DG15" s="118"/>
      <c r="DH15" s="119"/>
      <c r="DI15" s="120"/>
      <c r="DJ15" s="121"/>
      <c r="DK15" s="116"/>
      <c r="DL15" s="116"/>
      <c r="DM15" s="117"/>
      <c r="DN15" s="117"/>
      <c r="DO15" s="117"/>
      <c r="DP15" s="117"/>
      <c r="DQ15" s="117"/>
      <c r="DR15" s="118"/>
      <c r="DS15" s="119"/>
      <c r="DT15" s="120"/>
      <c r="DU15" s="121"/>
      <c r="DV15" s="116"/>
      <c r="DW15" s="116"/>
      <c r="DX15" s="117"/>
      <c r="DY15" s="117"/>
      <c r="DZ15" s="117"/>
      <c r="EA15" s="117"/>
      <c r="EB15" s="117"/>
      <c r="EC15" s="118"/>
      <c r="ED15" s="119"/>
      <c r="EE15" s="120"/>
      <c r="EF15" s="121"/>
      <c r="EG15" s="116"/>
      <c r="EH15" s="116"/>
      <c r="EI15" s="117"/>
      <c r="EJ15" s="117"/>
      <c r="EK15" s="117"/>
      <c r="EL15" s="117"/>
      <c r="EM15" s="117"/>
      <c r="EN15" s="118"/>
      <c r="EO15" s="119"/>
      <c r="EP15" s="120"/>
      <c r="EQ15" s="121"/>
      <c r="ER15" s="116"/>
      <c r="ES15" s="116"/>
      <c r="ET15" s="117"/>
      <c r="EU15" s="117"/>
      <c r="EV15" s="117"/>
      <c r="EW15" s="117"/>
      <c r="EX15" s="117"/>
      <c r="EY15" s="118"/>
      <c r="EZ15" s="119"/>
      <c r="FA15" s="120"/>
      <c r="FB15" s="121"/>
      <c r="FC15" s="116"/>
      <c r="FD15" s="116"/>
      <c r="FE15" s="117"/>
      <c r="FF15" s="117"/>
      <c r="FG15" s="117"/>
      <c r="FH15" s="117"/>
      <c r="FI15" s="117"/>
      <c r="FJ15" s="118"/>
      <c r="FK15" s="119"/>
      <c r="FL15" s="120"/>
      <c r="FM15" s="121"/>
      <c r="FN15" s="116"/>
      <c r="FO15" s="116"/>
      <c r="FP15" s="117"/>
      <c r="FQ15" s="117"/>
      <c r="FR15" s="117"/>
      <c r="FS15" s="117"/>
      <c r="FT15" s="117"/>
      <c r="FU15" s="118"/>
      <c r="FV15" s="119"/>
      <c r="FW15" s="120"/>
      <c r="FX15" s="121"/>
      <c r="FY15" s="116"/>
      <c r="FZ15" s="116"/>
      <c r="GA15" s="117"/>
      <c r="GB15" s="117"/>
      <c r="GC15" s="117"/>
      <c r="GD15" s="117"/>
      <c r="GE15" s="117"/>
      <c r="GF15" s="118"/>
      <c r="GG15" s="119"/>
      <c r="GH15" s="120"/>
      <c r="GI15" s="121"/>
      <c r="GJ15" s="116"/>
      <c r="GK15" s="116"/>
      <c r="GL15" s="117"/>
      <c r="GM15" s="117"/>
      <c r="GN15" s="117"/>
      <c r="GO15" s="117"/>
      <c r="GP15" s="117"/>
      <c r="GQ15" s="118"/>
      <c r="GR15" s="119"/>
      <c r="GS15" s="120"/>
      <c r="GT15" s="121"/>
      <c r="GU15" s="116"/>
      <c r="GV15" s="116"/>
      <c r="GW15" s="117"/>
      <c r="GX15" s="117"/>
      <c r="GY15" s="117"/>
      <c r="GZ15" s="117"/>
      <c r="HA15" s="117"/>
      <c r="HB15" s="118"/>
      <c r="HC15" s="119"/>
      <c r="HD15" s="120"/>
      <c r="HE15" s="121"/>
      <c r="HF15" s="116"/>
      <c r="HG15" s="116"/>
      <c r="HH15" s="117"/>
      <c r="HI15" s="117"/>
      <c r="HJ15" s="117"/>
      <c r="HK15" s="117"/>
      <c r="HL15" s="117"/>
      <c r="HM15" s="118"/>
      <c r="HN15" s="119"/>
      <c r="HO15" s="120"/>
      <c r="HP15" s="121"/>
      <c r="HQ15" s="116"/>
      <c r="HR15" s="116"/>
      <c r="HS15" s="117"/>
      <c r="HT15" s="117"/>
      <c r="HU15" s="117"/>
      <c r="HV15" s="117"/>
      <c r="HW15" s="117"/>
      <c r="HX15" s="118"/>
      <c r="HY15" s="119"/>
      <c r="HZ15" s="120"/>
      <c r="IA15" s="121"/>
      <c r="IB15" s="116"/>
      <c r="IC15" s="116"/>
      <c r="ID15" s="117"/>
      <c r="IE15" s="117"/>
      <c r="IF15" s="117"/>
      <c r="IG15" s="117"/>
      <c r="IH15" s="117"/>
      <c r="II15" s="118"/>
      <c r="IJ15" s="119"/>
      <c r="IK15" s="120"/>
      <c r="IL15" s="121"/>
      <c r="IM15" s="49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 s="47"/>
      <c r="LB15" s="47"/>
      <c r="LC15" s="47"/>
      <c r="LD15" s="47"/>
      <c r="LE15" s="47"/>
      <c r="LF15" s="47"/>
      <c r="LG15" s="47"/>
      <c r="LH15" s="47"/>
      <c r="LI15" s="47"/>
      <c r="LJ15" s="47"/>
      <c r="LK15" s="47"/>
      <c r="LL15" s="47"/>
    </row>
    <row r="16" spans="1:324" ht="13.5" hidden="1" thickTop="1" x14ac:dyDescent="0.2">
      <c r="A16" s="28"/>
      <c r="B16" s="51"/>
      <c r="C16" s="52"/>
      <c r="D16" s="53"/>
      <c r="E16" s="53"/>
      <c r="F16" s="54"/>
      <c r="G16" s="111"/>
      <c r="H16" s="55"/>
      <c r="I16" s="56" t="e">
        <f>IF(AND(#REF!="Y",K16&gt;0,OR(AND(H16=1,#REF!=10),AND(H16=2,#REF!=20),AND(H16=3,#REF!=30),AND(H16=4,#REF!=40),AND(H16=5,#REF!=50),AND(H16=6,#REF!=60),AND(H16=7,#REF!=70),AND(H16=8,#REF!=80),AND(H16=9,#REF!=90),AND(H16=10,#REF!=100))),VLOOKUP(K16-1,SortLookup!$A$13:$B$16,2,FALSE),"")</f>
        <v>#REF!</v>
      </c>
      <c r="J16" s="57" t="str">
        <f>IF(ISNA(VLOOKUP(E16,SortLookup!$A$1:$B$5,2,FALSE))," ",VLOOKUP(E16,SortLookup!$A$1:$B$5,2,FALSE))</f>
        <v xml:space="preserve"> </v>
      </c>
      <c r="K16" s="58" t="str">
        <f>IF(ISNA(VLOOKUP(F16,SortLookup!$A$7:$B$11,2,FALSE))," ",VLOOKUP(F16,SortLookup!$A$7:$B$11,2,FALSE))</f>
        <v xml:space="preserve"> </v>
      </c>
      <c r="L16" s="37">
        <f t="shared" si="26"/>
        <v>0</v>
      </c>
      <c r="M16" s="38">
        <f>AC16+AP16+BB16+BM16+BZ16+CK16+CV16+DG16+DR16+EC16+EN16+EY16+FJ16+FU16+GF16+GQ16+HB16+HM16+HX16+II16</f>
        <v>0</v>
      </c>
      <c r="N16" s="31">
        <f>AE16+AR16+BD16+BO16+CB16+CM16+CX16+DI16+DT16+EE16+EP16+FA16+FL16+FW16+GH16+GS16+HD16+HO16+HZ16+IK16</f>
        <v>0</v>
      </c>
      <c r="O16" s="32">
        <f t="shared" si="27"/>
        <v>0</v>
      </c>
      <c r="P16" s="39">
        <f>X16+AK16+AW16+BH16+BU16+CF16+CQ16+DB16+DM16+DX16+EI16+ET16+FE16+FP16+GA16+GL16+GW16+HH16+HS16+ID16</f>
        <v>0</v>
      </c>
      <c r="Q16" s="59"/>
      <c r="R16" s="60"/>
      <c r="S16" s="60"/>
      <c r="T16" s="60"/>
      <c r="U16" s="60"/>
      <c r="V16" s="60"/>
      <c r="W16" s="60"/>
      <c r="X16" s="24"/>
      <c r="Y16" s="24"/>
      <c r="Z16" s="24"/>
      <c r="AA16" s="24"/>
      <c r="AB16" s="25"/>
      <c r="AC16" s="34">
        <f t="shared" si="28"/>
        <v>0</v>
      </c>
      <c r="AD16" s="32">
        <f t="shared" si="29"/>
        <v>0</v>
      </c>
      <c r="AE16" s="31">
        <f t="shared" si="30"/>
        <v>0</v>
      </c>
      <c r="AF16" s="63">
        <f t="shared" si="31"/>
        <v>0</v>
      </c>
      <c r="AG16" s="59"/>
      <c r="AH16" s="60"/>
      <c r="AI16" s="60"/>
      <c r="AJ16" s="60"/>
      <c r="AK16" s="24"/>
      <c r="AL16" s="24"/>
      <c r="AM16" s="24"/>
      <c r="AN16" s="24"/>
      <c r="AO16" s="25"/>
      <c r="AP16" s="34">
        <f t="shared" si="32"/>
        <v>0</v>
      </c>
      <c r="AQ16" s="32">
        <f t="shared" si="33"/>
        <v>0</v>
      </c>
      <c r="AR16" s="31">
        <f t="shared" si="34"/>
        <v>0</v>
      </c>
      <c r="AS16" s="63">
        <f t="shared" si="35"/>
        <v>0</v>
      </c>
      <c r="AT16" s="59"/>
      <c r="AU16" s="60"/>
      <c r="AV16" s="60"/>
      <c r="AW16" s="24"/>
      <c r="AX16" s="24"/>
      <c r="AY16" s="24"/>
      <c r="AZ16" s="24"/>
      <c r="BA16" s="25"/>
      <c r="BB16" s="34">
        <f t="shared" si="36"/>
        <v>0</v>
      </c>
      <c r="BC16" s="32">
        <f t="shared" si="37"/>
        <v>0</v>
      </c>
      <c r="BD16" s="31">
        <f t="shared" si="38"/>
        <v>0</v>
      </c>
      <c r="BE16" s="63">
        <f t="shared" si="39"/>
        <v>0</v>
      </c>
      <c r="BF16" s="34"/>
      <c r="BG16" s="70"/>
      <c r="BH16" s="61"/>
      <c r="BI16" s="61"/>
      <c r="BJ16" s="61"/>
      <c r="BK16" s="61"/>
      <c r="BL16" s="62"/>
      <c r="BM16" s="34">
        <f t="shared" si="40"/>
        <v>0</v>
      </c>
      <c r="BN16" s="32">
        <f t="shared" si="41"/>
        <v>0</v>
      </c>
      <c r="BO16" s="31">
        <f t="shared" si="42"/>
        <v>0</v>
      </c>
      <c r="BP16" s="30">
        <f t="shared" si="43"/>
        <v>0</v>
      </c>
      <c r="BQ16" s="59"/>
      <c r="BR16" s="60"/>
      <c r="BS16" s="60"/>
      <c r="BT16" s="60"/>
      <c r="BU16" s="24"/>
      <c r="BV16" s="24"/>
      <c r="BW16" s="24"/>
      <c r="BX16" s="24"/>
      <c r="BY16" s="25"/>
      <c r="BZ16" s="34">
        <f t="shared" si="44"/>
        <v>0</v>
      </c>
      <c r="CA16" s="32">
        <f t="shared" si="45"/>
        <v>0</v>
      </c>
      <c r="CB16" s="80">
        <f t="shared" si="46"/>
        <v>0</v>
      </c>
      <c r="CC16" s="81">
        <f t="shared" si="47"/>
        <v>0</v>
      </c>
      <c r="CD16" s="59"/>
      <c r="CE16" s="60"/>
      <c r="CF16" s="24"/>
      <c r="CG16" s="24"/>
      <c r="CH16" s="24"/>
      <c r="CI16" s="24"/>
      <c r="CJ16" s="62"/>
      <c r="CK16" s="34">
        <f t="shared" si="48"/>
        <v>0</v>
      </c>
      <c r="CL16" s="32">
        <f t="shared" si="49"/>
        <v>0</v>
      </c>
      <c r="CM16" s="31">
        <f t="shared" si="50"/>
        <v>0</v>
      </c>
      <c r="CN16" s="63">
        <f t="shared" si="51"/>
        <v>0</v>
      </c>
      <c r="IM16" s="122"/>
    </row>
    <row r="17" spans="1:324" hidden="1" x14ac:dyDescent="0.2">
      <c r="A17" s="28"/>
      <c r="B17" s="41"/>
      <c r="C17" s="20"/>
      <c r="D17" s="42"/>
      <c r="E17" s="42"/>
      <c r="F17" s="43"/>
      <c r="G17" s="110"/>
      <c r="H17" s="19"/>
      <c r="I17" s="16" t="e">
        <f>IF(AND(#REF!="Y",K17&gt;0,OR(AND(H17=1,#REF!=10),AND(H17=2,#REF!=20),AND(H17=3,#REF!=30),AND(H17=4,#REF!=40),AND(H17=5,#REF!=50),AND(H17=6,#REF!=60),AND(H17=7,#REF!=70),AND(H17=8,#REF!=80),AND(H17=9,#REF!=90),AND(H17=10,#REF!=100))),VLOOKUP(K17-1,SortLookup!$A$13:$B$16,2,FALSE),"")</f>
        <v>#REF!</v>
      </c>
      <c r="J17" s="29" t="str">
        <f>IF(ISNA(VLOOKUP(E17,SortLookup!$A$1:$B$5,2,FALSE))," ",VLOOKUP(E17,SortLookup!$A$1:$B$5,2,FALSE))</f>
        <v xml:space="preserve"> </v>
      </c>
      <c r="K17" s="17" t="str">
        <f>IF(ISNA(VLOOKUP(F17,SortLookup!$A$7:$B$11,2,FALSE))," ",VLOOKUP(F17,SortLookup!$A$7:$B$11,2,FALSE))</f>
        <v xml:space="preserve"> </v>
      </c>
      <c r="L17" s="37">
        <f t="shared" si="26"/>
        <v>0</v>
      </c>
      <c r="M17" s="38">
        <f>AC17+AP17+BB17+BM17+BZ17+CK17+CV17+DG17+DR17+EC17+EN17+EY17+FJ17+FU17+GF17+GQ17+HB17+HM17+HX17+II17</f>
        <v>0</v>
      </c>
      <c r="N17" s="31">
        <f>AE17+AR17+BD17+BO17+CB17+CM17+CX17+DI17+DT17+EE17+EP17+FA17+FL17+FW17+GH17+GS17+HD17+HO17+HZ17+IK17</f>
        <v>0</v>
      </c>
      <c r="O17" s="32">
        <f t="shared" si="27"/>
        <v>0</v>
      </c>
      <c r="P17" s="39">
        <f>X17+AK17+AW17+BH17+BU17+CF17+CQ17+DB17+DM17+DX17+EI17+ET17+FE17+FP17+GA17+GL17+GW17+HH17+HS17+ID17</f>
        <v>0</v>
      </c>
      <c r="Q17" s="26"/>
      <c r="R17" s="23"/>
      <c r="S17" s="23"/>
      <c r="T17" s="23"/>
      <c r="U17" s="23"/>
      <c r="V17" s="23"/>
      <c r="W17" s="23"/>
      <c r="X17" s="24"/>
      <c r="Y17" s="24"/>
      <c r="Z17" s="24"/>
      <c r="AA17" s="24"/>
      <c r="AB17" s="25"/>
      <c r="AC17" s="22">
        <f t="shared" si="28"/>
        <v>0</v>
      </c>
      <c r="AD17" s="21">
        <f t="shared" si="29"/>
        <v>0</v>
      </c>
      <c r="AE17" s="18">
        <f t="shared" si="30"/>
        <v>0</v>
      </c>
      <c r="AF17" s="36">
        <f t="shared" si="31"/>
        <v>0</v>
      </c>
      <c r="AG17" s="26"/>
      <c r="AH17" s="23"/>
      <c r="AI17" s="23"/>
      <c r="AJ17" s="23"/>
      <c r="AK17" s="24"/>
      <c r="AL17" s="24"/>
      <c r="AM17" s="24"/>
      <c r="AN17" s="24"/>
      <c r="AO17" s="25"/>
      <c r="AP17" s="22">
        <f t="shared" si="32"/>
        <v>0</v>
      </c>
      <c r="AQ17" s="21">
        <f t="shared" si="33"/>
        <v>0</v>
      </c>
      <c r="AR17" s="18">
        <f t="shared" si="34"/>
        <v>0</v>
      </c>
      <c r="AS17" s="36">
        <f t="shared" si="35"/>
        <v>0</v>
      </c>
      <c r="AT17" s="26"/>
      <c r="AU17" s="23"/>
      <c r="AV17" s="23"/>
      <c r="AW17" s="24"/>
      <c r="AX17" s="24"/>
      <c r="AY17" s="24"/>
      <c r="AZ17" s="24"/>
      <c r="BA17" s="25"/>
      <c r="BB17" s="22">
        <f t="shared" si="36"/>
        <v>0</v>
      </c>
      <c r="BC17" s="21">
        <f t="shared" si="37"/>
        <v>0</v>
      </c>
      <c r="BD17" s="18">
        <f t="shared" si="38"/>
        <v>0</v>
      </c>
      <c r="BE17" s="36">
        <f t="shared" si="39"/>
        <v>0</v>
      </c>
      <c r="BF17" s="22"/>
      <c r="BG17" s="35"/>
      <c r="BH17" s="24"/>
      <c r="BI17" s="24"/>
      <c r="BJ17" s="24"/>
      <c r="BK17" s="24"/>
      <c r="BL17" s="25"/>
      <c r="BM17" s="34">
        <f t="shared" si="40"/>
        <v>0</v>
      </c>
      <c r="BN17" s="32">
        <f t="shared" si="41"/>
        <v>0</v>
      </c>
      <c r="BO17" s="31">
        <f t="shared" si="42"/>
        <v>0</v>
      </c>
      <c r="BP17" s="30">
        <f t="shared" si="43"/>
        <v>0</v>
      </c>
      <c r="BQ17" s="26"/>
      <c r="BR17" s="23"/>
      <c r="BS17" s="23"/>
      <c r="BT17" s="23"/>
      <c r="BU17" s="24"/>
      <c r="BV17" s="24"/>
      <c r="BW17" s="24"/>
      <c r="BX17" s="24"/>
      <c r="BY17" s="25"/>
      <c r="BZ17" s="22">
        <f t="shared" si="44"/>
        <v>0</v>
      </c>
      <c r="CA17" s="21">
        <f t="shared" si="45"/>
        <v>0</v>
      </c>
      <c r="CB17" s="27">
        <f t="shared" si="46"/>
        <v>0</v>
      </c>
      <c r="CC17" s="45">
        <f t="shared" si="47"/>
        <v>0</v>
      </c>
      <c r="CD17" s="26"/>
      <c r="CE17" s="23"/>
      <c r="CF17" s="24"/>
      <c r="CG17" s="24"/>
      <c r="CH17" s="24"/>
      <c r="CI17" s="24"/>
      <c r="CJ17" s="25"/>
      <c r="CK17" s="22">
        <f t="shared" si="48"/>
        <v>0</v>
      </c>
      <c r="CL17" s="21">
        <f t="shared" si="49"/>
        <v>0</v>
      </c>
      <c r="CM17" s="18">
        <f t="shared" si="50"/>
        <v>0</v>
      </c>
      <c r="CN17" s="36">
        <f t="shared" si="51"/>
        <v>0</v>
      </c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T17" s="115"/>
      <c r="IU17" s="115"/>
      <c r="IV17" s="115"/>
      <c r="IW17" s="115"/>
      <c r="IX17" s="115"/>
      <c r="IY17" s="115"/>
      <c r="IZ17" s="115"/>
      <c r="JA17" s="115"/>
      <c r="JB17" s="115"/>
      <c r="JC17" s="115"/>
      <c r="JD17" s="115"/>
      <c r="JE17" s="115"/>
      <c r="JF17" s="115"/>
      <c r="JG17" s="115"/>
      <c r="JH17" s="115"/>
      <c r="JI17" s="115"/>
      <c r="JJ17" s="115"/>
      <c r="JK17" s="115"/>
      <c r="JL17" s="115"/>
      <c r="JM17" s="115"/>
      <c r="JN17" s="115"/>
      <c r="JO17" s="115"/>
      <c r="JP17" s="115"/>
      <c r="JQ17" s="115"/>
      <c r="JR17" s="115"/>
      <c r="JS17" s="115"/>
      <c r="JT17" s="115"/>
      <c r="JU17" s="115"/>
      <c r="JV17" s="115"/>
      <c r="JW17" s="115"/>
      <c r="JX17" s="115"/>
      <c r="JY17" s="115"/>
      <c r="JZ17" s="115"/>
      <c r="KA17" s="115"/>
      <c r="KB17" s="115"/>
      <c r="KC17" s="115"/>
      <c r="KD17" s="115"/>
      <c r="KE17" s="115"/>
      <c r="KF17" s="115"/>
      <c r="KG17" s="115"/>
      <c r="KH17" s="115"/>
      <c r="KI17" s="115"/>
      <c r="KJ17" s="115"/>
      <c r="KK17" s="115"/>
      <c r="KL17" s="115"/>
      <c r="KM17" s="115"/>
      <c r="KN17" s="115"/>
      <c r="KO17" s="115"/>
      <c r="KP17" s="115"/>
      <c r="KQ17" s="115"/>
      <c r="KR17" s="115"/>
      <c r="KS17" s="115"/>
      <c r="KT17" s="115"/>
      <c r="KU17" s="115"/>
      <c r="KV17" s="115"/>
      <c r="KW17" s="115"/>
      <c r="KX17" s="115"/>
      <c r="KY17" s="115"/>
      <c r="KZ17" s="115"/>
      <c r="LA17" s="115"/>
      <c r="LB17" s="115"/>
      <c r="LC17" s="115"/>
      <c r="LD17" s="115"/>
      <c r="LE17" s="115"/>
      <c r="LF17" s="115"/>
      <c r="LG17" s="115"/>
      <c r="LH17" s="115"/>
      <c r="LI17" s="115"/>
      <c r="LJ17" s="115"/>
      <c r="LK17" s="115"/>
      <c r="LL17" s="115"/>
    </row>
    <row r="18" spans="1:324" hidden="1" x14ac:dyDescent="0.2">
      <c r="A18" s="28"/>
      <c r="B18" s="41"/>
      <c r="C18" s="20"/>
      <c r="D18" s="42"/>
      <c r="E18" s="42"/>
      <c r="F18" s="43"/>
      <c r="G18" s="110"/>
      <c r="H18" s="19"/>
      <c r="I18" s="16" t="e">
        <f>IF(AND(#REF!="Y",K18&gt;0,OR(AND(H18=1,#REF!=10),AND(H18=2,#REF!=20),AND(H18=3,#REF!=30),AND(H18=4,#REF!=40),AND(H18=5,#REF!=50),AND(H18=6,#REF!=60),AND(H18=7,#REF!=70),AND(H18=8,#REF!=80),AND(H18=9,#REF!=90),AND(H18=10,#REF!=100))),VLOOKUP(K18-1,SortLookup!$A$13:$B$16,2,FALSE),"")</f>
        <v>#REF!</v>
      </c>
      <c r="J18" s="29" t="str">
        <f>IF(ISNA(VLOOKUP(E18,SortLookup!$A$1:$B$5,2,FALSE))," ",VLOOKUP(E18,SortLookup!$A$1:$B$5,2,FALSE))</f>
        <v xml:space="preserve"> </v>
      </c>
      <c r="K18" s="17" t="str">
        <f>IF(ISNA(VLOOKUP(F18,SortLookup!$A$7:$B$11,2,FALSE))," ",VLOOKUP(F18,SortLookup!$A$7:$B$11,2,FALSE))</f>
        <v xml:space="preserve"> </v>
      </c>
      <c r="L18" s="37">
        <f t="shared" si="26"/>
        <v>0</v>
      </c>
      <c r="M18" s="38">
        <f>AC18+AP18+BB18+BM18+BZ18+CK18+CV17+DG17+DR17+EC17+EN17+EY17+FJ17+FU17+GF17+GQ17+HB17+HM17+HX17+II17</f>
        <v>0</v>
      </c>
      <c r="N18" s="31">
        <f>AE18+AR18+BD18+BO18+CB18+CM18+CX17+DI17+DT17+EE17+EP17+FA17+FL17+FW17+GH17+GS17+HD17+HO17+HZ17+IK17</f>
        <v>0</v>
      </c>
      <c r="O18" s="32">
        <f t="shared" si="27"/>
        <v>0</v>
      </c>
      <c r="P18" s="39">
        <f>X18+AK18+AW18+BH18+BU18+CF18+CQ17+DB17+DM17+DX17+EI17+ET17+FE17+FP17+GA17+GL17+GW17+HH17+HS17+ID17</f>
        <v>0</v>
      </c>
      <c r="Q18" s="26"/>
      <c r="R18" s="23"/>
      <c r="S18" s="23"/>
      <c r="T18" s="23"/>
      <c r="U18" s="23"/>
      <c r="V18" s="23"/>
      <c r="W18" s="23"/>
      <c r="X18" s="24"/>
      <c r="Y18" s="24"/>
      <c r="Z18" s="24"/>
      <c r="AA18" s="24"/>
      <c r="AB18" s="25"/>
      <c r="AC18" s="22">
        <f t="shared" si="28"/>
        <v>0</v>
      </c>
      <c r="AD18" s="21">
        <f t="shared" si="29"/>
        <v>0</v>
      </c>
      <c r="AE18" s="18">
        <f t="shared" si="30"/>
        <v>0</v>
      </c>
      <c r="AF18" s="36">
        <f t="shared" si="31"/>
        <v>0</v>
      </c>
      <c r="AG18" s="26"/>
      <c r="AH18" s="23"/>
      <c r="AI18" s="23"/>
      <c r="AJ18" s="23"/>
      <c r="AK18" s="24"/>
      <c r="AL18" s="24"/>
      <c r="AM18" s="24"/>
      <c r="AN18" s="24"/>
      <c r="AO18" s="25"/>
      <c r="AP18" s="22">
        <f t="shared" si="32"/>
        <v>0</v>
      </c>
      <c r="AQ18" s="21">
        <f t="shared" si="33"/>
        <v>0</v>
      </c>
      <c r="AR18" s="18">
        <f t="shared" si="34"/>
        <v>0</v>
      </c>
      <c r="AS18" s="36">
        <f t="shared" si="35"/>
        <v>0</v>
      </c>
      <c r="AT18" s="26"/>
      <c r="AU18" s="23"/>
      <c r="AV18" s="23"/>
      <c r="AW18" s="24"/>
      <c r="AX18" s="24"/>
      <c r="AY18" s="24"/>
      <c r="AZ18" s="24"/>
      <c r="BA18" s="25"/>
      <c r="BB18" s="22">
        <f t="shared" si="36"/>
        <v>0</v>
      </c>
      <c r="BC18" s="21">
        <f t="shared" si="37"/>
        <v>0</v>
      </c>
      <c r="BD18" s="18">
        <f t="shared" si="38"/>
        <v>0</v>
      </c>
      <c r="BE18" s="36">
        <f t="shared" si="39"/>
        <v>0</v>
      </c>
      <c r="BF18" s="22"/>
      <c r="BG18" s="35"/>
      <c r="BH18" s="24"/>
      <c r="BI18" s="24"/>
      <c r="BJ18" s="24"/>
      <c r="BK18" s="24"/>
      <c r="BL18" s="25"/>
      <c r="BM18" s="34">
        <f t="shared" si="40"/>
        <v>0</v>
      </c>
      <c r="BN18" s="32">
        <f t="shared" si="41"/>
        <v>0</v>
      </c>
      <c r="BO18" s="31">
        <f t="shared" si="42"/>
        <v>0</v>
      </c>
      <c r="BP18" s="30">
        <f t="shared" si="43"/>
        <v>0</v>
      </c>
      <c r="BQ18" s="26"/>
      <c r="BR18" s="23"/>
      <c r="BS18" s="23"/>
      <c r="BT18" s="23"/>
      <c r="BU18" s="24"/>
      <c r="BV18" s="24"/>
      <c r="BW18" s="24"/>
      <c r="BX18" s="24"/>
      <c r="BY18" s="25"/>
      <c r="BZ18" s="22">
        <f t="shared" si="44"/>
        <v>0</v>
      </c>
      <c r="CA18" s="21">
        <f t="shared" si="45"/>
        <v>0</v>
      </c>
      <c r="CB18" s="27">
        <f t="shared" si="46"/>
        <v>0</v>
      </c>
      <c r="CC18" s="45">
        <f t="shared" si="47"/>
        <v>0</v>
      </c>
      <c r="CD18" s="26"/>
      <c r="CE18" s="23"/>
      <c r="CF18" s="24"/>
      <c r="CG18" s="24"/>
      <c r="CH18" s="24"/>
      <c r="CI18" s="24"/>
      <c r="CJ18" s="25"/>
      <c r="CK18" s="22">
        <f t="shared" si="48"/>
        <v>0</v>
      </c>
      <c r="CL18" s="21">
        <f t="shared" si="49"/>
        <v>0</v>
      </c>
      <c r="CM18" s="18">
        <f t="shared" si="50"/>
        <v>0</v>
      </c>
      <c r="CN18" s="36">
        <f t="shared" si="51"/>
        <v>0</v>
      </c>
      <c r="CO18" s="1"/>
      <c r="CP18" s="1"/>
      <c r="CQ18" s="2"/>
      <c r="CR18" s="2"/>
      <c r="CS18" s="2"/>
      <c r="CT18" s="2"/>
      <c r="CU18" s="2"/>
      <c r="CV18" s="40"/>
      <c r="CW18" s="11"/>
      <c r="CX18" s="5"/>
      <c r="CY18" s="33"/>
      <c r="CZ18" s="1"/>
      <c r="DA18" s="1"/>
      <c r="DB18" s="2"/>
      <c r="DC18" s="2"/>
      <c r="DD18" s="2"/>
      <c r="DE18" s="2"/>
      <c r="DF18" s="2"/>
      <c r="DG18" s="40"/>
      <c r="DH18" s="11"/>
      <c r="DI18" s="5"/>
      <c r="DJ18" s="33"/>
      <c r="DK18" s="1"/>
      <c r="DL18" s="1"/>
      <c r="DM18" s="2"/>
      <c r="DN18" s="2"/>
      <c r="DO18" s="2"/>
      <c r="DP18" s="2"/>
      <c r="DQ18" s="2"/>
      <c r="DR18" s="40"/>
      <c r="DS18" s="11"/>
      <c r="DT18" s="5"/>
      <c r="DU18" s="33"/>
      <c r="DV18" s="1"/>
      <c r="DW18" s="1"/>
      <c r="DX18" s="2"/>
      <c r="DY18" s="2"/>
      <c r="DZ18" s="2"/>
      <c r="EA18" s="2"/>
      <c r="EB18" s="2"/>
      <c r="EC18" s="40"/>
      <c r="ED18" s="11"/>
      <c r="EE18" s="5"/>
      <c r="EF18" s="33"/>
      <c r="EG18" s="1"/>
      <c r="EH18" s="1"/>
      <c r="EI18" s="2"/>
      <c r="EJ18" s="2"/>
      <c r="EK18" s="2"/>
      <c r="EL18" s="2"/>
      <c r="EM18" s="2"/>
      <c r="EN18" s="40"/>
      <c r="EO18" s="11"/>
      <c r="EP18" s="5"/>
      <c r="EQ18" s="33"/>
      <c r="ER18" s="1"/>
      <c r="ES18" s="1"/>
      <c r="ET18" s="2"/>
      <c r="EU18" s="2"/>
      <c r="EV18" s="2"/>
      <c r="EW18" s="2"/>
      <c r="EX18" s="2"/>
      <c r="EY18" s="40"/>
      <c r="EZ18" s="11"/>
      <c r="FA18" s="5"/>
      <c r="FB18" s="33"/>
      <c r="FC18" s="1"/>
      <c r="FD18" s="1"/>
      <c r="FE18" s="2"/>
      <c r="FF18" s="2"/>
      <c r="FG18" s="2"/>
      <c r="FH18" s="2"/>
      <c r="FI18" s="2"/>
      <c r="FJ18" s="40"/>
      <c r="FK18" s="11"/>
      <c r="FL18" s="5"/>
      <c r="FM18" s="33"/>
      <c r="FN18" s="1"/>
      <c r="FO18" s="1"/>
      <c r="FP18" s="2"/>
      <c r="FQ18" s="2"/>
      <c r="FR18" s="2"/>
      <c r="FS18" s="2"/>
      <c r="FT18" s="2"/>
      <c r="FU18" s="40"/>
      <c r="FV18" s="11"/>
      <c r="FW18" s="5"/>
      <c r="FX18" s="33"/>
      <c r="FY18" s="1"/>
      <c r="FZ18" s="1"/>
      <c r="GA18" s="2"/>
      <c r="GB18" s="2"/>
      <c r="GC18" s="2"/>
      <c r="GD18" s="2"/>
      <c r="GE18" s="2"/>
      <c r="GF18" s="40"/>
      <c r="GG18" s="11"/>
      <c r="GH18" s="5"/>
      <c r="GI18" s="33"/>
      <c r="GJ18" s="1"/>
      <c r="GK18" s="1"/>
      <c r="GL18" s="2"/>
      <c r="GM18" s="2"/>
      <c r="GN18" s="2"/>
      <c r="GO18" s="2"/>
      <c r="GP18" s="2"/>
      <c r="GQ18" s="40"/>
      <c r="GR18" s="11"/>
      <c r="GS18" s="5"/>
      <c r="GT18" s="33"/>
      <c r="GU18" s="1"/>
      <c r="GV18" s="1"/>
      <c r="GW18" s="2"/>
      <c r="GX18" s="2"/>
      <c r="GY18" s="2"/>
      <c r="GZ18" s="2"/>
      <c r="HA18" s="2"/>
      <c r="HB18" s="40"/>
      <c r="HC18" s="11"/>
      <c r="HD18" s="5"/>
      <c r="HE18" s="33"/>
      <c r="HF18" s="1"/>
      <c r="HG18" s="1"/>
      <c r="HH18" s="2"/>
      <c r="HI18" s="2"/>
      <c r="HJ18" s="2"/>
      <c r="HK18" s="2"/>
      <c r="HL18" s="2"/>
      <c r="HM18" s="40"/>
      <c r="HN18" s="11"/>
      <c r="HO18" s="5"/>
      <c r="HP18" s="33"/>
      <c r="HQ18" s="1"/>
      <c r="HR18" s="1"/>
      <c r="HS18" s="2"/>
      <c r="HT18" s="2"/>
      <c r="HU18" s="2"/>
      <c r="HV18" s="2"/>
      <c r="HW18" s="2"/>
      <c r="HX18" s="40"/>
      <c r="HY18" s="11"/>
      <c r="HZ18" s="5"/>
      <c r="IA18" s="33"/>
      <c r="IB18" s="1"/>
      <c r="IC18" s="1"/>
      <c r="ID18" s="2"/>
      <c r="IE18" s="2"/>
      <c r="IF18" s="2"/>
      <c r="IG18" s="2"/>
      <c r="IH18" s="2"/>
      <c r="II18" s="40"/>
      <c r="IJ18" s="11"/>
      <c r="IK18" s="5"/>
      <c r="IL18" s="33"/>
    </row>
    <row r="19" spans="1:324" hidden="1" x14ac:dyDescent="0.2">
      <c r="A19" s="28"/>
      <c r="B19" s="41"/>
      <c r="C19" s="20"/>
      <c r="D19" s="42"/>
      <c r="E19" s="42"/>
      <c r="F19" s="43"/>
      <c r="G19" s="110"/>
      <c r="H19" s="19"/>
      <c r="I19" s="16" t="e">
        <f>IF(AND(#REF!="Y",K19&gt;0,OR(AND(H19=1,#REF!=10),AND(H19=2,#REF!=20),AND(H19=3,#REF!=30),AND(H19=4,#REF!=40),AND(H19=5,#REF!=50),AND(H19=6,#REF!=60),AND(H19=7,#REF!=70),AND(H19=8,#REF!=80),AND(H19=9,#REF!=90),AND(H19=10,#REF!=100))),VLOOKUP(K19-1,SortLookup!$A$13:$B$16,2,FALSE),"")</f>
        <v>#REF!</v>
      </c>
      <c r="J19" s="29" t="str">
        <f>IF(ISNA(VLOOKUP(E19,SortLookup!$A$1:$B$5,2,FALSE))," ",VLOOKUP(E19,SortLookup!$A$1:$B$5,2,FALSE))</f>
        <v xml:space="preserve"> </v>
      </c>
      <c r="K19" s="17" t="str">
        <f>IF(ISNA(VLOOKUP(F19,SortLookup!$A$7:$B$11,2,FALSE))," ",VLOOKUP(F19,SortLookup!$A$7:$B$11,2,FALSE))</f>
        <v xml:space="preserve"> </v>
      </c>
      <c r="L19" s="37">
        <f t="shared" si="26"/>
        <v>0</v>
      </c>
      <c r="M19" s="38">
        <f>AC19+AP19+BB19+BM19+BZ19+CK19+CV19+DG19+DR19+EC19+EN19+EY19+FJ19+FU19+GF19+GQ19+HB19+HM19+HX19+II19</f>
        <v>0</v>
      </c>
      <c r="N19" s="31">
        <f>AE19+AR19+BD19+BO19+CB19+CM19+CX19+DI19+DT19+EE19+EP19+FA19+FL19+FW19+GH19+GS19+HD19+HO19+HZ19+IK19</f>
        <v>0</v>
      </c>
      <c r="O19" s="32">
        <f t="shared" si="27"/>
        <v>0</v>
      </c>
      <c r="P19" s="39">
        <f>X19+AK19+AW19+BH19+BU19+CF19+CQ19+DB19+DM19+DX19+EI19+ET19+FE19+FP19+GA19+GL19+GW19+HH19+HS19+ID19</f>
        <v>0</v>
      </c>
      <c r="Q19" s="26"/>
      <c r="R19" s="23"/>
      <c r="S19" s="23"/>
      <c r="T19" s="23"/>
      <c r="U19" s="23"/>
      <c r="V19" s="23"/>
      <c r="W19" s="23"/>
      <c r="X19" s="24"/>
      <c r="Y19" s="24"/>
      <c r="Z19" s="24"/>
      <c r="AA19" s="24"/>
      <c r="AB19" s="25"/>
      <c r="AC19" s="22">
        <f t="shared" si="28"/>
        <v>0</v>
      </c>
      <c r="AD19" s="21">
        <f t="shared" si="29"/>
        <v>0</v>
      </c>
      <c r="AE19" s="18">
        <f t="shared" si="30"/>
        <v>0</v>
      </c>
      <c r="AF19" s="36">
        <f t="shared" si="31"/>
        <v>0</v>
      </c>
      <c r="AG19" s="26"/>
      <c r="AH19" s="23"/>
      <c r="AI19" s="23"/>
      <c r="AJ19" s="23"/>
      <c r="AK19" s="24"/>
      <c r="AL19" s="24"/>
      <c r="AM19" s="24"/>
      <c r="AN19" s="24"/>
      <c r="AO19" s="25"/>
      <c r="AP19" s="22">
        <f t="shared" si="32"/>
        <v>0</v>
      </c>
      <c r="AQ19" s="21">
        <f t="shared" si="33"/>
        <v>0</v>
      </c>
      <c r="AR19" s="18">
        <f t="shared" si="34"/>
        <v>0</v>
      </c>
      <c r="AS19" s="36">
        <f t="shared" si="35"/>
        <v>0</v>
      </c>
      <c r="AT19" s="26"/>
      <c r="AU19" s="23"/>
      <c r="AV19" s="23"/>
      <c r="AW19" s="24"/>
      <c r="AX19" s="24"/>
      <c r="AY19" s="24"/>
      <c r="AZ19" s="24"/>
      <c r="BA19" s="25"/>
      <c r="BB19" s="22">
        <f t="shared" si="36"/>
        <v>0</v>
      </c>
      <c r="BC19" s="21">
        <f t="shared" si="37"/>
        <v>0</v>
      </c>
      <c r="BD19" s="18">
        <f t="shared" si="38"/>
        <v>0</v>
      </c>
      <c r="BE19" s="36">
        <f t="shared" si="39"/>
        <v>0</v>
      </c>
      <c r="BF19" s="22"/>
      <c r="BG19" s="35"/>
      <c r="BH19" s="24"/>
      <c r="BI19" s="24"/>
      <c r="BJ19" s="24"/>
      <c r="BK19" s="24"/>
      <c r="BL19" s="25"/>
      <c r="BM19" s="34">
        <f t="shared" si="40"/>
        <v>0</v>
      </c>
      <c r="BN19" s="32">
        <f t="shared" si="41"/>
        <v>0</v>
      </c>
      <c r="BO19" s="31">
        <f t="shared" si="42"/>
        <v>0</v>
      </c>
      <c r="BP19" s="30">
        <f t="shared" si="43"/>
        <v>0</v>
      </c>
      <c r="BQ19" s="26"/>
      <c r="BR19" s="23"/>
      <c r="BS19" s="23"/>
      <c r="BT19" s="23"/>
      <c r="BU19" s="24"/>
      <c r="BV19" s="24"/>
      <c r="BW19" s="24"/>
      <c r="BX19" s="24"/>
      <c r="BY19" s="25"/>
      <c r="BZ19" s="22">
        <f t="shared" si="44"/>
        <v>0</v>
      </c>
      <c r="CA19" s="21">
        <f t="shared" si="45"/>
        <v>0</v>
      </c>
      <c r="CB19" s="27">
        <f t="shared" si="46"/>
        <v>0</v>
      </c>
      <c r="CC19" s="45">
        <f t="shared" si="47"/>
        <v>0</v>
      </c>
      <c r="CD19" s="26"/>
      <c r="CE19" s="23"/>
      <c r="CF19" s="24"/>
      <c r="CG19" s="24"/>
      <c r="CH19" s="24"/>
      <c r="CI19" s="24"/>
      <c r="CJ19" s="25"/>
      <c r="CK19" s="22">
        <f t="shared" si="48"/>
        <v>0</v>
      </c>
      <c r="CL19" s="21">
        <f t="shared" si="49"/>
        <v>0</v>
      </c>
      <c r="CM19" s="18">
        <f t="shared" si="50"/>
        <v>0</v>
      </c>
      <c r="CN19" s="36">
        <f t="shared" si="51"/>
        <v>0</v>
      </c>
      <c r="CV19" s="115"/>
      <c r="CY19" s="115"/>
      <c r="CZ19" s="115"/>
      <c r="DG19" s="115"/>
      <c r="DJ19" s="115"/>
      <c r="DK19" s="115"/>
      <c r="DR19" s="115"/>
      <c r="DU19" s="115"/>
      <c r="DV19" s="115"/>
      <c r="EC19" s="115"/>
      <c r="EF19" s="115"/>
      <c r="EG19" s="115"/>
      <c r="EN19" s="115"/>
      <c r="EQ19" s="115"/>
      <c r="ER19" s="115"/>
      <c r="EY19" s="115"/>
      <c r="FB19" s="115"/>
      <c r="FC19" s="115"/>
      <c r="FJ19" s="115"/>
      <c r="FM19" s="115"/>
      <c r="FN19" s="115"/>
      <c r="FU19" s="115"/>
      <c r="FX19" s="115"/>
      <c r="FY19" s="115"/>
      <c r="GF19" s="115"/>
      <c r="GI19" s="115"/>
      <c r="GJ19" s="115"/>
      <c r="GQ19" s="115"/>
      <c r="GT19" s="115"/>
      <c r="GU19" s="115"/>
      <c r="HB19" s="115"/>
      <c r="HE19" s="115"/>
      <c r="HF19" s="115"/>
      <c r="HM19" s="115"/>
      <c r="HP19" s="115"/>
      <c r="HQ19" s="115"/>
      <c r="HX19" s="115"/>
      <c r="IA19" s="115"/>
      <c r="IB19" s="115"/>
      <c r="II19" s="115"/>
      <c r="IM19" s="122"/>
    </row>
    <row r="20" spans="1:324" hidden="1" x14ac:dyDescent="0.2">
      <c r="A20" s="28"/>
      <c r="B20" s="41"/>
      <c r="C20" s="20"/>
      <c r="D20" s="42"/>
      <c r="E20" s="42"/>
      <c r="F20" s="43"/>
      <c r="G20" s="110"/>
      <c r="H20" s="19"/>
      <c r="I20" s="16" t="e">
        <f>IF(AND(#REF!="Y",K20&gt;0,OR(AND(H20=1,#REF!=10),AND(H20=2,#REF!=20),AND(H20=3,#REF!=30),AND(H20=4,#REF!=40),AND(H20=5,#REF!=50),AND(H20=6,#REF!=60),AND(H20=7,#REF!=70),AND(H20=8,#REF!=80),AND(H20=9,#REF!=90),AND(H20=10,#REF!=100))),VLOOKUP(K20-1,SortLookup!$A$13:$B$16,2,FALSE),"")</f>
        <v>#REF!</v>
      </c>
      <c r="J20" s="29" t="str">
        <f>IF(ISNA(VLOOKUP(E20,SortLookup!$A$1:$B$5,2,FALSE))," ",VLOOKUP(E20,SortLookup!$A$1:$B$5,2,FALSE))</f>
        <v xml:space="preserve"> </v>
      </c>
      <c r="K20" s="17" t="str">
        <f>IF(ISNA(VLOOKUP(F20,SortLookup!$A$7:$B$11,2,FALSE))," ",VLOOKUP(F20,SortLookup!$A$7:$B$11,2,FALSE))</f>
        <v xml:space="preserve"> </v>
      </c>
      <c r="L20" s="37">
        <f t="shared" si="26"/>
        <v>0</v>
      </c>
      <c r="M20" s="38">
        <f>AC20+AP20+BB20+BM20+BZ20+CK20+CV20+DG20+DR20+EC20+EN20+EY20+FJ20+FU20+GF20+GQ20+HB20+HM20+HX20+II20</f>
        <v>0</v>
      </c>
      <c r="N20" s="31">
        <f>AE20+AR20+BD20+BO20+CB20+CM20+CX20+DI20+DT20+EE20+EP20+FA20+FL20+FW20+GH20+GS20+HD20+HO20+HZ20+IK20</f>
        <v>0</v>
      </c>
      <c r="O20" s="32">
        <f t="shared" si="27"/>
        <v>0</v>
      </c>
      <c r="P20" s="39">
        <f>X20+AK20+AW20+BH20+BU20+CF20+CQ20+DB20+DM20+DX20+EI20+ET20+FE20+FP20+GA20+GL20+GW20+HH20+HS20+ID20</f>
        <v>0</v>
      </c>
      <c r="Q20" s="26"/>
      <c r="R20" s="23"/>
      <c r="S20" s="23"/>
      <c r="T20" s="23"/>
      <c r="U20" s="23"/>
      <c r="V20" s="23"/>
      <c r="W20" s="23"/>
      <c r="X20" s="24"/>
      <c r="Y20" s="24"/>
      <c r="Z20" s="24"/>
      <c r="AA20" s="24"/>
      <c r="AB20" s="25"/>
      <c r="AC20" s="22">
        <f t="shared" si="28"/>
        <v>0</v>
      </c>
      <c r="AD20" s="21">
        <f t="shared" si="29"/>
        <v>0</v>
      </c>
      <c r="AE20" s="18">
        <f t="shared" si="30"/>
        <v>0</v>
      </c>
      <c r="AF20" s="36">
        <f t="shared" si="31"/>
        <v>0</v>
      </c>
      <c r="AG20" s="26"/>
      <c r="AH20" s="23"/>
      <c r="AI20" s="23"/>
      <c r="AJ20" s="23"/>
      <c r="AK20" s="24"/>
      <c r="AL20" s="24"/>
      <c r="AM20" s="24"/>
      <c r="AN20" s="24"/>
      <c r="AO20" s="25"/>
      <c r="AP20" s="22">
        <f t="shared" si="32"/>
        <v>0</v>
      </c>
      <c r="AQ20" s="21">
        <f t="shared" si="33"/>
        <v>0</v>
      </c>
      <c r="AR20" s="18">
        <f t="shared" si="34"/>
        <v>0</v>
      </c>
      <c r="AS20" s="36">
        <f t="shared" si="35"/>
        <v>0</v>
      </c>
      <c r="AT20" s="26"/>
      <c r="AU20" s="23"/>
      <c r="AV20" s="23"/>
      <c r="AW20" s="24"/>
      <c r="AX20" s="24"/>
      <c r="AY20" s="24"/>
      <c r="AZ20" s="24"/>
      <c r="BA20" s="25"/>
      <c r="BB20" s="22">
        <f t="shared" si="36"/>
        <v>0</v>
      </c>
      <c r="BC20" s="21">
        <f t="shared" si="37"/>
        <v>0</v>
      </c>
      <c r="BD20" s="18">
        <f t="shared" si="38"/>
        <v>0</v>
      </c>
      <c r="BE20" s="36">
        <f t="shared" si="39"/>
        <v>0</v>
      </c>
      <c r="BF20" s="22"/>
      <c r="BG20" s="35"/>
      <c r="BH20" s="24"/>
      <c r="BI20" s="24"/>
      <c r="BJ20" s="24"/>
      <c r="BK20" s="24"/>
      <c r="BL20" s="25"/>
      <c r="BM20" s="34">
        <f t="shared" si="40"/>
        <v>0</v>
      </c>
      <c r="BN20" s="32">
        <f t="shared" si="41"/>
        <v>0</v>
      </c>
      <c r="BO20" s="31">
        <f t="shared" si="42"/>
        <v>0</v>
      </c>
      <c r="BP20" s="30">
        <f t="shared" si="43"/>
        <v>0</v>
      </c>
      <c r="BQ20" s="26"/>
      <c r="BR20" s="23"/>
      <c r="BS20" s="23"/>
      <c r="BT20" s="23"/>
      <c r="BU20" s="24"/>
      <c r="BV20" s="24"/>
      <c r="BW20" s="24"/>
      <c r="BX20" s="24"/>
      <c r="BY20" s="25"/>
      <c r="BZ20" s="22">
        <f t="shared" si="44"/>
        <v>0</v>
      </c>
      <c r="CA20" s="21">
        <f t="shared" si="45"/>
        <v>0</v>
      </c>
      <c r="CB20" s="27">
        <f t="shared" si="46"/>
        <v>0</v>
      </c>
      <c r="CC20" s="45">
        <f t="shared" si="47"/>
        <v>0</v>
      </c>
      <c r="CD20" s="26"/>
      <c r="CE20" s="23"/>
      <c r="CF20" s="24"/>
      <c r="CG20" s="24"/>
      <c r="CH20" s="24"/>
      <c r="CI20" s="24"/>
      <c r="CJ20" s="25"/>
      <c r="CK20" s="22">
        <f t="shared" si="48"/>
        <v>0</v>
      </c>
      <c r="CL20" s="21">
        <f t="shared" si="49"/>
        <v>0</v>
      </c>
      <c r="CM20" s="18">
        <f t="shared" si="50"/>
        <v>0</v>
      </c>
      <c r="CN20" s="36">
        <f t="shared" si="51"/>
        <v>0</v>
      </c>
      <c r="IM20" s="122"/>
    </row>
    <row r="21" spans="1:324" hidden="1" x14ac:dyDescent="0.2">
      <c r="A21" s="28"/>
      <c r="B21" s="51"/>
      <c r="C21" s="52"/>
      <c r="D21" s="53"/>
      <c r="E21" s="53"/>
      <c r="F21" s="54"/>
      <c r="G21" s="111"/>
      <c r="H21" s="55"/>
      <c r="I21" s="56" t="e">
        <f>IF(AND(#REF!="Y",K21&gt;0,OR(AND(H21=1,#REF!=10),AND(H21=2,#REF!=20),AND(H21=3,#REF!=30),AND(H21=4,#REF!=40),AND(H21=5,#REF!=50),AND(H21=6,#REF!=60),AND(H21=7,#REF!=70),AND(H21=8,#REF!=80),AND(H21=9,#REF!=90),AND(H21=10,#REF!=100))),VLOOKUP(K21-1,SortLookup!$A$13:$B$16,2,FALSE),"")</f>
        <v>#REF!</v>
      </c>
      <c r="J21" s="57" t="str">
        <f>IF(ISNA(VLOOKUP(E21,SortLookup!$A$1:$B$5,2,FALSE))," ",VLOOKUP(E21,SortLookup!$A$1:$B$5,2,FALSE))</f>
        <v xml:space="preserve"> </v>
      </c>
      <c r="K21" s="58" t="str">
        <f>IF(ISNA(VLOOKUP(F21,SortLookup!$A$7:$B$11,2,FALSE))," ",VLOOKUP(F21,SortLookup!$A$7:$B$11,2,FALSE))</f>
        <v xml:space="preserve"> </v>
      </c>
      <c r="L21" s="37">
        <f t="shared" si="26"/>
        <v>0</v>
      </c>
      <c r="M21" s="38">
        <f>AC21+AP21+BB21+BM21+BZ21+CK21+CV21+DG21+DR21+EC21+EN21+EY21+FJ21+FU21+GF21+GQ21+HB21+HM21+HX21+II21</f>
        <v>0</v>
      </c>
      <c r="N21" s="31">
        <f>AE21+AR21+BD21+BO21+CB21+CM21+CX21+DI21+DT21+EE21+EP21+FA21+FL21+FW21+GH21+GS21+HD21+HO21+HZ21+IK21</f>
        <v>0</v>
      </c>
      <c r="O21" s="32">
        <f t="shared" si="27"/>
        <v>0</v>
      </c>
      <c r="P21" s="39">
        <f>X21+AK21+AW21+BH21+BU21+CF21+CQ21+DB21+DM21+DX21+EI21+ET21+FE21+FP21+GA21+GL21+GW21+HH21+HS21+ID21</f>
        <v>0</v>
      </c>
      <c r="Q21" s="59"/>
      <c r="R21" s="60"/>
      <c r="S21" s="60"/>
      <c r="T21" s="60"/>
      <c r="U21" s="60"/>
      <c r="V21" s="60"/>
      <c r="W21" s="60"/>
      <c r="X21" s="24"/>
      <c r="Y21" s="24"/>
      <c r="Z21" s="24"/>
      <c r="AA21" s="24"/>
      <c r="AB21" s="25"/>
      <c r="AC21" s="34">
        <f t="shared" si="28"/>
        <v>0</v>
      </c>
      <c r="AD21" s="32">
        <f t="shared" si="29"/>
        <v>0</v>
      </c>
      <c r="AE21" s="31">
        <f t="shared" si="30"/>
        <v>0</v>
      </c>
      <c r="AF21" s="63">
        <f t="shared" si="31"/>
        <v>0</v>
      </c>
      <c r="AG21" s="59"/>
      <c r="AH21" s="60"/>
      <c r="AI21" s="60"/>
      <c r="AJ21" s="60"/>
      <c r="AK21" s="24"/>
      <c r="AL21" s="24"/>
      <c r="AM21" s="24"/>
      <c r="AN21" s="24"/>
      <c r="AO21" s="25"/>
      <c r="AP21" s="34">
        <f t="shared" si="32"/>
        <v>0</v>
      </c>
      <c r="AQ21" s="32">
        <f t="shared" si="33"/>
        <v>0</v>
      </c>
      <c r="AR21" s="31">
        <f t="shared" si="34"/>
        <v>0</v>
      </c>
      <c r="AS21" s="63">
        <f t="shared" si="35"/>
        <v>0</v>
      </c>
      <c r="AT21" s="59"/>
      <c r="AU21" s="60"/>
      <c r="AV21" s="60"/>
      <c r="AW21" s="24"/>
      <c r="AX21" s="24"/>
      <c r="AY21" s="24"/>
      <c r="AZ21" s="24"/>
      <c r="BA21" s="25"/>
      <c r="BB21" s="34">
        <f t="shared" si="36"/>
        <v>0</v>
      </c>
      <c r="BC21" s="32">
        <f t="shared" si="37"/>
        <v>0</v>
      </c>
      <c r="BD21" s="31">
        <f t="shared" si="38"/>
        <v>0</v>
      </c>
      <c r="BE21" s="63">
        <f t="shared" si="39"/>
        <v>0</v>
      </c>
      <c r="BF21" s="34"/>
      <c r="BG21" s="70"/>
      <c r="BH21" s="61"/>
      <c r="BI21" s="61"/>
      <c r="BJ21" s="61"/>
      <c r="BK21" s="61"/>
      <c r="BL21" s="62"/>
      <c r="BM21" s="34">
        <f t="shared" si="40"/>
        <v>0</v>
      </c>
      <c r="BN21" s="32">
        <f t="shared" si="41"/>
        <v>0</v>
      </c>
      <c r="BO21" s="31">
        <f t="shared" si="42"/>
        <v>0</v>
      </c>
      <c r="BP21" s="30">
        <f t="shared" si="43"/>
        <v>0</v>
      </c>
      <c r="BQ21" s="59"/>
      <c r="BR21" s="60"/>
      <c r="BS21" s="60"/>
      <c r="BT21" s="60"/>
      <c r="BU21" s="24"/>
      <c r="BV21" s="24"/>
      <c r="BW21" s="24"/>
      <c r="BX21" s="24"/>
      <c r="BY21" s="25"/>
      <c r="BZ21" s="34">
        <f t="shared" si="44"/>
        <v>0</v>
      </c>
      <c r="CA21" s="32">
        <f t="shared" si="45"/>
        <v>0</v>
      </c>
      <c r="CB21" s="80">
        <f t="shared" si="46"/>
        <v>0</v>
      </c>
      <c r="CC21" s="81">
        <f t="shared" si="47"/>
        <v>0</v>
      </c>
      <c r="CD21" s="59"/>
      <c r="CE21" s="60"/>
      <c r="CF21" s="24"/>
      <c r="CG21" s="24"/>
      <c r="CH21" s="24"/>
      <c r="CI21" s="24"/>
      <c r="CJ21" s="62"/>
      <c r="CK21" s="34">
        <f t="shared" si="48"/>
        <v>0</v>
      </c>
      <c r="CL21" s="32">
        <f t="shared" si="49"/>
        <v>0</v>
      </c>
      <c r="CM21" s="31">
        <f t="shared" si="50"/>
        <v>0</v>
      </c>
      <c r="CN21" s="63">
        <f t="shared" si="51"/>
        <v>0</v>
      </c>
    </row>
    <row r="22" spans="1:324" hidden="1" x14ac:dyDescent="0.2">
      <c r="A22" s="28"/>
      <c r="B22" s="41"/>
      <c r="C22" s="20"/>
      <c r="D22" s="42"/>
      <c r="E22" s="42"/>
      <c r="F22" s="43"/>
      <c r="G22" s="110"/>
      <c r="H22" s="19"/>
      <c r="I22" s="16" t="e">
        <f>IF(AND(#REF!="Y",K22&gt;0,OR(AND(H22=1,#REF!=10),AND(H22=2,#REF!=20),AND(H22=3,#REF!=30),AND(H22=4,#REF!=40),AND(H22=5,#REF!=50),AND(H22=6,#REF!=60),AND(H22=7,#REF!=70),AND(H22=8,#REF!=80),AND(H22=9,#REF!=90),AND(H22=10,#REF!=100))),VLOOKUP(K22-1,SortLookup!$A$13:$B$16,2,FALSE),"")</f>
        <v>#REF!</v>
      </c>
      <c r="J22" s="29" t="str">
        <f>IF(ISNA(VLOOKUP(E22,SortLookup!$A$1:$B$5,2,FALSE))," ",VLOOKUP(E22,SortLookup!$A$1:$B$5,2,FALSE))</f>
        <v xml:space="preserve"> </v>
      </c>
      <c r="K22" s="17" t="str">
        <f>IF(ISNA(VLOOKUP(F22,SortLookup!$A$7:$B$11,2,FALSE))," ",VLOOKUP(F22,SortLookup!$A$7:$B$11,2,FALSE))</f>
        <v xml:space="preserve"> </v>
      </c>
      <c r="L22" s="37">
        <f t="shared" si="26"/>
        <v>0</v>
      </c>
      <c r="M22" s="38">
        <f>AC22+AP22+BB22+BM22+BZ22+CK22+CV22+DG22+DR22+EC22+EN22+EY22+FJ22+FU22+GF22+GQ22+HB22+HM22+HX22+II22</f>
        <v>0</v>
      </c>
      <c r="N22" s="31">
        <f>AE22+AR22+BD22+BO22+CB22+CM22+CX22+DI22+DT22+EE22+EP22+FA22+FL22+FW22+GH22+GS22+HD22+HO22+HZ22+IK22</f>
        <v>0</v>
      </c>
      <c r="O22" s="32">
        <f t="shared" si="27"/>
        <v>0</v>
      </c>
      <c r="P22" s="39">
        <f>X22+AK22+AW22+BH22+BU22+CF22+CQ22+DB22+DM22+DX22+EI22+ET22+FE22+FP22+GA22+GL22+GW22+HH22+HS22+ID22</f>
        <v>0</v>
      </c>
      <c r="Q22" s="26"/>
      <c r="R22" s="23"/>
      <c r="S22" s="23"/>
      <c r="T22" s="23"/>
      <c r="U22" s="23"/>
      <c r="V22" s="23"/>
      <c r="W22" s="23"/>
      <c r="X22" s="24"/>
      <c r="Y22" s="24"/>
      <c r="Z22" s="24"/>
      <c r="AA22" s="24"/>
      <c r="AB22" s="25"/>
      <c r="AC22" s="22">
        <f t="shared" si="28"/>
        <v>0</v>
      </c>
      <c r="AD22" s="21">
        <f t="shared" si="29"/>
        <v>0</v>
      </c>
      <c r="AE22" s="18">
        <f t="shared" si="30"/>
        <v>0</v>
      </c>
      <c r="AF22" s="36">
        <f t="shared" si="31"/>
        <v>0</v>
      </c>
      <c r="AG22" s="26"/>
      <c r="AH22" s="23"/>
      <c r="AI22" s="23"/>
      <c r="AJ22" s="23"/>
      <c r="AK22" s="24"/>
      <c r="AL22" s="24"/>
      <c r="AM22" s="24"/>
      <c r="AN22" s="24"/>
      <c r="AO22" s="25"/>
      <c r="AP22" s="22">
        <f t="shared" si="32"/>
        <v>0</v>
      </c>
      <c r="AQ22" s="21">
        <f t="shared" si="33"/>
        <v>0</v>
      </c>
      <c r="AR22" s="18">
        <f t="shared" si="34"/>
        <v>0</v>
      </c>
      <c r="AS22" s="36">
        <f t="shared" si="35"/>
        <v>0</v>
      </c>
      <c r="AT22" s="26"/>
      <c r="AU22" s="23"/>
      <c r="AV22" s="23"/>
      <c r="AW22" s="24"/>
      <c r="AX22" s="24"/>
      <c r="AY22" s="24"/>
      <c r="AZ22" s="24"/>
      <c r="BA22" s="25"/>
      <c r="BB22" s="22">
        <f t="shared" si="36"/>
        <v>0</v>
      </c>
      <c r="BC22" s="21">
        <f t="shared" si="37"/>
        <v>0</v>
      </c>
      <c r="BD22" s="18">
        <f t="shared" si="38"/>
        <v>0</v>
      </c>
      <c r="BE22" s="63">
        <f t="shared" si="39"/>
        <v>0</v>
      </c>
      <c r="BF22" s="22"/>
      <c r="BG22" s="35"/>
      <c r="BH22" s="24"/>
      <c r="BI22" s="24"/>
      <c r="BJ22" s="24"/>
      <c r="BK22" s="24"/>
      <c r="BL22" s="25"/>
      <c r="BM22" s="34">
        <f t="shared" si="40"/>
        <v>0</v>
      </c>
      <c r="BN22" s="32">
        <f t="shared" si="41"/>
        <v>0</v>
      </c>
      <c r="BO22" s="31">
        <f t="shared" si="42"/>
        <v>0</v>
      </c>
      <c r="BP22" s="30">
        <f t="shared" si="43"/>
        <v>0</v>
      </c>
      <c r="BQ22" s="26"/>
      <c r="BR22" s="23"/>
      <c r="BS22" s="23"/>
      <c r="BT22" s="23"/>
      <c r="BU22" s="24"/>
      <c r="BV22" s="24"/>
      <c r="BW22" s="24"/>
      <c r="BX22" s="24"/>
      <c r="BY22" s="25"/>
      <c r="BZ22" s="22">
        <f t="shared" si="44"/>
        <v>0</v>
      </c>
      <c r="CA22" s="21">
        <f t="shared" si="45"/>
        <v>0</v>
      </c>
      <c r="CB22" s="27">
        <f t="shared" si="46"/>
        <v>0</v>
      </c>
      <c r="CC22" s="45">
        <f t="shared" si="47"/>
        <v>0</v>
      </c>
      <c r="CD22" s="26"/>
      <c r="CE22" s="23"/>
      <c r="CF22" s="24"/>
      <c r="CG22" s="24"/>
      <c r="CH22" s="24"/>
      <c r="CI22" s="24"/>
      <c r="CJ22" s="25"/>
      <c r="CK22" s="22">
        <f t="shared" si="48"/>
        <v>0</v>
      </c>
      <c r="CL22" s="21">
        <f t="shared" si="49"/>
        <v>0</v>
      </c>
      <c r="CM22" s="18">
        <f t="shared" si="50"/>
        <v>0</v>
      </c>
      <c r="CN22" s="36">
        <f t="shared" si="51"/>
        <v>0</v>
      </c>
    </row>
    <row r="23" spans="1:324" s="47" customFormat="1" hidden="1" x14ac:dyDescent="0.2">
      <c r="A23" s="28"/>
      <c r="B23" s="41"/>
      <c r="C23" s="20"/>
      <c r="D23" s="42"/>
      <c r="E23" s="42"/>
      <c r="F23" s="43"/>
      <c r="G23" s="110"/>
      <c r="H23" s="19"/>
      <c r="I23" s="16" t="e">
        <f>IF(AND(#REF!="Y",K23&gt;0,OR(AND(H23=1,#REF!=10),AND(H23=2,#REF!=20),AND(H23=3,#REF!=30),AND(H23=4,#REF!=40),AND(H23=5,#REF!=50),AND(H23=6,#REF!=60),AND(H23=7,#REF!=70),AND(H23=8,#REF!=80),AND(H23=9,#REF!=90),AND(H23=10,#REF!=100))),VLOOKUP(K23-1,SortLookup!$A$13:$B$16,2,FALSE),"")</f>
        <v>#REF!</v>
      </c>
      <c r="J23" s="29" t="str">
        <f>IF(ISNA(VLOOKUP(E23,SortLookup!$A$1:$B$5,2,FALSE))," ",VLOOKUP(E23,SortLookup!$A$1:$B$5,2,FALSE))</f>
        <v xml:space="preserve"> </v>
      </c>
      <c r="K23" s="17" t="str">
        <f>IF(ISNA(VLOOKUP(F23,SortLookup!$A$7:$B$11,2,FALSE))," ",VLOOKUP(F23,SortLookup!$A$7:$B$11,2,FALSE))</f>
        <v xml:space="preserve"> </v>
      </c>
      <c r="L23" s="37">
        <f t="shared" si="26"/>
        <v>0</v>
      </c>
      <c r="M23" s="38">
        <f>AC23+AP23+BB23+BM23+BZ23+CK23+CV10+DG10+DR10+EC10+EN10+EY10+FJ10+FU10+GF10+GQ10+HB10+HM10+HX10+II10</f>
        <v>0</v>
      </c>
      <c r="N23" s="31">
        <f>AE23+AR23+BD23+BO23+CB23+CM23+CX10+DI10+DT10+EE10+EP10+FA10+FL10+FW10+GH10+GS10+HD10+HO10+HZ10+IK10</f>
        <v>0</v>
      </c>
      <c r="O23" s="32">
        <f t="shared" si="27"/>
        <v>0</v>
      </c>
      <c r="P23" s="39">
        <f>X23+AK23+AW23+BH23+BU23+CF23+CQ10+DB10+DM10+DX10+EI10+ET10+FE10+FP10+GA10+GL10+GW10+HH10+HS10+ID10</f>
        <v>0</v>
      </c>
      <c r="Q23" s="26"/>
      <c r="R23" s="23"/>
      <c r="S23" s="23"/>
      <c r="T23" s="23"/>
      <c r="U23" s="23"/>
      <c r="V23" s="23"/>
      <c r="W23" s="23"/>
      <c r="X23" s="24"/>
      <c r="Y23" s="24"/>
      <c r="Z23" s="24"/>
      <c r="AA23" s="24"/>
      <c r="AB23" s="25"/>
      <c r="AC23" s="22">
        <f t="shared" si="28"/>
        <v>0</v>
      </c>
      <c r="AD23" s="21">
        <f t="shared" si="29"/>
        <v>0</v>
      </c>
      <c r="AE23" s="18">
        <f t="shared" si="30"/>
        <v>0</v>
      </c>
      <c r="AF23" s="36">
        <f t="shared" si="31"/>
        <v>0</v>
      </c>
      <c r="AG23" s="26"/>
      <c r="AH23" s="23"/>
      <c r="AI23" s="23"/>
      <c r="AJ23" s="23"/>
      <c r="AK23" s="24"/>
      <c r="AL23" s="24"/>
      <c r="AM23" s="24"/>
      <c r="AN23" s="24"/>
      <c r="AO23" s="25"/>
      <c r="AP23" s="22">
        <f t="shared" si="32"/>
        <v>0</v>
      </c>
      <c r="AQ23" s="21">
        <f t="shared" si="33"/>
        <v>0</v>
      </c>
      <c r="AR23" s="18">
        <f t="shared" si="34"/>
        <v>0</v>
      </c>
      <c r="AS23" s="36">
        <f t="shared" si="35"/>
        <v>0</v>
      </c>
      <c r="AT23" s="26"/>
      <c r="AU23" s="23"/>
      <c r="AV23" s="23"/>
      <c r="AW23" s="24"/>
      <c r="AX23" s="24"/>
      <c r="AY23" s="24"/>
      <c r="AZ23" s="24"/>
      <c r="BA23" s="25"/>
      <c r="BB23" s="22">
        <f t="shared" si="36"/>
        <v>0</v>
      </c>
      <c r="BC23" s="21">
        <f t="shared" si="37"/>
        <v>0</v>
      </c>
      <c r="BD23" s="18">
        <f t="shared" si="38"/>
        <v>0</v>
      </c>
      <c r="BE23" s="36">
        <f t="shared" si="39"/>
        <v>0</v>
      </c>
      <c r="BF23" s="22"/>
      <c r="BG23" s="35"/>
      <c r="BH23" s="24"/>
      <c r="BI23" s="24"/>
      <c r="BJ23" s="24"/>
      <c r="BK23" s="24"/>
      <c r="BL23" s="25"/>
      <c r="BM23" s="34">
        <f t="shared" si="40"/>
        <v>0</v>
      </c>
      <c r="BN23" s="32">
        <f t="shared" si="41"/>
        <v>0</v>
      </c>
      <c r="BO23" s="31">
        <f t="shared" si="42"/>
        <v>0</v>
      </c>
      <c r="BP23" s="30">
        <f t="shared" si="43"/>
        <v>0</v>
      </c>
      <c r="BQ23" s="26"/>
      <c r="BR23" s="23"/>
      <c r="BS23" s="23"/>
      <c r="BT23" s="23"/>
      <c r="BU23" s="24"/>
      <c r="BV23" s="107"/>
      <c r="BW23" s="107"/>
      <c r="BX23" s="107"/>
      <c r="BY23" s="25"/>
      <c r="BZ23" s="22">
        <f t="shared" si="44"/>
        <v>0</v>
      </c>
      <c r="CA23" s="21">
        <f t="shared" si="45"/>
        <v>0</v>
      </c>
      <c r="CB23" s="27">
        <f t="shared" si="46"/>
        <v>0</v>
      </c>
      <c r="CC23" s="45">
        <f t="shared" si="47"/>
        <v>0</v>
      </c>
      <c r="CD23" s="26"/>
      <c r="CE23" s="23"/>
      <c r="CF23" s="24"/>
      <c r="CG23" s="24"/>
      <c r="CH23" s="24"/>
      <c r="CI23" s="24"/>
      <c r="CJ23" s="25"/>
      <c r="CK23" s="22">
        <f t="shared" si="48"/>
        <v>0</v>
      </c>
      <c r="CL23" s="21">
        <f t="shared" si="49"/>
        <v>0</v>
      </c>
      <c r="CM23" s="18">
        <f t="shared" si="50"/>
        <v>0</v>
      </c>
      <c r="CN23" s="36">
        <f t="shared" si="51"/>
        <v>0</v>
      </c>
      <c r="IM23" s="49"/>
      <c r="IN23"/>
      <c r="IO23"/>
      <c r="IP23"/>
      <c r="IQ23"/>
      <c r="IR23"/>
      <c r="IS23"/>
    </row>
    <row r="24" spans="1:324" hidden="1" x14ac:dyDescent="0.2">
      <c r="A24" s="28"/>
      <c r="B24" s="41"/>
      <c r="C24" s="20"/>
      <c r="D24" s="42"/>
      <c r="E24" s="42"/>
      <c r="F24" s="43"/>
      <c r="G24" s="110"/>
      <c r="H24" s="19"/>
      <c r="I24" s="16"/>
      <c r="J24" s="29"/>
      <c r="K24" s="17"/>
      <c r="L24" s="37">
        <f t="shared" si="26"/>
        <v>0</v>
      </c>
      <c r="M24" s="38">
        <f>AC24+AP24+BB24+BM24+BZ24+CK24+CV24+DG24+DR24+EC24+EN24+EY24+FJ24+FU24+GF24+GQ24+HB24+HM24+HX24+II24</f>
        <v>0</v>
      </c>
      <c r="N24" s="31">
        <f>AE24+AR24+BD24+BO24+CB24+CM24+CX24+DI24+DT24+EE24+EP24+FA24+FL24+FW24+GH24+GS24+HD24+HO24+HZ24+IK24</f>
        <v>0</v>
      </c>
      <c r="O24" s="32">
        <f t="shared" si="27"/>
        <v>0</v>
      </c>
      <c r="P24" s="39">
        <f>X24+AK24+AW24+BH24+BU24+CF24+CQ24+DB24+DM24+DX24+EI24+ET24+FE24+FP24+GA24+GL24+GW24+HH24+HS24+ID24</f>
        <v>0</v>
      </c>
      <c r="Q24" s="26"/>
      <c r="R24" s="23"/>
      <c r="S24" s="23"/>
      <c r="T24" s="23"/>
      <c r="U24" s="23"/>
      <c r="V24" s="23"/>
      <c r="W24" s="23"/>
      <c r="X24" s="24"/>
      <c r="Y24" s="24"/>
      <c r="Z24" s="24"/>
      <c r="AA24" s="24"/>
      <c r="AB24" s="25"/>
      <c r="AC24" s="22">
        <f t="shared" si="28"/>
        <v>0</v>
      </c>
      <c r="AD24" s="21">
        <f t="shared" si="29"/>
        <v>0</v>
      </c>
      <c r="AE24" s="18">
        <f t="shared" si="30"/>
        <v>0</v>
      </c>
      <c r="AF24" s="36">
        <f t="shared" si="31"/>
        <v>0</v>
      </c>
      <c r="AG24" s="26"/>
      <c r="AH24" s="23"/>
      <c r="AI24" s="23"/>
      <c r="AJ24" s="23"/>
      <c r="AK24" s="24"/>
      <c r="AL24" s="24"/>
      <c r="AM24" s="24"/>
      <c r="AN24" s="24"/>
      <c r="AO24" s="25"/>
      <c r="AP24" s="22">
        <f t="shared" si="32"/>
        <v>0</v>
      </c>
      <c r="AQ24" s="21">
        <f t="shared" si="33"/>
        <v>0</v>
      </c>
      <c r="AR24" s="18">
        <f t="shared" si="34"/>
        <v>0</v>
      </c>
      <c r="AS24" s="36">
        <f t="shared" si="35"/>
        <v>0</v>
      </c>
      <c r="AT24" s="26"/>
      <c r="AU24" s="23"/>
      <c r="AV24" s="23"/>
      <c r="AW24" s="24"/>
      <c r="AX24" s="24"/>
      <c r="AY24" s="24"/>
      <c r="AZ24" s="24"/>
      <c r="BA24" s="25"/>
      <c r="BB24" s="22">
        <f t="shared" si="36"/>
        <v>0</v>
      </c>
      <c r="BC24" s="21">
        <f t="shared" si="37"/>
        <v>0</v>
      </c>
      <c r="BD24" s="18">
        <f t="shared" si="38"/>
        <v>0</v>
      </c>
      <c r="BE24" s="36">
        <f t="shared" si="39"/>
        <v>0</v>
      </c>
      <c r="BF24" s="22"/>
      <c r="BG24" s="35"/>
      <c r="BH24" s="24"/>
      <c r="BI24" s="24"/>
      <c r="BJ24" s="24"/>
      <c r="BK24" s="24"/>
      <c r="BL24" s="25"/>
      <c r="BM24" s="34"/>
      <c r="BN24" s="32"/>
      <c r="BO24" s="31"/>
      <c r="BP24" s="30"/>
      <c r="BQ24" s="26"/>
      <c r="BR24" s="23"/>
      <c r="BS24" s="23"/>
      <c r="BT24" s="23"/>
      <c r="BU24" s="24"/>
      <c r="BV24" s="24"/>
      <c r="BW24" s="24"/>
      <c r="BX24" s="24"/>
      <c r="BY24" s="25"/>
      <c r="BZ24" s="22">
        <f t="shared" si="44"/>
        <v>0</v>
      </c>
      <c r="CA24" s="21">
        <f t="shared" si="45"/>
        <v>0</v>
      </c>
      <c r="CB24" s="27">
        <f t="shared" si="46"/>
        <v>0</v>
      </c>
      <c r="CC24" s="45">
        <f t="shared" si="47"/>
        <v>0</v>
      </c>
      <c r="CD24" s="26"/>
      <c r="CE24" s="23"/>
      <c r="CF24" s="24"/>
      <c r="CG24" s="24"/>
      <c r="CH24" s="24"/>
      <c r="CI24" s="24"/>
      <c r="CJ24" s="25"/>
      <c r="CK24" s="22">
        <f t="shared" si="48"/>
        <v>0</v>
      </c>
      <c r="CL24" s="21">
        <f t="shared" si="49"/>
        <v>0</v>
      </c>
      <c r="CM24" s="18">
        <f t="shared" si="50"/>
        <v>0</v>
      </c>
      <c r="CN24" s="36">
        <f t="shared" si="51"/>
        <v>0</v>
      </c>
    </row>
    <row r="25" spans="1:324" ht="13.5" hidden="1" thickBot="1" x14ac:dyDescent="0.25">
      <c r="A25" s="28"/>
      <c r="B25" s="41"/>
      <c r="C25" s="20"/>
      <c r="D25" s="42"/>
      <c r="E25" s="42"/>
      <c r="F25" s="43"/>
      <c r="G25" s="110"/>
      <c r="H25" s="19"/>
      <c r="I25" s="16" t="e">
        <f>IF(AND(#REF!="Y",K25&gt;0,OR(AND(H25=1,#REF!=10),AND(H25=2,#REF!=20),AND(H25=3,#REF!=30),AND(H25=4,#REF!=40),AND(H25=5,#REF!=50),AND(H25=6,#REF!=60),AND(H25=7,#REF!=70),AND(H25=8,#REF!=80),AND(H25=9,#REF!=90),AND(H25=10,#REF!=100))),VLOOKUP(K25-1,SortLookup!$A$13:$B$16,2,FALSE),"")</f>
        <v>#REF!</v>
      </c>
      <c r="J25" s="29" t="str">
        <f>IF(ISNA(VLOOKUP(E25,SortLookup!$A$1:$B$5,2,FALSE))," ",VLOOKUP(E25,SortLookup!$A$1:$B$5,2,FALSE))</f>
        <v xml:space="preserve"> </v>
      </c>
      <c r="K25" s="17" t="str">
        <f>IF(ISNA(VLOOKUP(F25,SortLookup!$A$7:$B$11,2,FALSE))," ",VLOOKUP(F25,SortLookup!$A$7:$B$11,2,FALSE))</f>
        <v xml:space="preserve"> </v>
      </c>
      <c r="L25" s="73">
        <f t="shared" ref="L25:L34" si="52">M25+N25+P25</f>
        <v>0</v>
      </c>
      <c r="M25" s="74">
        <f>AC25+AP25+BB25+BM25+BZ25+CK25+CV20+DG20+DR20+EC20+EN20+EY20+FJ20+FU20+GF20+GQ20+HB20+HM20+HX20+II20</f>
        <v>0</v>
      </c>
      <c r="N25" s="18">
        <f>AE25+AR25+BD25+BO25+CB25+CM25+CX20+DI20+DT20+EE20+EP20+FA20+FL20+FW20+GH20+GS20+HD20+HO20+HZ20+IK20</f>
        <v>0</v>
      </c>
      <c r="O25" s="21">
        <f t="shared" ref="O25:O34" si="53">P25</f>
        <v>0</v>
      </c>
      <c r="P25" s="75">
        <f>X25+AK25+AW25+BH25+BU25+CF25+CQ20+DB20+DM20+DX20+EI20+ET20+FE20+FP20+GA20+GL20+GW20+HH20+HS20+ID20</f>
        <v>0</v>
      </c>
      <c r="Q25" s="26"/>
      <c r="R25" s="23"/>
      <c r="S25" s="23"/>
      <c r="T25" s="23"/>
      <c r="U25" s="23"/>
      <c r="V25" s="23"/>
      <c r="W25" s="23"/>
      <c r="X25" s="24"/>
      <c r="Y25" s="24"/>
      <c r="Z25" s="24"/>
      <c r="AA25" s="24"/>
      <c r="AB25" s="25"/>
      <c r="AC25" s="22">
        <f t="shared" ref="AC25:AC34" si="54">Q25+R25+S25+T25+U25+V25+W25</f>
        <v>0</v>
      </c>
      <c r="AD25" s="21">
        <f t="shared" ref="AD25:AD34" si="55">X25</f>
        <v>0</v>
      </c>
      <c r="AE25" s="18">
        <f t="shared" ref="AE25:AE34" si="56">(Y25*3)+(Z25*10)+(AA25*5)+(AB25*20)</f>
        <v>0</v>
      </c>
      <c r="AF25" s="36">
        <f t="shared" ref="AF25:AF34" si="57">AC25+AD25+AE25</f>
        <v>0</v>
      </c>
      <c r="AG25" s="26"/>
      <c r="AH25" s="23"/>
      <c r="AI25" s="23"/>
      <c r="AJ25" s="23"/>
      <c r="AK25" s="24"/>
      <c r="AL25" s="24"/>
      <c r="AM25" s="24"/>
      <c r="AN25" s="24"/>
      <c r="AO25" s="25"/>
      <c r="AP25" s="22">
        <f t="shared" ref="AP25:AP34" si="58">AG25+AH25+AI25+AJ25</f>
        <v>0</v>
      </c>
      <c r="AQ25" s="21">
        <f t="shared" ref="AQ25:AQ34" si="59">AK25</f>
        <v>0</v>
      </c>
      <c r="AR25" s="18">
        <f t="shared" ref="AR25:AR34" si="60">(AL25*3)+(AM25*10)+(AN25*5)+(AO25*20)</f>
        <v>0</v>
      </c>
      <c r="AS25" s="36">
        <f t="shared" ref="AS25:AS34" si="61">AP25+AQ25+AR25</f>
        <v>0</v>
      </c>
      <c r="AT25" s="26"/>
      <c r="AU25" s="23"/>
      <c r="AV25" s="23"/>
      <c r="AW25" s="24"/>
      <c r="AX25" s="24"/>
      <c r="AY25" s="24"/>
      <c r="AZ25" s="24"/>
      <c r="BA25" s="25"/>
      <c r="BB25" s="22">
        <f t="shared" ref="BB25:BB34" si="62">AT25+AU25+AV25</f>
        <v>0</v>
      </c>
      <c r="BC25" s="21">
        <f t="shared" ref="BC25:BC34" si="63">AW25</f>
        <v>0</v>
      </c>
      <c r="BD25" s="18">
        <f t="shared" ref="BD25:BD34" si="64">(AX25*3)+(AY25*10)+(AZ25*5)+(BA25*20)</f>
        <v>0</v>
      </c>
      <c r="BE25" s="36">
        <f t="shared" ref="BE25:BE34" si="65">BB25+BC25+BD25</f>
        <v>0</v>
      </c>
      <c r="BF25" s="68"/>
      <c r="BG25" s="71"/>
      <c r="BH25" s="66"/>
      <c r="BI25" s="66"/>
      <c r="BJ25" s="66"/>
      <c r="BK25" s="66"/>
      <c r="BL25" s="67"/>
      <c r="BM25" s="68">
        <f t="shared" ref="BM25:BM34" si="66">BF25+BG25</f>
        <v>0</v>
      </c>
      <c r="BN25" s="65">
        <f t="shared" ref="BN25:BN34" si="67">BH25/2</f>
        <v>0</v>
      </c>
      <c r="BO25" s="64">
        <f t="shared" ref="BO25:BO34" si="68">(BI25*3)+(BJ25*5)+(BK25*5)+(BL25*20)</f>
        <v>0</v>
      </c>
      <c r="BP25" s="72">
        <f t="shared" ref="BP25:BP34" si="69">BM25+BN25+BO25</f>
        <v>0</v>
      </c>
      <c r="BQ25" s="69"/>
      <c r="BR25" s="23"/>
      <c r="BS25" s="23"/>
      <c r="BT25" s="23"/>
      <c r="BU25" s="24"/>
      <c r="BV25" s="24"/>
      <c r="BW25" s="24"/>
      <c r="BX25" s="24"/>
      <c r="BY25" s="25"/>
      <c r="BZ25" s="22">
        <f t="shared" ref="BZ25:BZ34" si="70">BQ25+BR25+BS25+BT25</f>
        <v>0</v>
      </c>
      <c r="CA25" s="21">
        <f t="shared" ref="CA25:CA34" si="71">BU25</f>
        <v>0</v>
      </c>
      <c r="CB25" s="27">
        <f t="shared" ref="CB25:CB34" si="72">(BV25*3)+(BW25*10)+(BX25*5)+(BY25*20)</f>
        <v>0</v>
      </c>
      <c r="CC25" s="45">
        <f t="shared" ref="CC25:CC34" si="73">BZ25+CA25+CB25</f>
        <v>0</v>
      </c>
      <c r="CD25" s="26"/>
      <c r="CE25" s="23"/>
      <c r="CF25" s="24"/>
      <c r="CG25" s="24"/>
      <c r="CH25" s="24"/>
      <c r="CI25" s="24"/>
      <c r="CJ25" s="25"/>
      <c r="CK25" s="22">
        <f t="shared" ref="CK25:CK34" si="74">CD25+CE25</f>
        <v>0</v>
      </c>
      <c r="CL25" s="21">
        <f t="shared" ref="CL25:CL34" si="75">CF25</f>
        <v>0</v>
      </c>
      <c r="CM25" s="18">
        <f t="shared" ref="CM25:CM34" si="76">(CG25*3)+(CH25*10)+(CI25*5)+(CJ25*20)</f>
        <v>0</v>
      </c>
      <c r="CN25" s="36">
        <f t="shared" ref="CN25:CN34" si="77">CK25+CL25+CM25</f>
        <v>0</v>
      </c>
      <c r="CO25" s="1"/>
      <c r="CP25" s="1"/>
      <c r="CQ25" s="2"/>
      <c r="CR25" s="2"/>
      <c r="CS25" s="2"/>
      <c r="CT25" s="2"/>
      <c r="CU25" s="2"/>
      <c r="CV25" s="40"/>
      <c r="CW25" s="11"/>
      <c r="CX25" s="5"/>
      <c r="CY25" s="33"/>
      <c r="CZ25" s="1"/>
      <c r="DA25" s="1"/>
      <c r="DB25" s="2"/>
      <c r="DC25" s="2"/>
      <c r="DD25" s="2"/>
      <c r="DE25" s="2"/>
      <c r="DF25" s="2"/>
      <c r="DG25" s="40"/>
      <c r="DH25" s="11"/>
      <c r="DI25" s="5"/>
      <c r="DJ25" s="33"/>
      <c r="DK25" s="1"/>
      <c r="DL25" s="1"/>
      <c r="DM25" s="2"/>
      <c r="DN25" s="2"/>
      <c r="DO25" s="2"/>
      <c r="DP25" s="2"/>
      <c r="DQ25" s="2"/>
      <c r="DR25" s="40"/>
      <c r="DS25" s="11"/>
      <c r="DT25" s="5"/>
      <c r="DU25" s="33"/>
      <c r="DV25" s="1"/>
      <c r="DW25" s="1"/>
      <c r="DX25" s="2"/>
      <c r="DY25" s="2"/>
      <c r="DZ25" s="2"/>
      <c r="EA25" s="2"/>
      <c r="EB25" s="2"/>
      <c r="EC25" s="40"/>
      <c r="ED25" s="11"/>
      <c r="EE25" s="5"/>
      <c r="EF25" s="33"/>
      <c r="EG25" s="1"/>
      <c r="EH25" s="1"/>
      <c r="EI25" s="2"/>
      <c r="EJ25" s="2"/>
      <c r="EK25" s="2"/>
      <c r="EL25" s="2"/>
      <c r="EM25" s="2"/>
      <c r="EN25" s="40"/>
      <c r="EO25" s="11"/>
      <c r="EP25" s="5"/>
      <c r="EQ25" s="33"/>
      <c r="ER25" s="1"/>
      <c r="ES25" s="1"/>
      <c r="ET25" s="2"/>
      <c r="EU25" s="2"/>
      <c r="EV25" s="2"/>
      <c r="EW25" s="2"/>
      <c r="EX25" s="2"/>
      <c r="EY25" s="40"/>
      <c r="EZ25" s="11"/>
      <c r="FA25" s="5"/>
      <c r="FB25" s="33"/>
      <c r="FC25" s="1"/>
      <c r="FD25" s="1"/>
      <c r="FE25" s="2"/>
      <c r="FF25" s="2"/>
      <c r="FG25" s="2"/>
      <c r="FH25" s="2"/>
      <c r="FI25" s="2"/>
      <c r="FJ25" s="40"/>
      <c r="FK25" s="11"/>
      <c r="FL25" s="5"/>
      <c r="FM25" s="33"/>
      <c r="FN25" s="1"/>
      <c r="FO25" s="1"/>
      <c r="FP25" s="2"/>
      <c r="FQ25" s="2"/>
      <c r="FR25" s="2"/>
      <c r="FS25" s="2"/>
      <c r="FT25" s="2"/>
      <c r="FU25" s="40"/>
      <c r="FV25" s="11"/>
      <c r="FW25" s="5"/>
      <c r="FX25" s="33"/>
      <c r="FY25" s="1"/>
      <c r="FZ25" s="1"/>
      <c r="GA25" s="2"/>
      <c r="GB25" s="2"/>
      <c r="GC25" s="2"/>
      <c r="GD25" s="2"/>
      <c r="GE25" s="2"/>
      <c r="GF25" s="40"/>
      <c r="GG25" s="11"/>
      <c r="GH25" s="5"/>
      <c r="GI25" s="33"/>
      <c r="GJ25" s="1"/>
      <c r="GK25" s="1"/>
      <c r="GL25" s="2"/>
      <c r="GM25" s="2"/>
      <c r="GN25" s="2"/>
      <c r="GO25" s="2"/>
      <c r="GP25" s="2"/>
      <c r="GQ25" s="40"/>
      <c r="GR25" s="11"/>
      <c r="GS25" s="5"/>
      <c r="GT25" s="33"/>
      <c r="GU25" s="1"/>
      <c r="GV25" s="1"/>
      <c r="GW25" s="2"/>
      <c r="GX25" s="2"/>
      <c r="GY25" s="2"/>
      <c r="GZ25" s="2"/>
      <c r="HA25" s="2"/>
      <c r="HB25" s="40"/>
      <c r="HC25" s="11"/>
      <c r="HD25" s="5"/>
      <c r="HE25" s="33"/>
      <c r="HF25" s="1"/>
      <c r="HG25" s="1"/>
      <c r="HH25" s="2"/>
      <c r="HI25" s="2"/>
      <c r="HJ25" s="2"/>
      <c r="HK25" s="2"/>
      <c r="HL25" s="2"/>
      <c r="HM25" s="40"/>
      <c r="HN25" s="11"/>
      <c r="HO25" s="5"/>
      <c r="HP25" s="33"/>
      <c r="HQ25" s="1"/>
      <c r="HR25" s="1"/>
      <c r="HS25" s="2"/>
      <c r="HT25" s="2"/>
      <c r="HU25" s="2"/>
      <c r="HV25" s="2"/>
      <c r="HW25" s="2"/>
      <c r="HX25" s="40"/>
      <c r="HY25" s="11"/>
      <c r="HZ25" s="5"/>
      <c r="IA25" s="33"/>
      <c r="IB25" s="1"/>
      <c r="IC25" s="1"/>
      <c r="ID25" s="2"/>
      <c r="IE25" s="2"/>
      <c r="IF25" s="2"/>
      <c r="IG25" s="2"/>
      <c r="IH25" s="2"/>
      <c r="II25" s="40"/>
      <c r="IJ25" s="11"/>
      <c r="IK25" s="5"/>
      <c r="IL25" s="33"/>
    </row>
    <row r="26" spans="1:324" ht="13.5" hidden="1" thickTop="1" x14ac:dyDescent="0.2">
      <c r="A26" s="28"/>
      <c r="B26" s="51"/>
      <c r="C26" s="52"/>
      <c r="D26" s="53"/>
      <c r="E26" s="53"/>
      <c r="F26" s="54"/>
      <c r="G26" s="111"/>
      <c r="H26" s="55"/>
      <c r="I26" s="56" t="e">
        <f>IF(AND(#REF!="Y",K26&gt;0,OR(AND(H26=1,#REF!=10),AND(H26=2,#REF!=20),AND(H26=3,#REF!=30),AND(H26=4,#REF!=40),AND(H26=5,#REF!=50),AND(H26=6,#REF!=60),AND(H26=7,#REF!=70),AND(H26=8,#REF!=80),AND(H26=9,#REF!=90),AND(H26=10,#REF!=100))),VLOOKUP(K26-1,SortLookup!$A$13:$B$16,2,FALSE),"")</f>
        <v>#REF!</v>
      </c>
      <c r="J26" s="57" t="str">
        <f>IF(ISNA(VLOOKUP(E26,SortLookup!$A$1:$B$5,2,FALSE))," ",VLOOKUP(E26,SortLookup!$A$1:$B$5,2,FALSE))</f>
        <v xml:space="preserve"> </v>
      </c>
      <c r="K26" s="58" t="str">
        <f>IF(ISNA(VLOOKUP(F26,SortLookup!$A$7:$B$11,2,FALSE))," ",VLOOKUP(F26,SortLookup!$A$7:$B$11,2,FALSE))</f>
        <v xml:space="preserve"> </v>
      </c>
      <c r="L26" s="37">
        <f t="shared" si="52"/>
        <v>0</v>
      </c>
      <c r="M26" s="38">
        <f>AC26+AP26+BB26+BM26+BZ26+CK26+CV26+DG26+DR26+EC26+EN26+EY26+FJ26+FU26+GF26+GQ26+HB26+HM26+HX26+II26</f>
        <v>0</v>
      </c>
      <c r="N26" s="31">
        <f>AE26+AR26+BD26+BO26+CB26+CM26+CX26+DI26+DT26+EE26+EP26+FA26+FL26+FW26+GH26+GS26+HD26+HO26+HZ26+IK26</f>
        <v>0</v>
      </c>
      <c r="O26" s="32">
        <f t="shared" si="53"/>
        <v>0</v>
      </c>
      <c r="P26" s="39">
        <f>X26+AK26+AW26+BH26+BU26+CF26+CQ26+DB26+DM26+DX26+EI26+ET26+FE26+FP26+GA26+GL26+GW26+HH26+HS26+ID26</f>
        <v>0</v>
      </c>
      <c r="Q26" s="59"/>
      <c r="R26" s="60"/>
      <c r="S26" s="60"/>
      <c r="T26" s="60"/>
      <c r="U26" s="60"/>
      <c r="V26" s="60"/>
      <c r="W26" s="60"/>
      <c r="X26" s="24"/>
      <c r="Y26" s="24"/>
      <c r="Z26" s="24"/>
      <c r="AA26" s="24"/>
      <c r="AB26" s="25"/>
      <c r="AC26" s="34">
        <f t="shared" si="54"/>
        <v>0</v>
      </c>
      <c r="AD26" s="32">
        <f t="shared" si="55"/>
        <v>0</v>
      </c>
      <c r="AE26" s="31">
        <f t="shared" si="56"/>
        <v>0</v>
      </c>
      <c r="AF26" s="63">
        <f t="shared" si="57"/>
        <v>0</v>
      </c>
      <c r="AG26" s="59"/>
      <c r="AH26" s="60"/>
      <c r="AI26" s="60"/>
      <c r="AJ26" s="60"/>
      <c r="AK26" s="24"/>
      <c r="AL26" s="24"/>
      <c r="AM26" s="24"/>
      <c r="AN26" s="24"/>
      <c r="AO26" s="25"/>
      <c r="AP26" s="34">
        <f t="shared" si="58"/>
        <v>0</v>
      </c>
      <c r="AQ26" s="32">
        <f t="shared" si="59"/>
        <v>0</v>
      </c>
      <c r="AR26" s="31">
        <f t="shared" si="60"/>
        <v>0</v>
      </c>
      <c r="AS26" s="63">
        <f t="shared" si="61"/>
        <v>0</v>
      </c>
      <c r="AT26" s="59"/>
      <c r="AU26" s="60"/>
      <c r="AV26" s="60"/>
      <c r="AW26" s="24"/>
      <c r="AX26" s="24"/>
      <c r="AY26" s="24"/>
      <c r="AZ26" s="24"/>
      <c r="BA26" s="25"/>
      <c r="BB26" s="34">
        <f t="shared" si="62"/>
        <v>0</v>
      </c>
      <c r="BC26" s="32">
        <f t="shared" si="63"/>
        <v>0</v>
      </c>
      <c r="BD26" s="31">
        <f t="shared" si="64"/>
        <v>0</v>
      </c>
      <c r="BE26" s="63">
        <f t="shared" si="65"/>
        <v>0</v>
      </c>
      <c r="BF26" s="34"/>
      <c r="BG26" s="70"/>
      <c r="BH26" s="61"/>
      <c r="BI26" s="61"/>
      <c r="BJ26" s="61"/>
      <c r="BK26" s="61"/>
      <c r="BL26" s="62"/>
      <c r="BM26" s="34">
        <f t="shared" si="66"/>
        <v>0</v>
      </c>
      <c r="BN26" s="32">
        <f t="shared" si="67"/>
        <v>0</v>
      </c>
      <c r="BO26" s="31">
        <f t="shared" si="68"/>
        <v>0</v>
      </c>
      <c r="BP26" s="30">
        <f t="shared" si="69"/>
        <v>0</v>
      </c>
      <c r="BQ26" s="59"/>
      <c r="BR26" s="23"/>
      <c r="BS26" s="23"/>
      <c r="BT26" s="23"/>
      <c r="BU26" s="24"/>
      <c r="BV26" s="24"/>
      <c r="BW26" s="24"/>
      <c r="BX26" s="24"/>
      <c r="BY26" s="25"/>
      <c r="BZ26" s="22">
        <f t="shared" si="70"/>
        <v>0</v>
      </c>
      <c r="CA26" s="21">
        <f t="shared" si="71"/>
        <v>0</v>
      </c>
      <c r="CB26" s="27">
        <f t="shared" si="72"/>
        <v>0</v>
      </c>
      <c r="CC26" s="45">
        <f t="shared" si="73"/>
        <v>0</v>
      </c>
      <c r="CD26" s="26"/>
      <c r="CE26" s="23"/>
      <c r="CF26" s="24"/>
      <c r="CG26" s="24"/>
      <c r="CH26" s="24"/>
      <c r="CI26" s="24"/>
      <c r="CJ26" s="25"/>
      <c r="CK26" s="22">
        <f t="shared" si="74"/>
        <v>0</v>
      </c>
      <c r="CL26" s="21">
        <f t="shared" si="75"/>
        <v>0</v>
      </c>
      <c r="CM26" s="18">
        <f t="shared" si="76"/>
        <v>0</v>
      </c>
      <c r="CN26" s="36">
        <f t="shared" si="77"/>
        <v>0</v>
      </c>
    </row>
    <row r="27" spans="1:324" hidden="1" x14ac:dyDescent="0.2">
      <c r="A27" s="28"/>
      <c r="B27" s="41"/>
      <c r="C27" s="20"/>
      <c r="D27" s="42"/>
      <c r="E27" s="42"/>
      <c r="F27" s="43"/>
      <c r="G27" s="110"/>
      <c r="H27" s="19"/>
      <c r="I27" s="16" t="e">
        <f>IF(AND(#REF!="Y",K27&gt;0,OR(AND(H27=1,#REF!=10),AND(H27=2,#REF!=20),AND(H27=3,#REF!=30),AND(H27=4,#REF!=40),AND(H27=5,#REF!=50),AND(H27=6,#REF!=60),AND(H27=7,#REF!=70),AND(H27=8,#REF!=80),AND(H27=9,#REF!=90),AND(H27=10,#REF!=100))),VLOOKUP(K27-1,SortLookup!$A$13:$B$16,2,FALSE),"")</f>
        <v>#REF!</v>
      </c>
      <c r="J27" s="29" t="str">
        <f>IF(ISNA(VLOOKUP(E27,SortLookup!$A$1:$B$5,2,FALSE))," ",VLOOKUP(E27,SortLookup!$A$1:$B$5,2,FALSE))</f>
        <v xml:space="preserve"> </v>
      </c>
      <c r="K27" s="17" t="str">
        <f>IF(ISNA(VLOOKUP(F27,SortLookup!$A$7:$B$11,2,FALSE))," ",VLOOKUP(F27,SortLookup!$A$7:$B$11,2,FALSE))</f>
        <v xml:space="preserve"> </v>
      </c>
      <c r="L27" s="37">
        <f t="shared" si="52"/>
        <v>0</v>
      </c>
      <c r="M27" s="38">
        <f>AC27+AP27+BB27+BM27+BZ27+CK27+CV27+DG27+DR27+EC27+EN27+EY27+FJ27+FU27+GF27+GQ27+HB27+HM27+HX27+II27</f>
        <v>0</v>
      </c>
      <c r="N27" s="31">
        <f>AE27+AR27+BD27+BO27+CB27+CM27+CX27+DI27+DT27+EE27+EP27+FA27+FL27+FW27+GH27+GS27+HD27+HO27+HZ27+IK27</f>
        <v>0</v>
      </c>
      <c r="O27" s="32">
        <f t="shared" si="53"/>
        <v>0</v>
      </c>
      <c r="P27" s="39">
        <f>X27+AK27+AW27+BH27+BU27+CF27+CQ27+DB27+DM27+DX27+EI27+ET27+FE27+FP27+GA27+GL27+GW27+HH27+HS27+ID27</f>
        <v>0</v>
      </c>
      <c r="Q27" s="26"/>
      <c r="R27" s="23"/>
      <c r="S27" s="23"/>
      <c r="T27" s="23"/>
      <c r="U27" s="23"/>
      <c r="V27" s="23"/>
      <c r="W27" s="23"/>
      <c r="X27" s="24"/>
      <c r="Y27" s="24"/>
      <c r="Z27" s="24"/>
      <c r="AA27" s="24"/>
      <c r="AB27" s="25"/>
      <c r="AC27" s="22">
        <f t="shared" si="54"/>
        <v>0</v>
      </c>
      <c r="AD27" s="21">
        <f t="shared" si="55"/>
        <v>0</v>
      </c>
      <c r="AE27" s="18">
        <f t="shared" si="56"/>
        <v>0</v>
      </c>
      <c r="AF27" s="36">
        <f t="shared" si="57"/>
        <v>0</v>
      </c>
      <c r="AG27" s="26"/>
      <c r="AH27" s="23"/>
      <c r="AI27" s="23"/>
      <c r="AJ27" s="23"/>
      <c r="AK27" s="24"/>
      <c r="AL27" s="24"/>
      <c r="AM27" s="24"/>
      <c r="AN27" s="24"/>
      <c r="AO27" s="25"/>
      <c r="AP27" s="22">
        <f t="shared" si="58"/>
        <v>0</v>
      </c>
      <c r="AQ27" s="21">
        <f t="shared" si="59"/>
        <v>0</v>
      </c>
      <c r="AR27" s="18">
        <f t="shared" si="60"/>
        <v>0</v>
      </c>
      <c r="AS27" s="36">
        <f t="shared" si="61"/>
        <v>0</v>
      </c>
      <c r="AT27" s="26"/>
      <c r="AU27" s="23"/>
      <c r="AV27" s="23"/>
      <c r="AW27" s="24"/>
      <c r="AX27" s="24"/>
      <c r="AY27" s="24"/>
      <c r="AZ27" s="24"/>
      <c r="BA27" s="25"/>
      <c r="BB27" s="22">
        <f t="shared" si="62"/>
        <v>0</v>
      </c>
      <c r="BC27" s="21">
        <f t="shared" si="63"/>
        <v>0</v>
      </c>
      <c r="BD27" s="18">
        <f t="shared" si="64"/>
        <v>0</v>
      </c>
      <c r="BE27" s="36">
        <f t="shared" si="65"/>
        <v>0</v>
      </c>
      <c r="BF27" s="22"/>
      <c r="BG27" s="35"/>
      <c r="BH27" s="24"/>
      <c r="BI27" s="24"/>
      <c r="BJ27" s="24"/>
      <c r="BK27" s="24"/>
      <c r="BL27" s="25"/>
      <c r="BM27" s="34">
        <f t="shared" si="66"/>
        <v>0</v>
      </c>
      <c r="BN27" s="32">
        <f t="shared" si="67"/>
        <v>0</v>
      </c>
      <c r="BO27" s="31">
        <f t="shared" si="68"/>
        <v>0</v>
      </c>
      <c r="BP27" s="30">
        <f t="shared" si="69"/>
        <v>0</v>
      </c>
      <c r="BQ27" s="26"/>
      <c r="BR27" s="23"/>
      <c r="BS27" s="23"/>
      <c r="BT27" s="23"/>
      <c r="BU27" s="24"/>
      <c r="BV27" s="24"/>
      <c r="BW27" s="24"/>
      <c r="BX27" s="24"/>
      <c r="BY27" s="25"/>
      <c r="BZ27" s="22">
        <f t="shared" si="70"/>
        <v>0</v>
      </c>
      <c r="CA27" s="21">
        <f t="shared" si="71"/>
        <v>0</v>
      </c>
      <c r="CB27" s="27">
        <f t="shared" si="72"/>
        <v>0</v>
      </c>
      <c r="CC27" s="45">
        <f t="shared" si="73"/>
        <v>0</v>
      </c>
      <c r="CD27" s="26"/>
      <c r="CE27" s="23"/>
      <c r="CF27" s="24"/>
      <c r="CG27" s="24"/>
      <c r="CH27" s="24"/>
      <c r="CI27" s="24"/>
      <c r="CJ27" s="25"/>
      <c r="CK27" s="22">
        <f t="shared" si="74"/>
        <v>0</v>
      </c>
      <c r="CL27" s="21">
        <f t="shared" si="75"/>
        <v>0</v>
      </c>
      <c r="CM27" s="18">
        <f t="shared" si="76"/>
        <v>0</v>
      </c>
      <c r="CN27" s="36">
        <f t="shared" si="77"/>
        <v>0</v>
      </c>
    </row>
    <row r="28" spans="1:324" hidden="1" x14ac:dyDescent="0.2">
      <c r="A28" s="28"/>
      <c r="B28" s="41"/>
      <c r="C28" s="20"/>
      <c r="D28" s="42"/>
      <c r="E28" s="42"/>
      <c r="F28" s="43"/>
      <c r="G28" s="110"/>
      <c r="H28" s="19"/>
      <c r="I28" s="16" t="e">
        <f>IF(AND(#REF!="Y",K28&gt;0,OR(AND(H28=1,#REF!=10),AND(H28=2,#REF!=20),AND(H28=3,#REF!=30),AND(H28=4,#REF!=40),AND(H28=5,#REF!=50),AND(H28=6,#REF!=60),AND(H28=7,#REF!=70),AND(H28=8,#REF!=80),AND(H28=9,#REF!=90),AND(H28=10,#REF!=100))),VLOOKUP(K28-1,SortLookup!$A$13:$B$16,2,FALSE),"")</f>
        <v>#REF!</v>
      </c>
      <c r="J28" s="29" t="str">
        <f>IF(ISNA(VLOOKUP(E28,SortLookup!$A$1:$B$5,2,FALSE))," ",VLOOKUP(E28,SortLookup!$A$1:$B$5,2,FALSE))</f>
        <v xml:space="preserve"> </v>
      </c>
      <c r="K28" s="17" t="str">
        <f>IF(ISNA(VLOOKUP(F28,SortLookup!$A$7:$B$11,2,FALSE))," ",VLOOKUP(F28,SortLookup!$A$7:$B$11,2,FALSE))</f>
        <v xml:space="preserve"> </v>
      </c>
      <c r="L28" s="37">
        <f t="shared" si="52"/>
        <v>0</v>
      </c>
      <c r="M28" s="38">
        <f>AC28+AP28+BB28+BM28+BZ28+CK28+CV22+DG22+DR22+EC22+EN22+EY22+FJ22+FU22+GF22+GQ22+HB22+HM22+HX22+II22</f>
        <v>0</v>
      </c>
      <c r="N28" s="31">
        <f>AE28+AR28+BD28+BO28+CB28+CM28+CX22+DI22+DT22+EE22+EP22+FA22+FL22+FW22+GH22+GS22+HD22+HO22+HZ22+IK22</f>
        <v>0</v>
      </c>
      <c r="O28" s="32">
        <f t="shared" si="53"/>
        <v>0</v>
      </c>
      <c r="P28" s="39">
        <f>X28+AK28+AW28+BH28+BU28+CF28+CQ22+DB22+DM22+DX22+EI22+ET22+FE22+FP22+GA22+GL22+GW22+HH22+HS22+ID22</f>
        <v>0</v>
      </c>
      <c r="Q28" s="26"/>
      <c r="R28" s="23"/>
      <c r="S28" s="23"/>
      <c r="T28" s="23"/>
      <c r="U28" s="23"/>
      <c r="V28" s="23"/>
      <c r="W28" s="23"/>
      <c r="X28" s="24"/>
      <c r="Y28" s="24"/>
      <c r="Z28" s="24"/>
      <c r="AA28" s="24"/>
      <c r="AB28" s="25"/>
      <c r="AC28" s="22">
        <f t="shared" si="54"/>
        <v>0</v>
      </c>
      <c r="AD28" s="21">
        <f t="shared" si="55"/>
        <v>0</v>
      </c>
      <c r="AE28" s="18">
        <f t="shared" si="56"/>
        <v>0</v>
      </c>
      <c r="AF28" s="36">
        <f t="shared" si="57"/>
        <v>0</v>
      </c>
      <c r="AG28" s="26"/>
      <c r="AH28" s="23"/>
      <c r="AI28" s="23"/>
      <c r="AJ28" s="23"/>
      <c r="AK28" s="24"/>
      <c r="AL28" s="24"/>
      <c r="AM28" s="24"/>
      <c r="AN28" s="24"/>
      <c r="AO28" s="25"/>
      <c r="AP28" s="22">
        <f t="shared" si="58"/>
        <v>0</v>
      </c>
      <c r="AQ28" s="21">
        <f t="shared" si="59"/>
        <v>0</v>
      </c>
      <c r="AR28" s="18">
        <f t="shared" si="60"/>
        <v>0</v>
      </c>
      <c r="AS28" s="36">
        <f t="shared" si="61"/>
        <v>0</v>
      </c>
      <c r="AT28" s="26"/>
      <c r="AU28" s="23"/>
      <c r="AV28" s="23"/>
      <c r="AW28" s="24"/>
      <c r="AX28" s="24"/>
      <c r="AY28" s="24"/>
      <c r="AZ28" s="24"/>
      <c r="BA28" s="25"/>
      <c r="BB28" s="22">
        <f t="shared" si="62"/>
        <v>0</v>
      </c>
      <c r="BC28" s="21">
        <f t="shared" si="63"/>
        <v>0</v>
      </c>
      <c r="BD28" s="18">
        <f t="shared" si="64"/>
        <v>0</v>
      </c>
      <c r="BE28" s="36">
        <f t="shared" si="65"/>
        <v>0</v>
      </c>
      <c r="BF28" s="22"/>
      <c r="BG28" s="35"/>
      <c r="BH28" s="24"/>
      <c r="BI28" s="24"/>
      <c r="BJ28" s="24"/>
      <c r="BK28" s="24"/>
      <c r="BL28" s="25"/>
      <c r="BM28" s="34">
        <f t="shared" si="66"/>
        <v>0</v>
      </c>
      <c r="BN28" s="32">
        <f t="shared" si="67"/>
        <v>0</v>
      </c>
      <c r="BO28" s="31">
        <f t="shared" si="68"/>
        <v>0</v>
      </c>
      <c r="BP28" s="30">
        <f t="shared" si="69"/>
        <v>0</v>
      </c>
      <c r="BQ28" s="26"/>
      <c r="BR28" s="23"/>
      <c r="BS28" s="23"/>
      <c r="BT28" s="23"/>
      <c r="BU28" s="24"/>
      <c r="BV28" s="24"/>
      <c r="BW28" s="24"/>
      <c r="BX28" s="24"/>
      <c r="BY28" s="25"/>
      <c r="BZ28" s="22">
        <f t="shared" si="70"/>
        <v>0</v>
      </c>
      <c r="CA28" s="21">
        <f t="shared" si="71"/>
        <v>0</v>
      </c>
      <c r="CB28" s="27">
        <f t="shared" si="72"/>
        <v>0</v>
      </c>
      <c r="CC28" s="45">
        <f t="shared" si="73"/>
        <v>0</v>
      </c>
      <c r="CD28" s="26"/>
      <c r="CE28" s="23"/>
      <c r="CF28" s="24"/>
      <c r="CG28" s="24"/>
      <c r="CH28" s="24"/>
      <c r="CI28" s="24"/>
      <c r="CJ28" s="25"/>
      <c r="CK28" s="22">
        <f t="shared" si="74"/>
        <v>0</v>
      </c>
      <c r="CL28" s="21">
        <f t="shared" si="75"/>
        <v>0</v>
      </c>
      <c r="CM28" s="18">
        <f t="shared" si="76"/>
        <v>0</v>
      </c>
      <c r="CN28" s="36">
        <f t="shared" si="77"/>
        <v>0</v>
      </c>
    </row>
    <row r="29" spans="1:324" hidden="1" x14ac:dyDescent="0.2">
      <c r="A29" s="28"/>
      <c r="B29" s="41"/>
      <c r="C29" s="20"/>
      <c r="D29" s="42"/>
      <c r="E29" s="42"/>
      <c r="F29" s="43"/>
      <c r="G29" s="110"/>
      <c r="H29" s="19"/>
      <c r="I29" s="16" t="e">
        <f>IF(AND(#REF!="Y",K29&gt;0,OR(AND(H29=1,#REF!=10),AND(H29=2,#REF!=20),AND(H29=3,#REF!=30),AND(H29=4,#REF!=40),AND(H29=5,#REF!=50),AND(H29=6,#REF!=60),AND(H29=7,#REF!=70),AND(H29=8,#REF!=80),AND(H29=9,#REF!=90),AND(H29=10,#REF!=100))),VLOOKUP(K29-1,SortLookup!$A$13:$B$16,2,FALSE),"")</f>
        <v>#REF!</v>
      </c>
      <c r="J29" s="29" t="str">
        <f>IF(ISNA(VLOOKUP(E29,SortLookup!$A$1:$B$5,2,FALSE))," ",VLOOKUP(E29,SortLookup!$A$1:$B$5,2,FALSE))</f>
        <v xml:space="preserve"> </v>
      </c>
      <c r="K29" s="17" t="str">
        <f>IF(ISNA(VLOOKUP(F29,SortLookup!$A$7:$B$11,2,FALSE))," ",VLOOKUP(F29,SortLookup!$A$7:$B$11,2,FALSE))</f>
        <v xml:space="preserve"> </v>
      </c>
      <c r="L29" s="37">
        <f t="shared" si="52"/>
        <v>0</v>
      </c>
      <c r="M29" s="38">
        <f>AC29+AP29+BB29+BM29+BZ29+CK29+CV28+DG28+DR28+EC28+EN28+EY28+FJ28+FU28+GF28+GQ28+HB28+HM28+HX28+II28</f>
        <v>0</v>
      </c>
      <c r="N29" s="31">
        <f>AE29+AR29+BD29+BO29+CB29+CM29+CX28+DI28+DT28+EE28+EP28+FA28+FL28+FW28+GH28+GS28+HD28+HO28+HZ28+IK28</f>
        <v>0</v>
      </c>
      <c r="O29" s="32">
        <f t="shared" si="53"/>
        <v>0</v>
      </c>
      <c r="P29" s="39">
        <f>X29+AK29+AW29+BH29+BU29+CF29+CQ28+DB28+DM28+DX28+EI28+ET28+FE28+FP28+GA28+GL28+GW28+HH28+HS28+ID28</f>
        <v>0</v>
      </c>
      <c r="Q29" s="26"/>
      <c r="R29" s="23"/>
      <c r="S29" s="23"/>
      <c r="T29" s="23"/>
      <c r="U29" s="23"/>
      <c r="V29" s="23"/>
      <c r="W29" s="23"/>
      <c r="X29" s="24"/>
      <c r="Y29" s="24"/>
      <c r="Z29" s="24"/>
      <c r="AA29" s="24"/>
      <c r="AB29" s="25"/>
      <c r="AC29" s="22">
        <f t="shared" si="54"/>
        <v>0</v>
      </c>
      <c r="AD29" s="21">
        <f t="shared" si="55"/>
        <v>0</v>
      </c>
      <c r="AE29" s="18">
        <f t="shared" si="56"/>
        <v>0</v>
      </c>
      <c r="AF29" s="36">
        <f t="shared" si="57"/>
        <v>0</v>
      </c>
      <c r="AG29" s="26"/>
      <c r="AH29" s="23"/>
      <c r="AI29" s="23"/>
      <c r="AJ29" s="23"/>
      <c r="AK29" s="24"/>
      <c r="AL29" s="24"/>
      <c r="AM29" s="24"/>
      <c r="AN29" s="24"/>
      <c r="AO29" s="25"/>
      <c r="AP29" s="22">
        <f t="shared" si="58"/>
        <v>0</v>
      </c>
      <c r="AQ29" s="21">
        <f t="shared" si="59"/>
        <v>0</v>
      </c>
      <c r="AR29" s="18">
        <f t="shared" si="60"/>
        <v>0</v>
      </c>
      <c r="AS29" s="36">
        <f t="shared" si="61"/>
        <v>0</v>
      </c>
      <c r="AT29" s="26"/>
      <c r="AU29" s="23"/>
      <c r="AV29" s="23"/>
      <c r="AW29" s="24"/>
      <c r="AX29" s="24"/>
      <c r="AY29" s="24"/>
      <c r="AZ29" s="24"/>
      <c r="BA29" s="25"/>
      <c r="BB29" s="22">
        <f t="shared" si="62"/>
        <v>0</v>
      </c>
      <c r="BC29" s="21">
        <f t="shared" si="63"/>
        <v>0</v>
      </c>
      <c r="BD29" s="18">
        <f t="shared" si="64"/>
        <v>0</v>
      </c>
      <c r="BE29" s="36">
        <f t="shared" si="65"/>
        <v>0</v>
      </c>
      <c r="BF29" s="22"/>
      <c r="BG29" s="35"/>
      <c r="BH29" s="24"/>
      <c r="BI29" s="24"/>
      <c r="BJ29" s="24"/>
      <c r="BK29" s="24"/>
      <c r="BL29" s="25"/>
      <c r="BM29" s="34">
        <f t="shared" si="66"/>
        <v>0</v>
      </c>
      <c r="BN29" s="32">
        <f t="shared" si="67"/>
        <v>0</v>
      </c>
      <c r="BO29" s="31">
        <f t="shared" si="68"/>
        <v>0</v>
      </c>
      <c r="BP29" s="30">
        <f t="shared" si="69"/>
        <v>0</v>
      </c>
      <c r="BQ29" s="26"/>
      <c r="BR29" s="23"/>
      <c r="BS29" s="23"/>
      <c r="BT29" s="23"/>
      <c r="BU29" s="24"/>
      <c r="BV29" s="24"/>
      <c r="BW29" s="24"/>
      <c r="BX29" s="24"/>
      <c r="BY29" s="25"/>
      <c r="BZ29" s="22">
        <f t="shared" si="70"/>
        <v>0</v>
      </c>
      <c r="CA29" s="21">
        <f t="shared" si="71"/>
        <v>0</v>
      </c>
      <c r="CB29" s="27">
        <f t="shared" si="72"/>
        <v>0</v>
      </c>
      <c r="CC29" s="45">
        <f t="shared" si="73"/>
        <v>0</v>
      </c>
      <c r="CD29" s="26"/>
      <c r="CE29" s="23"/>
      <c r="CF29" s="24"/>
      <c r="CG29" s="24"/>
      <c r="CH29" s="24"/>
      <c r="CI29" s="24"/>
      <c r="CJ29" s="25"/>
      <c r="CK29" s="22">
        <f t="shared" si="74"/>
        <v>0</v>
      </c>
      <c r="CL29" s="21">
        <f t="shared" si="75"/>
        <v>0</v>
      </c>
      <c r="CM29" s="18">
        <f t="shared" si="76"/>
        <v>0</v>
      </c>
      <c r="CN29" s="36">
        <f t="shared" si="77"/>
        <v>0</v>
      </c>
    </row>
    <row r="30" spans="1:324" hidden="1" x14ac:dyDescent="0.2">
      <c r="A30" s="28"/>
      <c r="B30" s="51"/>
      <c r="C30" s="52"/>
      <c r="D30" s="53"/>
      <c r="E30" s="53"/>
      <c r="F30" s="54"/>
      <c r="G30" s="111"/>
      <c r="H30" s="55"/>
      <c r="I30" s="56" t="e">
        <f>IF(AND(#REF!="Y",K30&gt;0,OR(AND(H30=1,#REF!=10),AND(H30=2,#REF!=20),AND(H30=3,#REF!=30),AND(H30=4,#REF!=40),AND(H30=5,#REF!=50),AND(H30=6,#REF!=60),AND(H30=7,#REF!=70),AND(H30=8,#REF!=80),AND(H30=9,#REF!=90),AND(H30=10,#REF!=100))),VLOOKUP(K30-1,SortLookup!$A$13:$B$16,2,FALSE),"")</f>
        <v>#REF!</v>
      </c>
      <c r="J30" s="57" t="str">
        <f>IF(ISNA(VLOOKUP(E30,SortLookup!$A$1:$B$5,2,FALSE))," ",VLOOKUP(E30,SortLookup!$A$1:$B$5,2,FALSE))</f>
        <v xml:space="preserve"> </v>
      </c>
      <c r="K30" s="58" t="str">
        <f>IF(ISNA(VLOOKUP(F30,SortLookup!$A$7:$B$11,2,FALSE))," ",VLOOKUP(F30,SortLookup!$A$7:$B$11,2,FALSE))</f>
        <v xml:space="preserve"> </v>
      </c>
      <c r="L30" s="37">
        <f t="shared" si="52"/>
        <v>0</v>
      </c>
      <c r="M30" s="38">
        <f>AC30+AP30+BB30+BM30+BZ30+CK30+CV17+DG17+DR17+EC17+EN17+EY17+FJ17+FU17+GF17+GQ17+HB17+HM17+HX17+II17</f>
        <v>0</v>
      </c>
      <c r="N30" s="31">
        <f>AE30+AR30+BD30+BO30+CB30+CM30+CX17+DI17+DT17+EE17+EP17+FA17+FL17+FW17+GH17+GS17+HD17+HO17+HZ17+IK17</f>
        <v>0</v>
      </c>
      <c r="O30" s="32">
        <f t="shared" si="53"/>
        <v>0</v>
      </c>
      <c r="P30" s="39">
        <f>X30+AK30+AW30+BH30+BU30+CF30+CQ17+DB17+DM17+DX17+EI17+ET17+FE17+FP17+GA17+GL17+GW17+HH17+HS17+ID17</f>
        <v>0</v>
      </c>
      <c r="Q30" s="59"/>
      <c r="R30" s="60"/>
      <c r="S30" s="60"/>
      <c r="T30" s="60"/>
      <c r="U30" s="60"/>
      <c r="V30" s="60"/>
      <c r="W30" s="60"/>
      <c r="X30" s="24"/>
      <c r="Y30" s="24"/>
      <c r="Z30" s="24"/>
      <c r="AA30" s="24"/>
      <c r="AB30" s="25"/>
      <c r="AC30" s="34">
        <f t="shared" si="54"/>
        <v>0</v>
      </c>
      <c r="AD30" s="32">
        <f t="shared" si="55"/>
        <v>0</v>
      </c>
      <c r="AE30" s="31">
        <f t="shared" si="56"/>
        <v>0</v>
      </c>
      <c r="AF30" s="63">
        <f t="shared" si="57"/>
        <v>0</v>
      </c>
      <c r="AG30" s="59"/>
      <c r="AH30" s="60"/>
      <c r="AI30" s="60"/>
      <c r="AJ30" s="60"/>
      <c r="AK30" s="24"/>
      <c r="AL30" s="24"/>
      <c r="AM30" s="24"/>
      <c r="AN30" s="24"/>
      <c r="AO30" s="25"/>
      <c r="AP30" s="34">
        <f t="shared" si="58"/>
        <v>0</v>
      </c>
      <c r="AQ30" s="32">
        <f t="shared" si="59"/>
        <v>0</v>
      </c>
      <c r="AR30" s="31">
        <f t="shared" si="60"/>
        <v>0</v>
      </c>
      <c r="AS30" s="63">
        <f t="shared" si="61"/>
        <v>0</v>
      </c>
      <c r="AT30" s="59"/>
      <c r="AU30" s="60"/>
      <c r="AV30" s="60"/>
      <c r="AW30" s="24"/>
      <c r="AX30" s="24"/>
      <c r="AY30" s="24"/>
      <c r="AZ30" s="24"/>
      <c r="BA30" s="25"/>
      <c r="BB30" s="22">
        <f t="shared" si="62"/>
        <v>0</v>
      </c>
      <c r="BC30" s="21">
        <f t="shared" si="63"/>
        <v>0</v>
      </c>
      <c r="BD30" s="18">
        <f t="shared" si="64"/>
        <v>0</v>
      </c>
      <c r="BE30" s="36">
        <f t="shared" si="65"/>
        <v>0</v>
      </c>
      <c r="BF30" s="22"/>
      <c r="BG30" s="35"/>
      <c r="BH30" s="24"/>
      <c r="BI30" s="24"/>
      <c r="BJ30" s="24"/>
      <c r="BK30" s="24"/>
      <c r="BL30" s="25"/>
      <c r="BM30" s="34">
        <f t="shared" si="66"/>
        <v>0</v>
      </c>
      <c r="BN30" s="32">
        <f t="shared" si="67"/>
        <v>0</v>
      </c>
      <c r="BO30" s="31">
        <f t="shared" si="68"/>
        <v>0</v>
      </c>
      <c r="BP30" s="30">
        <f t="shared" si="69"/>
        <v>0</v>
      </c>
      <c r="BQ30" s="26"/>
      <c r="BR30" s="23"/>
      <c r="BS30" s="23"/>
      <c r="BT30" s="23"/>
      <c r="BU30" s="24"/>
      <c r="BV30" s="24"/>
      <c r="BW30" s="24"/>
      <c r="BX30" s="24"/>
      <c r="BY30" s="25"/>
      <c r="BZ30" s="22">
        <f t="shared" si="70"/>
        <v>0</v>
      </c>
      <c r="CA30" s="21">
        <f t="shared" si="71"/>
        <v>0</v>
      </c>
      <c r="CB30" s="27">
        <f t="shared" si="72"/>
        <v>0</v>
      </c>
      <c r="CC30" s="45">
        <f t="shared" si="73"/>
        <v>0</v>
      </c>
      <c r="CD30" s="26"/>
      <c r="CE30" s="23"/>
      <c r="CF30" s="24"/>
      <c r="CG30" s="24"/>
      <c r="CH30" s="24"/>
      <c r="CI30" s="24"/>
      <c r="CJ30" s="25"/>
      <c r="CK30" s="22">
        <f t="shared" si="74"/>
        <v>0</v>
      </c>
      <c r="CL30" s="21">
        <f t="shared" si="75"/>
        <v>0</v>
      </c>
      <c r="CM30" s="18">
        <f t="shared" si="76"/>
        <v>0</v>
      </c>
      <c r="CN30" s="36">
        <f t="shared" si="77"/>
        <v>0</v>
      </c>
    </row>
    <row r="31" spans="1:324" hidden="1" x14ac:dyDescent="0.2">
      <c r="A31" s="28"/>
      <c r="B31" s="41"/>
      <c r="C31" s="20"/>
      <c r="D31" s="42"/>
      <c r="E31" s="42"/>
      <c r="F31" s="43"/>
      <c r="G31" s="110"/>
      <c r="H31" s="19"/>
      <c r="I31" s="16" t="e">
        <f>IF(AND(#REF!="Y",K31&gt;0,OR(AND(H31=1,#REF!=10),AND(H31=2,#REF!=20),AND(H31=3,#REF!=30),AND(H31=4,#REF!=40),AND(H31=5,#REF!=50),AND(H31=6,#REF!=60),AND(H31=7,#REF!=70),AND(H31=8,#REF!=80),AND(H31=9,#REF!=90),AND(H31=10,#REF!=100))),VLOOKUP(K31-1,SortLookup!$A$13:$B$16,2,FALSE),"")</f>
        <v>#REF!</v>
      </c>
      <c r="J31" s="29" t="str">
        <f>IF(ISNA(VLOOKUP(E31,SortLookup!$A$1:$B$5,2,FALSE))," ",VLOOKUP(E31,SortLookup!$A$1:$B$5,2,FALSE))</f>
        <v xml:space="preserve"> </v>
      </c>
      <c r="K31" s="17" t="str">
        <f>IF(ISNA(VLOOKUP(F31,SortLookup!$A$7:$B$11,2,FALSE))," ",VLOOKUP(F31,SortLookup!$A$7:$B$11,2,FALSE))</f>
        <v xml:space="preserve"> </v>
      </c>
      <c r="L31" s="37">
        <f t="shared" si="52"/>
        <v>0</v>
      </c>
      <c r="M31" s="38">
        <f>AC31+AP31+BB31+BM31+BZ31+CK31+CV24+DG24+DR24+EC24+EN24+EY24+FJ24+FU24+GF24+GQ24+HB24+HM24+HX24+II24</f>
        <v>0</v>
      </c>
      <c r="N31" s="31">
        <f>AE31+AR31+BD31+BO31+CB31+CM31+CX24+DI24+DT24+EE24+EP24+FA24+FL24+FW24+GH24+GS24+HD24+HO24+HZ24+IK24</f>
        <v>0</v>
      </c>
      <c r="O31" s="32">
        <f t="shared" si="53"/>
        <v>0</v>
      </c>
      <c r="P31" s="39">
        <f>X31+AK31+AW31+BH31+BU31+CF31+CQ24+DB24+DM24+DX24+EI24+ET24+FE24+FP24+GA24+GL24+GW24+HH24+HS24+ID24</f>
        <v>0</v>
      </c>
      <c r="Q31" s="26"/>
      <c r="R31" s="23"/>
      <c r="S31" s="23"/>
      <c r="T31" s="23"/>
      <c r="U31" s="23"/>
      <c r="V31" s="23"/>
      <c r="W31" s="23"/>
      <c r="X31" s="24"/>
      <c r="Y31" s="24"/>
      <c r="Z31" s="24"/>
      <c r="AA31" s="24"/>
      <c r="AB31" s="25"/>
      <c r="AC31" s="22">
        <f t="shared" si="54"/>
        <v>0</v>
      </c>
      <c r="AD31" s="21">
        <f t="shared" si="55"/>
        <v>0</v>
      </c>
      <c r="AE31" s="18">
        <f t="shared" si="56"/>
        <v>0</v>
      </c>
      <c r="AF31" s="36">
        <f t="shared" si="57"/>
        <v>0</v>
      </c>
      <c r="AG31" s="26"/>
      <c r="AH31" s="23"/>
      <c r="AI31" s="23"/>
      <c r="AJ31" s="23"/>
      <c r="AK31" s="24"/>
      <c r="AL31" s="24"/>
      <c r="AM31" s="24"/>
      <c r="AN31" s="24"/>
      <c r="AO31" s="25"/>
      <c r="AP31" s="22">
        <f t="shared" si="58"/>
        <v>0</v>
      </c>
      <c r="AQ31" s="21">
        <f t="shared" si="59"/>
        <v>0</v>
      </c>
      <c r="AR31" s="18">
        <f t="shared" si="60"/>
        <v>0</v>
      </c>
      <c r="AS31" s="36">
        <f t="shared" si="61"/>
        <v>0</v>
      </c>
      <c r="AT31" s="26"/>
      <c r="AU31" s="23"/>
      <c r="AV31" s="23"/>
      <c r="AW31" s="24"/>
      <c r="AX31" s="24"/>
      <c r="AY31" s="24"/>
      <c r="AZ31" s="24"/>
      <c r="BA31" s="25"/>
      <c r="BB31" s="22">
        <f t="shared" si="62"/>
        <v>0</v>
      </c>
      <c r="BC31" s="21">
        <f t="shared" si="63"/>
        <v>0</v>
      </c>
      <c r="BD31" s="18">
        <f t="shared" si="64"/>
        <v>0</v>
      </c>
      <c r="BE31" s="36">
        <f t="shared" si="65"/>
        <v>0</v>
      </c>
      <c r="BF31" s="22"/>
      <c r="BG31" s="35"/>
      <c r="BH31" s="24"/>
      <c r="BI31" s="24"/>
      <c r="BJ31" s="24"/>
      <c r="BK31" s="24"/>
      <c r="BL31" s="25"/>
      <c r="BM31" s="34">
        <f t="shared" si="66"/>
        <v>0</v>
      </c>
      <c r="BN31" s="32">
        <f t="shared" si="67"/>
        <v>0</v>
      </c>
      <c r="BO31" s="31">
        <f t="shared" si="68"/>
        <v>0</v>
      </c>
      <c r="BP31" s="30">
        <f t="shared" si="69"/>
        <v>0</v>
      </c>
      <c r="BQ31" s="26"/>
      <c r="BR31" s="23"/>
      <c r="BS31" s="23"/>
      <c r="BT31" s="23"/>
      <c r="BU31" s="24"/>
      <c r="BV31" s="24"/>
      <c r="BW31" s="24"/>
      <c r="BX31" s="24"/>
      <c r="BY31" s="25"/>
      <c r="BZ31" s="22">
        <f t="shared" si="70"/>
        <v>0</v>
      </c>
      <c r="CA31" s="21">
        <f t="shared" si="71"/>
        <v>0</v>
      </c>
      <c r="CB31" s="27">
        <f t="shared" si="72"/>
        <v>0</v>
      </c>
      <c r="CC31" s="45">
        <f t="shared" si="73"/>
        <v>0</v>
      </c>
      <c r="CD31" s="26"/>
      <c r="CE31" s="23"/>
      <c r="CF31" s="24"/>
      <c r="CG31" s="24"/>
      <c r="CH31" s="24"/>
      <c r="CI31" s="24"/>
      <c r="CJ31" s="25"/>
      <c r="CK31" s="22">
        <f t="shared" si="74"/>
        <v>0</v>
      </c>
      <c r="CL31" s="21">
        <f t="shared" si="75"/>
        <v>0</v>
      </c>
      <c r="CM31" s="18">
        <f t="shared" si="76"/>
        <v>0</v>
      </c>
      <c r="CN31" s="36">
        <f t="shared" si="77"/>
        <v>0</v>
      </c>
    </row>
    <row r="32" spans="1:324" hidden="1" x14ac:dyDescent="0.2">
      <c r="A32" s="28"/>
      <c r="B32" s="41"/>
      <c r="C32" s="20"/>
      <c r="D32" s="42"/>
      <c r="E32" s="42"/>
      <c r="F32" s="43"/>
      <c r="G32" s="110"/>
      <c r="H32" s="19"/>
      <c r="I32" s="16" t="e">
        <f>IF(AND(#REF!="Y",K32&gt;0,OR(AND(H32=1,#REF!=10),AND(H32=2,#REF!=20),AND(H32=3,#REF!=30),AND(H32=4,#REF!=40),AND(H32=5,#REF!=50),AND(H32=6,#REF!=60),AND(H32=7,#REF!=70),AND(H32=8,#REF!=80),AND(H32=9,#REF!=90),AND(H32=10,#REF!=100))),VLOOKUP(K32-1,SortLookup!$A$13:$B$16,2,FALSE),"")</f>
        <v>#REF!</v>
      </c>
      <c r="J32" s="29" t="str">
        <f>IF(ISNA(VLOOKUP(E32,SortLookup!$A$1:$B$5,2,FALSE))," ",VLOOKUP(E32,SortLookup!$A$1:$B$5,2,FALSE))</f>
        <v xml:space="preserve"> </v>
      </c>
      <c r="K32" s="17" t="str">
        <f>IF(ISNA(VLOOKUP(F32,SortLookup!$A$7:$B$11,2,FALSE))," ",VLOOKUP(F32,SortLookup!$A$7:$B$11,2,FALSE))</f>
        <v xml:space="preserve"> </v>
      </c>
      <c r="L32" s="37">
        <f t="shared" si="52"/>
        <v>0</v>
      </c>
      <c r="M32" s="38">
        <f>AC32+AP32+BB32+BM32+BZ32+CK32+CV32+DG32+DR32+EC32+EN32+EY32+FJ32+FU32+GF32+GQ32+HB32+HM32+HX32+II32</f>
        <v>0</v>
      </c>
      <c r="N32" s="31">
        <f>AE32+AR32+BD32+BO32+CB32+CM32+CX32+DI32+DT32+EE32+EP32+FA32+FL32+FW32+GH32+GS32+HD32+HO32+HZ32+IK32</f>
        <v>0</v>
      </c>
      <c r="O32" s="32">
        <f t="shared" si="53"/>
        <v>0</v>
      </c>
      <c r="P32" s="39">
        <f>X32+AK32+AW32+BH32+BU32+CF32+CQ32+DB32+DM32+DX32+EI32+ET32+FE32+FP32+GA32+GL32+GW32+HH32+HS32+ID32</f>
        <v>0</v>
      </c>
      <c r="Q32" s="26"/>
      <c r="R32" s="23"/>
      <c r="S32" s="23"/>
      <c r="T32" s="23"/>
      <c r="U32" s="23"/>
      <c r="V32" s="23"/>
      <c r="W32" s="23"/>
      <c r="X32" s="24"/>
      <c r="Y32" s="24"/>
      <c r="Z32" s="24"/>
      <c r="AA32" s="24"/>
      <c r="AB32" s="25"/>
      <c r="AC32" s="22">
        <f t="shared" si="54"/>
        <v>0</v>
      </c>
      <c r="AD32" s="21">
        <f t="shared" si="55"/>
        <v>0</v>
      </c>
      <c r="AE32" s="18">
        <f t="shared" si="56"/>
        <v>0</v>
      </c>
      <c r="AF32" s="36">
        <f t="shared" si="57"/>
        <v>0</v>
      </c>
      <c r="AG32" s="26"/>
      <c r="AH32" s="23"/>
      <c r="AI32" s="23"/>
      <c r="AJ32" s="23"/>
      <c r="AK32" s="24"/>
      <c r="AL32" s="24"/>
      <c r="AM32" s="24"/>
      <c r="AN32" s="24"/>
      <c r="AO32" s="25"/>
      <c r="AP32" s="22">
        <f t="shared" si="58"/>
        <v>0</v>
      </c>
      <c r="AQ32" s="21">
        <f t="shared" si="59"/>
        <v>0</v>
      </c>
      <c r="AR32" s="18">
        <f t="shared" si="60"/>
        <v>0</v>
      </c>
      <c r="AS32" s="36">
        <f t="shared" si="61"/>
        <v>0</v>
      </c>
      <c r="AT32" s="26"/>
      <c r="AU32" s="23"/>
      <c r="AV32" s="23"/>
      <c r="AW32" s="24"/>
      <c r="AX32" s="24"/>
      <c r="AY32" s="24"/>
      <c r="AZ32" s="24"/>
      <c r="BA32" s="25"/>
      <c r="BB32" s="22">
        <f t="shared" si="62"/>
        <v>0</v>
      </c>
      <c r="BC32" s="21">
        <f t="shared" si="63"/>
        <v>0</v>
      </c>
      <c r="BD32" s="18">
        <f t="shared" si="64"/>
        <v>0</v>
      </c>
      <c r="BE32" s="36">
        <f t="shared" si="65"/>
        <v>0</v>
      </c>
      <c r="BF32" s="22"/>
      <c r="BG32" s="35"/>
      <c r="BH32" s="24"/>
      <c r="BI32" s="24"/>
      <c r="BJ32" s="24"/>
      <c r="BK32" s="24"/>
      <c r="BL32" s="25"/>
      <c r="BM32" s="34">
        <f t="shared" si="66"/>
        <v>0</v>
      </c>
      <c r="BN32" s="32">
        <f t="shared" si="67"/>
        <v>0</v>
      </c>
      <c r="BO32" s="31">
        <f t="shared" si="68"/>
        <v>0</v>
      </c>
      <c r="BP32" s="30">
        <f t="shared" si="69"/>
        <v>0</v>
      </c>
      <c r="BQ32" s="26"/>
      <c r="BR32" s="23"/>
      <c r="BS32" s="23"/>
      <c r="BT32" s="23"/>
      <c r="BU32" s="24"/>
      <c r="BV32" s="24"/>
      <c r="BW32" s="24"/>
      <c r="BX32" s="24"/>
      <c r="BY32" s="25"/>
      <c r="BZ32" s="22">
        <f t="shared" si="70"/>
        <v>0</v>
      </c>
      <c r="CA32" s="21">
        <f t="shared" si="71"/>
        <v>0</v>
      </c>
      <c r="CB32" s="27">
        <f t="shared" si="72"/>
        <v>0</v>
      </c>
      <c r="CC32" s="45">
        <f t="shared" si="73"/>
        <v>0</v>
      </c>
      <c r="CD32" s="26"/>
      <c r="CE32" s="23"/>
      <c r="CF32" s="24"/>
      <c r="CG32" s="24"/>
      <c r="CH32" s="24"/>
      <c r="CI32" s="24"/>
      <c r="CJ32" s="25"/>
      <c r="CK32" s="22">
        <f t="shared" si="74"/>
        <v>0</v>
      </c>
      <c r="CL32" s="21">
        <f t="shared" si="75"/>
        <v>0</v>
      </c>
      <c r="CM32" s="18">
        <f t="shared" si="76"/>
        <v>0</v>
      </c>
      <c r="CN32" s="36">
        <f t="shared" si="77"/>
        <v>0</v>
      </c>
    </row>
    <row r="33" spans="1:92" hidden="1" x14ac:dyDescent="0.2">
      <c r="A33" s="28"/>
      <c r="B33" s="41"/>
      <c r="C33" s="20"/>
      <c r="D33" s="42"/>
      <c r="E33" s="42"/>
      <c r="F33" s="43"/>
      <c r="G33" s="110"/>
      <c r="H33" s="19"/>
      <c r="I33" s="16" t="e">
        <f>IF(AND(#REF!="Y",K33&gt;0,OR(AND(H33=1,#REF!=10),AND(H33=2,#REF!=20),AND(H33=3,#REF!=30),AND(H33=4,#REF!=40),AND(H33=5,#REF!=50),AND(H33=6,#REF!=60),AND(H33=7,#REF!=70),AND(H33=8,#REF!=80),AND(H33=9,#REF!=90),AND(H33=10,#REF!=100))),VLOOKUP(K33-1,SortLookup!$A$13:$B$16,2,FALSE),"")</f>
        <v>#REF!</v>
      </c>
      <c r="J33" s="29" t="str">
        <f>IF(ISNA(VLOOKUP(E33,SortLookup!$A$1:$B$5,2,FALSE))," ",VLOOKUP(E33,SortLookup!$A$1:$B$5,2,FALSE))</f>
        <v xml:space="preserve"> </v>
      </c>
      <c r="K33" s="17" t="str">
        <f>IF(ISNA(VLOOKUP(F33,SortLookup!$A$7:$B$11,2,FALSE))," ",VLOOKUP(F33,SortLookup!$A$7:$B$11,2,FALSE))</f>
        <v xml:space="preserve"> </v>
      </c>
      <c r="L33" s="37">
        <f t="shared" si="52"/>
        <v>0</v>
      </c>
      <c r="M33" s="38">
        <f>AC33+AP33+BB33+BM33+BZ33+CK33+CV32+DG32+DR32+EC32+EN32+EY32+FJ32+FU32+GF32+GQ32+HB32+HM32+HX32+II32</f>
        <v>0</v>
      </c>
      <c r="N33" s="31">
        <f>AE33+AR33+BD33+BO33+CB33+CM33+CX32+DI32+DT32+EE32+EP32+FA32+FL32+FW32+GH32+GS32+HD32+HO32+HZ32+IK32</f>
        <v>0</v>
      </c>
      <c r="O33" s="32">
        <f t="shared" si="53"/>
        <v>0</v>
      </c>
      <c r="P33" s="39">
        <f>X33+AK33+AW33+BH33+BU33+CF33+CQ32+DB32+DM32+DX32+EI32+ET32+FE32+FP32+GA32+GL32+GW32+HH32+HS32+ID32</f>
        <v>0</v>
      </c>
      <c r="Q33" s="26"/>
      <c r="R33" s="23"/>
      <c r="S33" s="23"/>
      <c r="T33" s="23"/>
      <c r="U33" s="23"/>
      <c r="V33" s="23"/>
      <c r="W33" s="23"/>
      <c r="X33" s="24"/>
      <c r="Y33" s="24"/>
      <c r="Z33" s="24"/>
      <c r="AA33" s="24"/>
      <c r="AB33" s="25"/>
      <c r="AC33" s="22">
        <f t="shared" si="54"/>
        <v>0</v>
      </c>
      <c r="AD33" s="21">
        <f t="shared" si="55"/>
        <v>0</v>
      </c>
      <c r="AE33" s="18">
        <f t="shared" si="56"/>
        <v>0</v>
      </c>
      <c r="AF33" s="36">
        <f t="shared" si="57"/>
        <v>0</v>
      </c>
      <c r="AG33" s="26"/>
      <c r="AH33" s="23"/>
      <c r="AI33" s="23"/>
      <c r="AJ33" s="23"/>
      <c r="AK33" s="24"/>
      <c r="AL33" s="24"/>
      <c r="AM33" s="24"/>
      <c r="AN33" s="24"/>
      <c r="AO33" s="25"/>
      <c r="AP33" s="22">
        <f t="shared" si="58"/>
        <v>0</v>
      </c>
      <c r="AQ33" s="21">
        <f t="shared" si="59"/>
        <v>0</v>
      </c>
      <c r="AR33" s="18">
        <f t="shared" si="60"/>
        <v>0</v>
      </c>
      <c r="AS33" s="36">
        <f t="shared" si="61"/>
        <v>0</v>
      </c>
      <c r="AT33" s="26"/>
      <c r="AU33" s="23"/>
      <c r="AV33" s="23"/>
      <c r="AW33" s="24"/>
      <c r="AX33" s="24"/>
      <c r="AY33" s="24"/>
      <c r="AZ33" s="24"/>
      <c r="BA33" s="25"/>
      <c r="BB33" s="22">
        <f t="shared" si="62"/>
        <v>0</v>
      </c>
      <c r="BC33" s="21">
        <f t="shared" si="63"/>
        <v>0</v>
      </c>
      <c r="BD33" s="18">
        <f t="shared" si="64"/>
        <v>0</v>
      </c>
      <c r="BE33" s="36">
        <f t="shared" si="65"/>
        <v>0</v>
      </c>
      <c r="BF33" s="22"/>
      <c r="BG33" s="35"/>
      <c r="BH33" s="24"/>
      <c r="BI33" s="24"/>
      <c r="BJ33" s="24"/>
      <c r="BK33" s="24"/>
      <c r="BL33" s="25"/>
      <c r="BM33" s="34">
        <f t="shared" si="66"/>
        <v>0</v>
      </c>
      <c r="BN33" s="32">
        <f t="shared" si="67"/>
        <v>0</v>
      </c>
      <c r="BO33" s="31">
        <f t="shared" si="68"/>
        <v>0</v>
      </c>
      <c r="BP33" s="30">
        <f t="shared" si="69"/>
        <v>0</v>
      </c>
      <c r="BQ33" s="26"/>
      <c r="BR33" s="23"/>
      <c r="BS33" s="23"/>
      <c r="BT33" s="23"/>
      <c r="BU33" s="24"/>
      <c r="BV33" s="24"/>
      <c r="BW33" s="24"/>
      <c r="BX33" s="24"/>
      <c r="BY33" s="25"/>
      <c r="BZ33" s="22">
        <f t="shared" si="70"/>
        <v>0</v>
      </c>
      <c r="CA33" s="21">
        <f t="shared" si="71"/>
        <v>0</v>
      </c>
      <c r="CB33" s="27">
        <f t="shared" si="72"/>
        <v>0</v>
      </c>
      <c r="CC33" s="45">
        <f t="shared" si="73"/>
        <v>0</v>
      </c>
      <c r="CD33" s="26"/>
      <c r="CE33" s="23"/>
      <c r="CF33" s="24"/>
      <c r="CG33" s="24"/>
      <c r="CH33" s="24"/>
      <c r="CI33" s="24"/>
      <c r="CJ33" s="25"/>
      <c r="CK33" s="22">
        <f t="shared" si="74"/>
        <v>0</v>
      </c>
      <c r="CL33" s="21">
        <f t="shared" si="75"/>
        <v>0</v>
      </c>
      <c r="CM33" s="18">
        <f t="shared" si="76"/>
        <v>0</v>
      </c>
      <c r="CN33" s="36">
        <f t="shared" si="77"/>
        <v>0</v>
      </c>
    </row>
    <row r="34" spans="1:92" ht="13.5" hidden="1" thickBot="1" x14ac:dyDescent="0.25">
      <c r="A34" s="28"/>
      <c r="B34" s="41"/>
      <c r="C34" s="20"/>
      <c r="D34" s="42"/>
      <c r="E34" s="42"/>
      <c r="F34" s="43"/>
      <c r="G34" s="112"/>
      <c r="H34" s="19"/>
      <c r="I34" s="16" t="e">
        <f>IF(AND(#REF!="Y",K34&gt;0,OR(AND(H34=1,#REF!=10),AND(H34=2,#REF!=20),AND(H34=3,#REF!=30),AND(H34=4,#REF!=40),AND(H34=5,#REF!=50),AND(H34=6,#REF!=60),AND(H34=7,#REF!=70),AND(H34=8,#REF!=80),AND(H34=9,#REF!=90),AND(H34=10,#REF!=100))),VLOOKUP(K34-1,SortLookup!$A$13:$B$16,2,FALSE),"")</f>
        <v>#REF!</v>
      </c>
      <c r="J34" s="29" t="str">
        <f>IF(ISNA(VLOOKUP(E34,SortLookup!$A$1:$B$5,2,FALSE))," ",VLOOKUP(E34,SortLookup!$A$1:$B$5,2,FALSE))</f>
        <v xml:space="preserve"> </v>
      </c>
      <c r="K34" s="17" t="str">
        <f>IF(ISNA(VLOOKUP(F34,SortLookup!$A$7:$B$11,2,FALSE))," ",VLOOKUP(F34,SortLookup!$A$7:$B$11,2,FALSE))</f>
        <v xml:space="preserve"> </v>
      </c>
      <c r="L34" s="37">
        <f t="shared" si="52"/>
        <v>0</v>
      </c>
      <c r="M34" s="38">
        <f>AC34+AP34+BB34+BM34+BZ34+CK34+CV34+DG34+DR34+EC34+EN34+EY34+FJ34+FU34+GF34+GQ34+HB34+HM34+HX34+II34</f>
        <v>0</v>
      </c>
      <c r="N34" s="31">
        <f>AE34+AR34+BD34+BO34+CB34+CM34+CX34+DI34+DT34+EE34+EP34+FA34+FL34+FW34+GH34+GS34+HD34+HO34+HZ34+IK34</f>
        <v>0</v>
      </c>
      <c r="O34" s="32">
        <f t="shared" si="53"/>
        <v>0</v>
      </c>
      <c r="P34" s="39">
        <f>X34+AK34+AW34+BH34+BU34+CF34+CQ34+DB34+DM34+DX34+EI34+ET34+FE34+FP34+GA34+GL34+GW34+HH34+HS34+ID34</f>
        <v>0</v>
      </c>
      <c r="Q34" s="26"/>
      <c r="R34" s="23"/>
      <c r="S34" s="23"/>
      <c r="T34" s="23"/>
      <c r="U34" s="23"/>
      <c r="V34" s="23"/>
      <c r="W34" s="23"/>
      <c r="X34" s="24"/>
      <c r="Y34" s="24"/>
      <c r="Z34" s="24"/>
      <c r="AA34" s="24"/>
      <c r="AB34" s="25"/>
      <c r="AC34" s="22">
        <f t="shared" si="54"/>
        <v>0</v>
      </c>
      <c r="AD34" s="21">
        <f t="shared" si="55"/>
        <v>0</v>
      </c>
      <c r="AE34" s="18">
        <f t="shared" si="56"/>
        <v>0</v>
      </c>
      <c r="AF34" s="36">
        <f t="shared" si="57"/>
        <v>0</v>
      </c>
      <c r="AG34" s="26"/>
      <c r="AH34" s="23"/>
      <c r="AI34" s="23"/>
      <c r="AJ34" s="23"/>
      <c r="AK34" s="24"/>
      <c r="AL34" s="24"/>
      <c r="AM34" s="24"/>
      <c r="AN34" s="24"/>
      <c r="AO34" s="25"/>
      <c r="AP34" s="22">
        <f t="shared" si="58"/>
        <v>0</v>
      </c>
      <c r="AQ34" s="21">
        <f t="shared" si="59"/>
        <v>0</v>
      </c>
      <c r="AR34" s="18">
        <f t="shared" si="60"/>
        <v>0</v>
      </c>
      <c r="AS34" s="36">
        <f t="shared" si="61"/>
        <v>0</v>
      </c>
      <c r="AT34" s="26"/>
      <c r="AU34" s="23"/>
      <c r="AV34" s="23"/>
      <c r="AW34" s="24"/>
      <c r="AX34" s="24"/>
      <c r="AY34" s="24"/>
      <c r="AZ34" s="24"/>
      <c r="BA34" s="25"/>
      <c r="BB34" s="22">
        <f t="shared" si="62"/>
        <v>0</v>
      </c>
      <c r="BC34" s="21">
        <f t="shared" si="63"/>
        <v>0</v>
      </c>
      <c r="BD34" s="18">
        <f t="shared" si="64"/>
        <v>0</v>
      </c>
      <c r="BE34" s="36">
        <f t="shared" si="65"/>
        <v>0</v>
      </c>
      <c r="BF34" s="22"/>
      <c r="BG34" s="35"/>
      <c r="BH34" s="24"/>
      <c r="BI34" s="24"/>
      <c r="BJ34" s="24"/>
      <c r="BK34" s="24"/>
      <c r="BL34" s="25"/>
      <c r="BM34" s="34">
        <f t="shared" si="66"/>
        <v>0</v>
      </c>
      <c r="BN34" s="32">
        <f t="shared" si="67"/>
        <v>0</v>
      </c>
      <c r="BO34" s="31">
        <f t="shared" si="68"/>
        <v>0</v>
      </c>
      <c r="BP34" s="30">
        <f t="shared" si="69"/>
        <v>0</v>
      </c>
      <c r="BQ34" s="26"/>
      <c r="BR34" s="23"/>
      <c r="BS34" s="23"/>
      <c r="BT34" s="23"/>
      <c r="BU34" s="24"/>
      <c r="BV34" s="24"/>
      <c r="BW34" s="24"/>
      <c r="BX34" s="24"/>
      <c r="BY34" s="25"/>
      <c r="BZ34" s="22">
        <f t="shared" si="70"/>
        <v>0</v>
      </c>
      <c r="CA34" s="21">
        <f t="shared" si="71"/>
        <v>0</v>
      </c>
      <c r="CB34" s="27">
        <f t="shared" si="72"/>
        <v>0</v>
      </c>
      <c r="CC34" s="45">
        <f t="shared" si="73"/>
        <v>0</v>
      </c>
      <c r="CD34" s="26"/>
      <c r="CE34" s="23"/>
      <c r="CF34" s="24"/>
      <c r="CG34" s="24"/>
      <c r="CH34" s="24"/>
      <c r="CI34" s="24"/>
      <c r="CJ34" s="25"/>
      <c r="CK34" s="22">
        <f t="shared" si="74"/>
        <v>0</v>
      </c>
      <c r="CL34" s="21">
        <f t="shared" si="75"/>
        <v>0</v>
      </c>
      <c r="CM34" s="18">
        <f t="shared" si="76"/>
        <v>0</v>
      </c>
      <c r="CN34" s="36">
        <f t="shared" si="77"/>
        <v>0</v>
      </c>
    </row>
    <row r="35" spans="1:92" ht="13.5" thickTop="1" x14ac:dyDescent="0.2">
      <c r="A35" s="79"/>
      <c r="B35" s="83"/>
      <c r="D35" s="84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</row>
    <row r="36" spans="1:92" x14ac:dyDescent="0.2">
      <c r="B36" s="44" t="s">
        <v>89</v>
      </c>
      <c r="D36" s="46"/>
      <c r="AF36"/>
    </row>
    <row r="37" spans="1:92" x14ac:dyDescent="0.2">
      <c r="B37" t="s">
        <v>85</v>
      </c>
      <c r="AF37"/>
    </row>
    <row r="38" spans="1:92" ht="25.5" x14ac:dyDescent="0.2">
      <c r="B38" s="77" t="s">
        <v>101</v>
      </c>
      <c r="AF38"/>
      <c r="AW38" s="85"/>
    </row>
    <row r="39" spans="1:92" x14ac:dyDescent="0.2">
      <c r="B39" t="s">
        <v>84</v>
      </c>
      <c r="AF39"/>
    </row>
    <row r="40" spans="1:92" x14ac:dyDescent="0.2">
      <c r="B40" s="50" t="s">
        <v>99</v>
      </c>
      <c r="AF40"/>
    </row>
    <row r="41" spans="1:92" x14ac:dyDescent="0.2">
      <c r="B41" s="50" t="s">
        <v>100</v>
      </c>
      <c r="AF41"/>
    </row>
    <row r="42" spans="1:92" x14ac:dyDescent="0.2">
      <c r="AF42"/>
    </row>
    <row r="43" spans="1:92" x14ac:dyDescent="0.2">
      <c r="B43" t="s">
        <v>93</v>
      </c>
      <c r="AF43"/>
    </row>
    <row r="44" spans="1:92" x14ac:dyDescent="0.2">
      <c r="B44" t="s">
        <v>91</v>
      </c>
      <c r="AF44"/>
    </row>
    <row r="45" spans="1:92" x14ac:dyDescent="0.2">
      <c r="B45" t="s">
        <v>92</v>
      </c>
      <c r="AF45"/>
    </row>
    <row r="46" spans="1:92" ht="127.5" x14ac:dyDescent="0.2">
      <c r="B46" s="76" t="s">
        <v>104</v>
      </c>
      <c r="AF46"/>
    </row>
    <row r="47" spans="1:92" x14ac:dyDescent="0.2">
      <c r="B47" t="s">
        <v>95</v>
      </c>
      <c r="AF47"/>
    </row>
    <row r="48" spans="1:92" x14ac:dyDescent="0.2">
      <c r="AF48"/>
    </row>
    <row r="49" spans="1:32" x14ac:dyDescent="0.2">
      <c r="A49" s="78"/>
      <c r="AF49"/>
    </row>
    <row r="50" spans="1:32" x14ac:dyDescent="0.2">
      <c r="AF50"/>
    </row>
  </sheetData>
  <sheetProtection sheet="1" selectLockedCells="1"/>
  <sortState ref="A3:LL11">
    <sortCondition ref="E3:E11"/>
    <sortCondition ref="L3:L11"/>
  </sortState>
  <customSheetViews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1"/>
      <headerFooter alignWithMargins="0">
        <oddHeader>Page &amp;P&amp;RIDPA Match Scoring Spreadsheet (X-Large)</oddHeader>
      </headerFooter>
    </customSheetView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2"/>
      <headerFooter alignWithMargins="0"/>
    </customSheetView>
  </customSheetViews>
  <mergeCells count="23">
    <mergeCell ref="GU1:HE1"/>
    <mergeCell ref="HF1:HP1"/>
    <mergeCell ref="AT1:BE1"/>
    <mergeCell ref="IB1:IL1"/>
    <mergeCell ref="HQ1:IA1"/>
    <mergeCell ref="GJ1:GT1"/>
    <mergeCell ref="FN1:FX1"/>
    <mergeCell ref="FY1:GI1"/>
    <mergeCell ref="BF1:BP1"/>
    <mergeCell ref="BQ1:CC1"/>
    <mergeCell ref="ER1:FB1"/>
    <mergeCell ref="FC1:FM1"/>
    <mergeCell ref="EG1:EQ1"/>
    <mergeCell ref="CD1:CN1"/>
    <mergeCell ref="CO1:CY1"/>
    <mergeCell ref="CZ1:DJ1"/>
    <mergeCell ref="A1:F1"/>
    <mergeCell ref="DV1:EF1"/>
    <mergeCell ref="AG1:AS1"/>
    <mergeCell ref="J1:K1"/>
    <mergeCell ref="L1:P1"/>
    <mergeCell ref="Q1:AF1"/>
    <mergeCell ref="DK1:DU1"/>
  </mergeCells>
  <phoneticPr fontId="1" type="noConversion"/>
  <printOptions heading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6" max="1048575" man="1"/>
    <brk id="32" max="1048575" man="1"/>
    <brk id="45" max="1048575" man="1"/>
    <brk id="68" max="1048575" man="1"/>
    <brk id="92" max="1048575" man="1"/>
    <brk id="114" max="1048575" man="1"/>
    <brk id="136" max="1048575" man="1"/>
    <brk id="158" max="1048575" man="1"/>
    <brk id="180" max="1048575" man="1"/>
    <brk id="202" max="1048575" man="1"/>
    <brk id="224" max="1048575" man="1"/>
  </colBreaks>
  <webPublishItems count="2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6" t="s">
        <v>15</v>
      </c>
      <c r="B1" s="9">
        <v>0</v>
      </c>
      <c r="C1" s="7" t="s">
        <v>26</v>
      </c>
    </row>
    <row r="2" spans="1:3" x14ac:dyDescent="0.2">
      <c r="A2" s="6" t="s">
        <v>16</v>
      </c>
      <c r="B2" s="9">
        <v>1</v>
      </c>
      <c r="C2" s="8" t="s">
        <v>28</v>
      </c>
    </row>
    <row r="3" spans="1:3" x14ac:dyDescent="0.2">
      <c r="A3" s="6" t="s">
        <v>17</v>
      </c>
      <c r="B3" s="9">
        <v>2</v>
      </c>
      <c r="C3" s="8" t="s">
        <v>29</v>
      </c>
    </row>
    <row r="4" spans="1:3" x14ac:dyDescent="0.2">
      <c r="A4" s="6" t="s">
        <v>79</v>
      </c>
      <c r="B4" s="9">
        <v>3</v>
      </c>
      <c r="C4" s="8" t="s">
        <v>24</v>
      </c>
    </row>
    <row r="5" spans="1:3" x14ac:dyDescent="0.2">
      <c r="A5" s="6" t="s">
        <v>18</v>
      </c>
      <c r="B5" s="9">
        <v>4</v>
      </c>
      <c r="C5" s="8" t="s">
        <v>25</v>
      </c>
    </row>
    <row r="6" spans="1:3" x14ac:dyDescent="0.2">
      <c r="A6" s="6"/>
      <c r="B6" s="9"/>
    </row>
    <row r="7" spans="1:3" x14ac:dyDescent="0.2">
      <c r="A7" s="6" t="s">
        <v>19</v>
      </c>
      <c r="B7" s="9">
        <v>0</v>
      </c>
      <c r="C7" s="8" t="s">
        <v>27</v>
      </c>
    </row>
    <row r="8" spans="1:3" x14ac:dyDescent="0.2">
      <c r="A8" s="6" t="s">
        <v>20</v>
      </c>
      <c r="B8" s="9">
        <v>1</v>
      </c>
      <c r="C8" s="8"/>
    </row>
    <row r="9" spans="1:3" x14ac:dyDescent="0.2">
      <c r="A9" s="6" t="s">
        <v>21</v>
      </c>
      <c r="B9" s="9">
        <v>2</v>
      </c>
    </row>
    <row r="10" spans="1:3" x14ac:dyDescent="0.2">
      <c r="A10" s="6" t="s">
        <v>22</v>
      </c>
      <c r="B10" s="9">
        <v>3</v>
      </c>
      <c r="C10" s="8"/>
    </row>
    <row r="11" spans="1:3" x14ac:dyDescent="0.2">
      <c r="A11" s="6" t="s">
        <v>23</v>
      </c>
      <c r="B11" s="9">
        <v>4</v>
      </c>
      <c r="C11" s="8"/>
    </row>
    <row r="13" spans="1:3" x14ac:dyDescent="0.2">
      <c r="A13" s="10">
        <v>0</v>
      </c>
      <c r="B13" s="6" t="s">
        <v>19</v>
      </c>
      <c r="C13" s="8" t="s">
        <v>46</v>
      </c>
    </row>
    <row r="14" spans="1:3" x14ac:dyDescent="0.2">
      <c r="A14" s="10">
        <v>1</v>
      </c>
      <c r="B14" s="6" t="s">
        <v>20</v>
      </c>
      <c r="C14" s="8"/>
    </row>
    <row r="15" spans="1:3" x14ac:dyDescent="0.2">
      <c r="A15" s="10">
        <v>2</v>
      </c>
      <c r="B15" s="6" t="s">
        <v>21</v>
      </c>
      <c r="C15" s="8"/>
    </row>
    <row r="16" spans="1:3" x14ac:dyDescent="0.2">
      <c r="A16" s="10">
        <v>3</v>
      </c>
      <c r="B16" s="6" t="s">
        <v>22</v>
      </c>
      <c r="C16" s="8"/>
    </row>
    <row r="17" spans="1:3" x14ac:dyDescent="0.2">
      <c r="A17" s="10">
        <v>4</v>
      </c>
      <c r="B17" t="s">
        <v>52</v>
      </c>
      <c r="C17" t="s">
        <v>53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6"/>
  <sheetViews>
    <sheetView workbookViewId="0">
      <selection activeCell="A3" sqref="A3"/>
    </sheetView>
  </sheetViews>
  <sheetFormatPr defaultRowHeight="12.75" x14ac:dyDescent="0.2"/>
  <cols>
    <col min="1" max="1" width="125.7109375" customWidth="1"/>
  </cols>
  <sheetData>
    <row r="1" spans="1:1" s="12" customFormat="1" x14ac:dyDescent="0.2">
      <c r="A1" s="13" t="s">
        <v>80</v>
      </c>
    </row>
    <row r="2" spans="1:1" s="12" customFormat="1" x14ac:dyDescent="0.2"/>
    <row r="3" spans="1:1" s="12" customFormat="1" x14ac:dyDescent="0.2"/>
    <row r="4" spans="1:1" s="12" customFormat="1" x14ac:dyDescent="0.2">
      <c r="A4" s="13" t="s">
        <v>55</v>
      </c>
    </row>
    <row r="5" spans="1:1" s="12" customFormat="1" x14ac:dyDescent="0.2">
      <c r="A5" s="12" t="s">
        <v>56</v>
      </c>
    </row>
    <row r="6" spans="1:1" s="12" customFormat="1" ht="12.75" customHeight="1" x14ac:dyDescent="0.2"/>
    <row r="7" spans="1:1" x14ac:dyDescent="0.2">
      <c r="A7" s="12" t="s">
        <v>57</v>
      </c>
    </row>
    <row r="8" spans="1:1" x14ac:dyDescent="0.2">
      <c r="A8" s="12" t="s">
        <v>58</v>
      </c>
    </row>
    <row r="9" spans="1:1" x14ac:dyDescent="0.2">
      <c r="A9" s="12" t="s">
        <v>59</v>
      </c>
    </row>
    <row r="10" spans="1:1" x14ac:dyDescent="0.2">
      <c r="A10" s="12" t="s">
        <v>60</v>
      </c>
    </row>
    <row r="11" spans="1:1" x14ac:dyDescent="0.2">
      <c r="A11" s="12" t="s">
        <v>61</v>
      </c>
    </row>
    <row r="12" spans="1:1" x14ac:dyDescent="0.2">
      <c r="A12" s="12" t="s">
        <v>62</v>
      </c>
    </row>
    <row r="13" spans="1:1" x14ac:dyDescent="0.2">
      <c r="A13" s="12" t="s">
        <v>63</v>
      </c>
    </row>
    <row r="14" spans="1:1" x14ac:dyDescent="0.2">
      <c r="A14" s="12" t="s">
        <v>64</v>
      </c>
    </row>
    <row r="15" spans="1:1" x14ac:dyDescent="0.2">
      <c r="A15" s="12"/>
    </row>
    <row r="16" spans="1:1" ht="27" customHeight="1" x14ac:dyDescent="0.2">
      <c r="A16" s="12" t="s">
        <v>68</v>
      </c>
    </row>
    <row r="17" spans="1:1" x14ac:dyDescent="0.2">
      <c r="A17" s="12"/>
    </row>
    <row r="18" spans="1:1" x14ac:dyDescent="0.2">
      <c r="A18" s="12"/>
    </row>
    <row r="19" spans="1:1" ht="25.5" x14ac:dyDescent="0.2">
      <c r="A19" s="14" t="s">
        <v>77</v>
      </c>
    </row>
    <row r="20" spans="1:1" x14ac:dyDescent="0.2">
      <c r="A20" s="14"/>
    </row>
    <row r="21" spans="1:1" x14ac:dyDescent="0.2">
      <c r="A21" s="12"/>
    </row>
    <row r="22" spans="1:1" x14ac:dyDescent="0.2">
      <c r="A22" s="13" t="s">
        <v>69</v>
      </c>
    </row>
    <row r="23" spans="1:1" x14ac:dyDescent="0.2">
      <c r="A23" s="12" t="s">
        <v>57</v>
      </c>
    </row>
    <row r="24" spans="1:1" x14ac:dyDescent="0.2">
      <c r="A24" s="12" t="s">
        <v>70</v>
      </c>
    </row>
    <row r="25" spans="1:1" x14ac:dyDescent="0.2">
      <c r="A25" s="12" t="s">
        <v>76</v>
      </c>
    </row>
    <row r="26" spans="1:1" x14ac:dyDescent="0.2">
      <c r="A26" s="12" t="s">
        <v>71</v>
      </c>
    </row>
    <row r="27" spans="1:1" x14ac:dyDescent="0.2">
      <c r="A27" s="12" t="s">
        <v>72</v>
      </c>
    </row>
    <row r="28" spans="1:1" x14ac:dyDescent="0.2">
      <c r="A28" s="12" t="s">
        <v>73</v>
      </c>
    </row>
    <row r="29" spans="1:1" x14ac:dyDescent="0.2">
      <c r="A29" s="12" t="s">
        <v>78</v>
      </c>
    </row>
    <row r="30" spans="1:1" x14ac:dyDescent="0.2">
      <c r="A30" s="12" t="s">
        <v>74</v>
      </c>
    </row>
    <row r="31" spans="1:1" x14ac:dyDescent="0.2">
      <c r="A31" s="12" t="s">
        <v>75</v>
      </c>
    </row>
    <row r="32" spans="1:1" x14ac:dyDescent="0.2">
      <c r="A32" s="12"/>
    </row>
    <row r="33" spans="1:1" x14ac:dyDescent="0.2">
      <c r="A33" s="12"/>
    </row>
    <row r="34" spans="1:1" x14ac:dyDescent="0.2">
      <c r="A34" s="12"/>
    </row>
    <row r="35" spans="1:1" x14ac:dyDescent="0.2">
      <c r="A35" s="12"/>
    </row>
    <row r="36" spans="1:1" x14ac:dyDescent="0.2">
      <c r="A36" s="12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Scoresheet</vt:lpstr>
      <vt:lpstr>Sheet2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2019-06-10T18:49:05Z</dcterms:modified>
</cp:coreProperties>
</file>