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6408AA59-E170-43F3-83A7-45C4EA400E31}" xr6:coauthVersionLast="44" xr6:coauthVersionMax="44" xr10:uidLastSave="{00000000-0000-0000-0000-000000000000}"/>
  <bookViews>
    <workbookView xWindow="-23148" yWindow="-2280" windowWidth="23256" windowHeight="13176" xr2:uid="{00000000-000D-0000-FFFF-FFFF00000000}"/>
  </bookViews>
  <sheets>
    <sheet name="Scoresheet" sheetId="1" r:id="rId1"/>
    <sheet name="Sheet2" sheetId="2" r:id="rId2"/>
    <sheet name="Sheet1" sheetId="3" r:id="rId3"/>
    <sheet name="SortLookup" sheetId="4" r:id="rId4"/>
    <sheet name="Help" sheetId="5" r:id="rId5"/>
  </sheets>
  <definedNames>
    <definedName name="_xlnm.Print_Area" localSheetId="0">Scoresheet!$A$1:$IM$87</definedName>
    <definedName name="Z_1229FF16_6ED5_4DBA_B9FE_D3EE84024C57_.wvu.PrintArea" localSheetId="0">Scoresheet!$A$1:$IL$2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M52" i="1" l="1"/>
  <c r="CL52" i="1"/>
  <c r="CK52" i="1"/>
  <c r="CN52" i="1" s="1"/>
  <c r="CB52" i="1"/>
  <c r="CA52" i="1"/>
  <c r="BZ52" i="1"/>
  <c r="O52" i="1"/>
  <c r="K52" i="1"/>
  <c r="J52" i="1"/>
  <c r="CM34" i="1"/>
  <c r="CL34" i="1"/>
  <c r="CK34" i="1"/>
  <c r="CB34" i="1"/>
  <c r="CA34" i="1"/>
  <c r="BZ34" i="1"/>
  <c r="BO34" i="1"/>
  <c r="BN34" i="1"/>
  <c r="BM34" i="1"/>
  <c r="BD34" i="1"/>
  <c r="BC34" i="1"/>
  <c r="BB34" i="1"/>
  <c r="AR34" i="1"/>
  <c r="AQ34" i="1"/>
  <c r="AP34" i="1"/>
  <c r="AE34" i="1"/>
  <c r="N34" i="1" s="1"/>
  <c r="AD34" i="1"/>
  <c r="AC34" i="1"/>
  <c r="P34" i="1"/>
  <c r="O34" i="1"/>
  <c r="K34" i="1"/>
  <c r="J34" i="1"/>
  <c r="CM44" i="1"/>
  <c r="CL44" i="1"/>
  <c r="CK44" i="1"/>
  <c r="CB44" i="1"/>
  <c r="CA44" i="1"/>
  <c r="BZ44" i="1"/>
  <c r="BO44" i="1"/>
  <c r="BN44" i="1"/>
  <c r="BM44" i="1"/>
  <c r="BD44" i="1"/>
  <c r="BC44" i="1"/>
  <c r="BB44" i="1"/>
  <c r="AR44" i="1"/>
  <c r="AQ44" i="1"/>
  <c r="AP44" i="1"/>
  <c r="M44" i="1" s="1"/>
  <c r="AE44" i="1"/>
  <c r="AD44" i="1"/>
  <c r="AC44" i="1"/>
  <c r="P44" i="1"/>
  <c r="O44" i="1" s="1"/>
  <c r="K44" i="1"/>
  <c r="J44" i="1"/>
  <c r="CM35" i="1"/>
  <c r="CN35" i="1" s="1"/>
  <c r="CL35" i="1"/>
  <c r="CK35" i="1"/>
  <c r="CB35" i="1"/>
  <c r="CC35" i="1" s="1"/>
  <c r="CA35" i="1"/>
  <c r="BZ35" i="1"/>
  <c r="BO35" i="1"/>
  <c r="BN35" i="1"/>
  <c r="BM35" i="1"/>
  <c r="BD35" i="1"/>
  <c r="BC35" i="1"/>
  <c r="BB35" i="1"/>
  <c r="AR35" i="1"/>
  <c r="AS35" i="1" s="1"/>
  <c r="AQ35" i="1"/>
  <c r="AP35" i="1"/>
  <c r="AE35" i="1"/>
  <c r="AF35" i="1" s="1"/>
  <c r="AD35" i="1"/>
  <c r="AC35" i="1"/>
  <c r="P35" i="1"/>
  <c r="O35" i="1" s="1"/>
  <c r="K35" i="1"/>
  <c r="J35" i="1"/>
  <c r="CM12" i="1"/>
  <c r="CL12" i="1"/>
  <c r="CK12" i="1"/>
  <c r="CB12" i="1"/>
  <c r="CA12" i="1"/>
  <c r="BZ12" i="1"/>
  <c r="BO12" i="1"/>
  <c r="BN12" i="1"/>
  <c r="BM12" i="1"/>
  <c r="BD12" i="1"/>
  <c r="BC12" i="1"/>
  <c r="BB12" i="1"/>
  <c r="AR12" i="1"/>
  <c r="AQ12" i="1"/>
  <c r="AP12" i="1"/>
  <c r="AE12" i="1"/>
  <c r="AD12" i="1"/>
  <c r="AC12" i="1"/>
  <c r="P12" i="1"/>
  <c r="O12" i="1" s="1"/>
  <c r="K12" i="1"/>
  <c r="J12" i="1"/>
  <c r="CM10" i="1"/>
  <c r="CL10" i="1"/>
  <c r="CK10" i="1"/>
  <c r="CB10" i="1"/>
  <c r="CA10" i="1"/>
  <c r="BZ10" i="1"/>
  <c r="BO10" i="1"/>
  <c r="BN10" i="1"/>
  <c r="BM10" i="1"/>
  <c r="BD10" i="1"/>
  <c r="BC10" i="1"/>
  <c r="BB10" i="1"/>
  <c r="AR10" i="1"/>
  <c r="AQ10" i="1"/>
  <c r="AP10" i="1"/>
  <c r="AE10" i="1"/>
  <c r="AD10" i="1"/>
  <c r="AC10" i="1"/>
  <c r="P10" i="1"/>
  <c r="O10" i="1" s="1"/>
  <c r="K10" i="1"/>
  <c r="J10" i="1"/>
  <c r="CM20" i="1"/>
  <c r="CN20" i="1" s="1"/>
  <c r="CL20" i="1"/>
  <c r="CK20" i="1"/>
  <c r="CB20" i="1"/>
  <c r="CA20" i="1"/>
  <c r="BZ20" i="1"/>
  <c r="BO20" i="1"/>
  <c r="BN20" i="1"/>
  <c r="BM20" i="1"/>
  <c r="BD20" i="1"/>
  <c r="BC20" i="1"/>
  <c r="BB20" i="1"/>
  <c r="AR20" i="1"/>
  <c r="AS20" i="1" s="1"/>
  <c r="AQ20" i="1"/>
  <c r="AP20" i="1"/>
  <c r="AE20" i="1"/>
  <c r="AD20" i="1"/>
  <c r="AC20" i="1"/>
  <c r="M20" i="1" s="1"/>
  <c r="P20" i="1"/>
  <c r="O20" i="1" s="1"/>
  <c r="K20" i="1"/>
  <c r="J20" i="1"/>
  <c r="CM21" i="1"/>
  <c r="CL21" i="1"/>
  <c r="CK21" i="1"/>
  <c r="CN21" i="1" s="1"/>
  <c r="CB21" i="1"/>
  <c r="CA21" i="1"/>
  <c r="BZ21" i="1"/>
  <c r="BO21" i="1"/>
  <c r="BN21" i="1"/>
  <c r="BM21" i="1"/>
  <c r="BD21" i="1"/>
  <c r="BC21" i="1"/>
  <c r="BB21" i="1"/>
  <c r="AR21" i="1"/>
  <c r="AQ21" i="1"/>
  <c r="AP21" i="1"/>
  <c r="AS21" i="1" s="1"/>
  <c r="AE21" i="1"/>
  <c r="AD21" i="1"/>
  <c r="AC21" i="1"/>
  <c r="P21" i="1"/>
  <c r="O21" i="1" s="1"/>
  <c r="K21" i="1"/>
  <c r="J21" i="1"/>
  <c r="CM14" i="1"/>
  <c r="CL14" i="1"/>
  <c r="CK14" i="1"/>
  <c r="CB14" i="1"/>
  <c r="CA14" i="1"/>
  <c r="BZ14" i="1"/>
  <c r="BO14" i="1"/>
  <c r="BN14" i="1"/>
  <c r="BM14" i="1"/>
  <c r="BD14" i="1"/>
  <c r="N14" i="1" s="1"/>
  <c r="BC14" i="1"/>
  <c r="BB14" i="1"/>
  <c r="AR14" i="1"/>
  <c r="AQ14" i="1"/>
  <c r="AP14" i="1"/>
  <c r="AE14" i="1"/>
  <c r="AD14" i="1"/>
  <c r="AC14" i="1"/>
  <c r="P14" i="1"/>
  <c r="O14" i="1" s="1"/>
  <c r="K14" i="1"/>
  <c r="J14" i="1"/>
  <c r="CM15" i="1"/>
  <c r="CL15" i="1"/>
  <c r="CK15" i="1"/>
  <c r="CB15" i="1"/>
  <c r="CA15" i="1"/>
  <c r="BZ15" i="1"/>
  <c r="BO15" i="1"/>
  <c r="BN15" i="1"/>
  <c r="BM15" i="1"/>
  <c r="BD15" i="1"/>
  <c r="BC15" i="1"/>
  <c r="BB15" i="1"/>
  <c r="AR15" i="1"/>
  <c r="AQ15" i="1"/>
  <c r="AP15" i="1"/>
  <c r="AE15" i="1"/>
  <c r="N15" i="1" s="1"/>
  <c r="AD15" i="1"/>
  <c r="AC15" i="1"/>
  <c r="P15" i="1"/>
  <c r="O15" i="1"/>
  <c r="K15" i="1"/>
  <c r="J15" i="1"/>
  <c r="CM36" i="1"/>
  <c r="CN36" i="1" s="1"/>
  <c r="CL36" i="1"/>
  <c r="CK36" i="1"/>
  <c r="CB36" i="1"/>
  <c r="CA36" i="1"/>
  <c r="BZ36" i="1"/>
  <c r="BO36" i="1"/>
  <c r="BN36" i="1"/>
  <c r="BM36" i="1"/>
  <c r="BD36" i="1"/>
  <c r="BC36" i="1"/>
  <c r="BB36" i="1"/>
  <c r="AR36" i="1"/>
  <c r="AS36" i="1" s="1"/>
  <c r="AQ36" i="1"/>
  <c r="AP36" i="1"/>
  <c r="AE36" i="1"/>
  <c r="AD36" i="1"/>
  <c r="AC36" i="1"/>
  <c r="P36" i="1"/>
  <c r="O36" i="1" s="1"/>
  <c r="K36" i="1"/>
  <c r="J36" i="1"/>
  <c r="H52" i="1" l="1"/>
  <c r="I52" i="1" s="1"/>
  <c r="H14" i="1"/>
  <c r="I14" i="1" s="1"/>
  <c r="H36" i="1"/>
  <c r="H15" i="1"/>
  <c r="I15" i="1" s="1"/>
  <c r="M15" i="1"/>
  <c r="BP14" i="1"/>
  <c r="M21" i="1"/>
  <c r="L21" i="1" s="1"/>
  <c r="CC21" i="1"/>
  <c r="AF10" i="1"/>
  <c r="N10" i="1"/>
  <c r="CC10" i="1"/>
  <c r="BP35" i="1"/>
  <c r="AF34" i="1"/>
  <c r="CC34" i="1"/>
  <c r="H21" i="1"/>
  <c r="I21" i="1" s="1"/>
  <c r="BP21" i="1"/>
  <c r="N12" i="1"/>
  <c r="BP12" i="1"/>
  <c r="M35" i="1"/>
  <c r="L35" i="1" s="1"/>
  <c r="BE35" i="1"/>
  <c r="AS44" i="1"/>
  <c r="CN44" i="1"/>
  <c r="AF15" i="1"/>
  <c r="CC15" i="1"/>
  <c r="N21" i="1"/>
  <c r="BE21" i="1"/>
  <c r="M10" i="1"/>
  <c r="L10" i="1" s="1"/>
  <c r="BE10" i="1"/>
  <c r="H35" i="1"/>
  <c r="I35" i="1" s="1"/>
  <c r="H34" i="1"/>
  <c r="I34" i="1" s="1"/>
  <c r="M34" i="1"/>
  <c r="L34" i="1" s="1"/>
  <c r="N35" i="1"/>
  <c r="BE14" i="1"/>
  <c r="AF21" i="1"/>
  <c r="N20" i="1"/>
  <c r="L20" i="1" s="1"/>
  <c r="CC20" i="1"/>
  <c r="H10" i="1"/>
  <c r="I10" i="1" s="1"/>
  <c r="BP10" i="1"/>
  <c r="H12" i="1"/>
  <c r="I12" i="1" s="1"/>
  <c r="BE12" i="1"/>
  <c r="N44" i="1"/>
  <c r="L44" i="1" s="1"/>
  <c r="CC44" i="1"/>
  <c r="BP34" i="1"/>
  <c r="CC36" i="1"/>
  <c r="BP36" i="1"/>
  <c r="BE15" i="1"/>
  <c r="BP20" i="1"/>
  <c r="AS12" i="1"/>
  <c r="CN12" i="1"/>
  <c r="BP44" i="1"/>
  <c r="BE34" i="1"/>
  <c r="CC52" i="1"/>
  <c r="L15" i="1"/>
  <c r="N36" i="1"/>
  <c r="BP15" i="1"/>
  <c r="AS14" i="1"/>
  <c r="CN14" i="1"/>
  <c r="M36" i="1"/>
  <c r="BE36" i="1"/>
  <c r="AS15" i="1"/>
  <c r="CN15" i="1"/>
  <c r="M14" i="1"/>
  <c r="L14" i="1" s="1"/>
  <c r="AF14" i="1"/>
  <c r="CC14" i="1"/>
  <c r="BE20" i="1"/>
  <c r="AS10" i="1"/>
  <c r="CN10" i="1"/>
  <c r="M12" i="1"/>
  <c r="L12" i="1" s="1"/>
  <c r="AF12" i="1"/>
  <c r="CC12" i="1"/>
  <c r="H44" i="1"/>
  <c r="I44" i="1" s="1"/>
  <c r="BE44" i="1"/>
  <c r="AS34" i="1"/>
  <c r="CN34" i="1"/>
  <c r="L36" i="1"/>
  <c r="AF36" i="1"/>
  <c r="H20" i="1"/>
  <c r="I20" i="1" s="1"/>
  <c r="AF44" i="1"/>
  <c r="I36" i="1"/>
  <c r="AF20" i="1"/>
  <c r="P30" i="1"/>
  <c r="O30" i="1" s="1"/>
  <c r="CM73" i="1"/>
  <c r="CL73" i="1"/>
  <c r="CK73" i="1"/>
  <c r="CB73" i="1"/>
  <c r="CA73" i="1"/>
  <c r="BZ73" i="1"/>
  <c r="BO73" i="1"/>
  <c r="BN73" i="1"/>
  <c r="BM73" i="1"/>
  <c r="BD73" i="1"/>
  <c r="BC73" i="1"/>
  <c r="BB73" i="1"/>
  <c r="AR73" i="1"/>
  <c r="AQ73" i="1"/>
  <c r="AP73" i="1"/>
  <c r="AE73" i="1"/>
  <c r="AD73" i="1"/>
  <c r="AC73" i="1"/>
  <c r="P73" i="1"/>
  <c r="O73" i="1" s="1"/>
  <c r="K73" i="1"/>
  <c r="J73" i="1"/>
  <c r="CM72" i="1"/>
  <c r="CL72" i="1"/>
  <c r="CK72" i="1"/>
  <c r="CB72" i="1"/>
  <c r="CA72" i="1"/>
  <c r="BZ72" i="1"/>
  <c r="BO72" i="1"/>
  <c r="BN72" i="1"/>
  <c r="BM72" i="1"/>
  <c r="BD72" i="1"/>
  <c r="BC72" i="1"/>
  <c r="BB72" i="1"/>
  <c r="AR72" i="1"/>
  <c r="AQ72" i="1"/>
  <c r="AP72" i="1"/>
  <c r="AE72" i="1"/>
  <c r="AD72" i="1"/>
  <c r="AC72" i="1"/>
  <c r="P72" i="1"/>
  <c r="O72" i="1" s="1"/>
  <c r="K72" i="1"/>
  <c r="J72" i="1"/>
  <c r="CM71" i="1"/>
  <c r="CL71" i="1"/>
  <c r="CK71" i="1"/>
  <c r="CB71" i="1"/>
  <c r="CA71" i="1"/>
  <c r="BZ71" i="1"/>
  <c r="BO71" i="1"/>
  <c r="BN71" i="1"/>
  <c r="BM71" i="1"/>
  <c r="BD71" i="1"/>
  <c r="BC71" i="1"/>
  <c r="BB71" i="1"/>
  <c r="AR71" i="1"/>
  <c r="AQ71" i="1"/>
  <c r="AP71" i="1"/>
  <c r="AE71" i="1"/>
  <c r="AD71" i="1"/>
  <c r="AC71" i="1"/>
  <c r="P71" i="1"/>
  <c r="O71" i="1" s="1"/>
  <c r="K71" i="1"/>
  <c r="J71" i="1"/>
  <c r="CM70" i="1"/>
  <c r="CL70" i="1"/>
  <c r="CK70" i="1"/>
  <c r="CB70" i="1"/>
  <c r="CA70" i="1"/>
  <c r="BZ70" i="1"/>
  <c r="BO70" i="1"/>
  <c r="BN70" i="1"/>
  <c r="BM70" i="1"/>
  <c r="BD70" i="1"/>
  <c r="BC70" i="1"/>
  <c r="BB70" i="1"/>
  <c r="AR70" i="1"/>
  <c r="AQ70" i="1"/>
  <c r="AP70" i="1"/>
  <c r="AE70" i="1"/>
  <c r="AD70" i="1"/>
  <c r="AC70" i="1"/>
  <c r="P70" i="1"/>
  <c r="O70" i="1" s="1"/>
  <c r="K70" i="1"/>
  <c r="J70" i="1"/>
  <c r="CM69" i="1"/>
  <c r="CL69" i="1"/>
  <c r="CK69" i="1"/>
  <c r="CB69" i="1"/>
  <c r="CA69" i="1"/>
  <c r="BZ69" i="1"/>
  <c r="BO69" i="1"/>
  <c r="BN69" i="1"/>
  <c r="BM69" i="1"/>
  <c r="BD69" i="1"/>
  <c r="BC69" i="1"/>
  <c r="BB69" i="1"/>
  <c r="AR69" i="1"/>
  <c r="AQ69" i="1"/>
  <c r="AP69" i="1"/>
  <c r="AE69" i="1"/>
  <c r="AD69" i="1"/>
  <c r="AC69" i="1"/>
  <c r="P69" i="1"/>
  <c r="O69" i="1" s="1"/>
  <c r="K69" i="1"/>
  <c r="J69" i="1"/>
  <c r="CM68" i="1"/>
  <c r="CL68" i="1"/>
  <c r="CK68" i="1"/>
  <c r="CB68" i="1"/>
  <c r="CA68" i="1"/>
  <c r="BZ68" i="1"/>
  <c r="BO68" i="1"/>
  <c r="BN68" i="1"/>
  <c r="BM68" i="1"/>
  <c r="BD68" i="1"/>
  <c r="BC68" i="1"/>
  <c r="BB68" i="1"/>
  <c r="AR68" i="1"/>
  <c r="AQ68" i="1"/>
  <c r="AP68" i="1"/>
  <c r="AE68" i="1"/>
  <c r="AD68" i="1"/>
  <c r="AC68" i="1"/>
  <c r="P68" i="1"/>
  <c r="O68" i="1" s="1"/>
  <c r="K68" i="1"/>
  <c r="J68" i="1"/>
  <c r="CM67" i="1"/>
  <c r="CL67" i="1"/>
  <c r="CK67" i="1"/>
  <c r="CB67" i="1"/>
  <c r="CA67" i="1"/>
  <c r="BZ67" i="1"/>
  <c r="BO67" i="1"/>
  <c r="BN67" i="1"/>
  <c r="BM67" i="1"/>
  <c r="BD67" i="1"/>
  <c r="BC67" i="1"/>
  <c r="BB67" i="1"/>
  <c r="AR67" i="1"/>
  <c r="AQ67" i="1"/>
  <c r="AP67" i="1"/>
  <c r="AE67" i="1"/>
  <c r="AD67" i="1"/>
  <c r="AC67" i="1"/>
  <c r="P67" i="1"/>
  <c r="O67" i="1" s="1"/>
  <c r="K67" i="1"/>
  <c r="J67" i="1"/>
  <c r="CM66" i="1"/>
  <c r="CL66" i="1"/>
  <c r="CK66" i="1"/>
  <c r="CB66" i="1"/>
  <c r="CA66" i="1"/>
  <c r="BZ66" i="1"/>
  <c r="BO66" i="1"/>
  <c r="BN66" i="1"/>
  <c r="BM66" i="1"/>
  <c r="BD66" i="1"/>
  <c r="BC66" i="1"/>
  <c r="BB66" i="1"/>
  <c r="AR66" i="1"/>
  <c r="AQ66" i="1"/>
  <c r="AP66" i="1"/>
  <c r="AE66" i="1"/>
  <c r="AD66" i="1"/>
  <c r="AC66" i="1"/>
  <c r="P66" i="1"/>
  <c r="O66" i="1" s="1"/>
  <c r="K66" i="1"/>
  <c r="J66" i="1"/>
  <c r="CM65" i="1"/>
  <c r="CL65" i="1"/>
  <c r="CK65" i="1"/>
  <c r="CB65" i="1"/>
  <c r="CA65" i="1"/>
  <c r="BZ65" i="1"/>
  <c r="BO65" i="1"/>
  <c r="BN65" i="1"/>
  <c r="BM65" i="1"/>
  <c r="BD65" i="1"/>
  <c r="BC65" i="1"/>
  <c r="BB65" i="1"/>
  <c r="AR65" i="1"/>
  <c r="AQ65" i="1"/>
  <c r="AP65" i="1"/>
  <c r="AE65" i="1"/>
  <c r="AD65" i="1"/>
  <c r="AC65" i="1"/>
  <c r="P65" i="1"/>
  <c r="O65" i="1" s="1"/>
  <c r="K65" i="1"/>
  <c r="J65" i="1"/>
  <c r="CM64" i="1"/>
  <c r="CL64" i="1"/>
  <c r="CK64" i="1"/>
  <c r="CB64" i="1"/>
  <c r="CA64" i="1"/>
  <c r="BZ64" i="1"/>
  <c r="BO64" i="1"/>
  <c r="BN64" i="1"/>
  <c r="BM64" i="1"/>
  <c r="BD64" i="1"/>
  <c r="BC64" i="1"/>
  <c r="BB64" i="1"/>
  <c r="AR64" i="1"/>
  <c r="AQ64" i="1"/>
  <c r="AP64" i="1"/>
  <c r="AE64" i="1"/>
  <c r="AD64" i="1"/>
  <c r="AC64" i="1"/>
  <c r="P64" i="1"/>
  <c r="O64" i="1" s="1"/>
  <c r="K64" i="1"/>
  <c r="J64" i="1"/>
  <c r="CM63" i="1"/>
  <c r="CL63" i="1"/>
  <c r="CK63" i="1"/>
  <c r="CB63" i="1"/>
  <c r="CA63" i="1"/>
  <c r="BZ63" i="1"/>
  <c r="BO63" i="1"/>
  <c r="BN63" i="1"/>
  <c r="BM63" i="1"/>
  <c r="BD63" i="1"/>
  <c r="BC63" i="1"/>
  <c r="BB63" i="1"/>
  <c r="AR63" i="1"/>
  <c r="AQ63" i="1"/>
  <c r="AP63" i="1"/>
  <c r="AE63" i="1"/>
  <c r="AD63" i="1"/>
  <c r="AC63" i="1"/>
  <c r="P63" i="1"/>
  <c r="O63" i="1" s="1"/>
  <c r="K63" i="1"/>
  <c r="J63" i="1"/>
  <c r="BO62" i="1"/>
  <c r="BN62" i="1"/>
  <c r="BM62" i="1"/>
  <c r="BD62" i="1"/>
  <c r="BC62" i="1"/>
  <c r="BB62" i="1"/>
  <c r="AR62" i="1"/>
  <c r="AQ62" i="1"/>
  <c r="AP62" i="1"/>
  <c r="AE62" i="1"/>
  <c r="AD62" i="1"/>
  <c r="AC62" i="1"/>
  <c r="P62" i="1"/>
  <c r="O62" i="1" s="1"/>
  <c r="K62" i="1"/>
  <c r="J62" i="1"/>
  <c r="BO61" i="1"/>
  <c r="BN61" i="1"/>
  <c r="BM61" i="1"/>
  <c r="BD61" i="1"/>
  <c r="BC61" i="1"/>
  <c r="BB61" i="1"/>
  <c r="AR61" i="1"/>
  <c r="AQ61" i="1"/>
  <c r="AP61" i="1"/>
  <c r="AE61" i="1"/>
  <c r="AD61" i="1"/>
  <c r="AC61" i="1"/>
  <c r="P61" i="1"/>
  <c r="O61" i="1" s="1"/>
  <c r="K61" i="1"/>
  <c r="J61" i="1"/>
  <c r="BO60" i="1"/>
  <c r="BN60" i="1"/>
  <c r="BM60" i="1"/>
  <c r="BD60" i="1"/>
  <c r="BC60" i="1"/>
  <c r="BB60" i="1"/>
  <c r="AR60" i="1"/>
  <c r="AQ60" i="1"/>
  <c r="AP60" i="1"/>
  <c r="AE60" i="1"/>
  <c r="AD60" i="1"/>
  <c r="AC60" i="1"/>
  <c r="P60" i="1"/>
  <c r="O60" i="1" s="1"/>
  <c r="K60" i="1"/>
  <c r="J60" i="1"/>
  <c r="BO59" i="1"/>
  <c r="BN59" i="1"/>
  <c r="BM59" i="1"/>
  <c r="BD59" i="1"/>
  <c r="BC59" i="1"/>
  <c r="BB59" i="1"/>
  <c r="AR59" i="1"/>
  <c r="AQ59" i="1"/>
  <c r="AP59" i="1"/>
  <c r="AE59" i="1"/>
  <c r="AD59" i="1"/>
  <c r="AC59" i="1"/>
  <c r="P59" i="1"/>
  <c r="O59" i="1" s="1"/>
  <c r="K59" i="1"/>
  <c r="J59" i="1"/>
  <c r="BO58" i="1"/>
  <c r="BN58" i="1"/>
  <c r="BM58" i="1"/>
  <c r="BD58" i="1"/>
  <c r="BC58" i="1"/>
  <c r="BB58" i="1"/>
  <c r="AR58" i="1"/>
  <c r="AQ58" i="1"/>
  <c r="AP58" i="1"/>
  <c r="AE58" i="1"/>
  <c r="AD58" i="1"/>
  <c r="AC58" i="1"/>
  <c r="P58" i="1"/>
  <c r="O58" i="1" s="1"/>
  <c r="K58" i="1"/>
  <c r="J58" i="1"/>
  <c r="BO57" i="1"/>
  <c r="BN57" i="1"/>
  <c r="BM57" i="1"/>
  <c r="BD57" i="1"/>
  <c r="BC57" i="1"/>
  <c r="BB57" i="1"/>
  <c r="AR57" i="1"/>
  <c r="AQ57" i="1"/>
  <c r="AP57" i="1"/>
  <c r="AE57" i="1"/>
  <c r="AD57" i="1"/>
  <c r="AC57" i="1"/>
  <c r="P57" i="1"/>
  <c r="O57" i="1" s="1"/>
  <c r="K57" i="1"/>
  <c r="J57" i="1"/>
  <c r="BO11" i="1"/>
  <c r="BN11" i="1"/>
  <c r="BM11" i="1"/>
  <c r="BD11" i="1"/>
  <c r="BC11" i="1"/>
  <c r="BB11" i="1"/>
  <c r="AR11" i="1"/>
  <c r="AQ11" i="1"/>
  <c r="AP11" i="1"/>
  <c r="AE11" i="1"/>
  <c r="AD11" i="1"/>
  <c r="AC11" i="1"/>
  <c r="P11" i="1"/>
  <c r="O11" i="1" s="1"/>
  <c r="K11" i="1"/>
  <c r="J11" i="1"/>
  <c r="BO51" i="1"/>
  <c r="BN51" i="1"/>
  <c r="BM51" i="1"/>
  <c r="BD51" i="1"/>
  <c r="BC51" i="1"/>
  <c r="BB51" i="1"/>
  <c r="AR51" i="1"/>
  <c r="AS51" i="1" s="1"/>
  <c r="AQ51" i="1"/>
  <c r="AP51" i="1"/>
  <c r="AE51" i="1"/>
  <c r="AD51" i="1"/>
  <c r="AC51" i="1"/>
  <c r="P51" i="1"/>
  <c r="O51" i="1" s="1"/>
  <c r="K51" i="1"/>
  <c r="J51" i="1"/>
  <c r="BO31" i="1"/>
  <c r="BN31" i="1"/>
  <c r="BM31" i="1"/>
  <c r="BD31" i="1"/>
  <c r="BC31" i="1"/>
  <c r="BB31" i="1"/>
  <c r="AR31" i="1"/>
  <c r="AQ31" i="1"/>
  <c r="AP31" i="1"/>
  <c r="AE31" i="1"/>
  <c r="AD31" i="1"/>
  <c r="AC31" i="1"/>
  <c r="P31" i="1"/>
  <c r="O31" i="1" s="1"/>
  <c r="K31" i="1"/>
  <c r="J31" i="1"/>
  <c r="BO39" i="1"/>
  <c r="BN39" i="1"/>
  <c r="BM39" i="1"/>
  <c r="BD39" i="1"/>
  <c r="BC39" i="1"/>
  <c r="BB39" i="1"/>
  <c r="AR39" i="1"/>
  <c r="AQ39" i="1"/>
  <c r="AP39" i="1"/>
  <c r="AE39" i="1"/>
  <c r="AD39" i="1"/>
  <c r="AC39" i="1"/>
  <c r="P39" i="1"/>
  <c r="O39" i="1" s="1"/>
  <c r="K39" i="1"/>
  <c r="J39" i="1"/>
  <c r="BO41" i="1"/>
  <c r="BN41" i="1"/>
  <c r="BM41" i="1"/>
  <c r="BD41" i="1"/>
  <c r="BC41" i="1"/>
  <c r="BB41" i="1"/>
  <c r="AR41" i="1"/>
  <c r="AQ41" i="1"/>
  <c r="AP41" i="1"/>
  <c r="AE41" i="1"/>
  <c r="AD41" i="1"/>
  <c r="AC41" i="1"/>
  <c r="P41" i="1"/>
  <c r="O41" i="1" s="1"/>
  <c r="K41" i="1"/>
  <c r="J41" i="1"/>
  <c r="CM22" i="1"/>
  <c r="CL22" i="1"/>
  <c r="CK22" i="1"/>
  <c r="CB22" i="1"/>
  <c r="CA22" i="1"/>
  <c r="BZ22" i="1"/>
  <c r="BO22" i="1"/>
  <c r="BN22" i="1"/>
  <c r="BM22" i="1"/>
  <c r="BD22" i="1"/>
  <c r="BC22" i="1"/>
  <c r="BB22" i="1"/>
  <c r="AR22" i="1"/>
  <c r="AQ22" i="1"/>
  <c r="AP22" i="1"/>
  <c r="AE22" i="1"/>
  <c r="AD22" i="1"/>
  <c r="AC22" i="1"/>
  <c r="P22" i="1"/>
  <c r="O22" i="1" s="1"/>
  <c r="K22" i="1"/>
  <c r="J22" i="1"/>
  <c r="CM40" i="1"/>
  <c r="CL40" i="1"/>
  <c r="CK40" i="1"/>
  <c r="CB40" i="1"/>
  <c r="CA40" i="1"/>
  <c r="BZ40" i="1"/>
  <c r="BO40" i="1"/>
  <c r="BN40" i="1"/>
  <c r="BM40" i="1"/>
  <c r="BD40" i="1"/>
  <c r="BC40" i="1"/>
  <c r="BB40" i="1"/>
  <c r="AR40" i="1"/>
  <c r="AQ40" i="1"/>
  <c r="AP40" i="1"/>
  <c r="AE40" i="1"/>
  <c r="AD40" i="1"/>
  <c r="AC40" i="1"/>
  <c r="P40" i="1"/>
  <c r="O40" i="1" s="1"/>
  <c r="K40" i="1"/>
  <c r="J40" i="1"/>
  <c r="CM47" i="1"/>
  <c r="CL47" i="1"/>
  <c r="CK47" i="1"/>
  <c r="CB47" i="1"/>
  <c r="CA47" i="1"/>
  <c r="BZ47" i="1"/>
  <c r="BO47" i="1"/>
  <c r="BN47" i="1"/>
  <c r="BM47" i="1"/>
  <c r="BD47" i="1"/>
  <c r="BC47" i="1"/>
  <c r="BB47" i="1"/>
  <c r="AR47" i="1"/>
  <c r="AQ47" i="1"/>
  <c r="AP47" i="1"/>
  <c r="AE47" i="1"/>
  <c r="AD47" i="1"/>
  <c r="AC47" i="1"/>
  <c r="P47" i="1"/>
  <c r="O47" i="1" s="1"/>
  <c r="K47" i="1"/>
  <c r="J47" i="1"/>
  <c r="CM33" i="1"/>
  <c r="CL33" i="1"/>
  <c r="CK33" i="1"/>
  <c r="CB33" i="1"/>
  <c r="CA33" i="1"/>
  <c r="BZ33" i="1"/>
  <c r="BO33" i="1"/>
  <c r="BN33" i="1"/>
  <c r="BM33" i="1"/>
  <c r="BD33" i="1"/>
  <c r="BC33" i="1"/>
  <c r="BB33" i="1"/>
  <c r="AR33" i="1"/>
  <c r="AQ33" i="1"/>
  <c r="AP33" i="1"/>
  <c r="AE33" i="1"/>
  <c r="AD33" i="1"/>
  <c r="AC33" i="1"/>
  <c r="P33" i="1"/>
  <c r="O33" i="1" s="1"/>
  <c r="K33" i="1"/>
  <c r="J33" i="1"/>
  <c r="CM27" i="1"/>
  <c r="CL27" i="1"/>
  <c r="CK27" i="1"/>
  <c r="CB27" i="1"/>
  <c r="CA27" i="1"/>
  <c r="BZ27" i="1"/>
  <c r="BO27" i="1"/>
  <c r="BN27" i="1"/>
  <c r="BM27" i="1"/>
  <c r="BD27" i="1"/>
  <c r="BC27" i="1"/>
  <c r="BB27" i="1"/>
  <c r="AR27" i="1"/>
  <c r="AQ27" i="1"/>
  <c r="AP27" i="1"/>
  <c r="AE27" i="1"/>
  <c r="AD27" i="1"/>
  <c r="AC27" i="1"/>
  <c r="P27" i="1"/>
  <c r="O27" i="1" s="1"/>
  <c r="K27" i="1"/>
  <c r="J27" i="1"/>
  <c r="CM46" i="1"/>
  <c r="CL46" i="1"/>
  <c r="CK46" i="1"/>
  <c r="CB46" i="1"/>
  <c r="CA46" i="1"/>
  <c r="BZ46" i="1"/>
  <c r="BO46" i="1"/>
  <c r="BN46" i="1"/>
  <c r="BM46" i="1"/>
  <c r="BD46" i="1"/>
  <c r="BC46" i="1"/>
  <c r="BB46" i="1"/>
  <c r="AR46" i="1"/>
  <c r="AQ46" i="1"/>
  <c r="AP46" i="1"/>
  <c r="AE46" i="1"/>
  <c r="AD46" i="1"/>
  <c r="AC46" i="1"/>
  <c r="P46" i="1"/>
  <c r="O46" i="1" s="1"/>
  <c r="K46" i="1"/>
  <c r="J46" i="1"/>
  <c r="CM25" i="1"/>
  <c r="CL25" i="1"/>
  <c r="CK25" i="1"/>
  <c r="CB25" i="1"/>
  <c r="CA25" i="1"/>
  <c r="BZ25" i="1"/>
  <c r="BO25" i="1"/>
  <c r="BN25" i="1"/>
  <c r="BM25" i="1"/>
  <c r="BD25" i="1"/>
  <c r="BC25" i="1"/>
  <c r="BB25" i="1"/>
  <c r="AR25" i="1"/>
  <c r="AQ25" i="1"/>
  <c r="AP25" i="1"/>
  <c r="AE25" i="1"/>
  <c r="AD25" i="1"/>
  <c r="AC25" i="1"/>
  <c r="P25" i="1"/>
  <c r="O25" i="1" s="1"/>
  <c r="K25" i="1"/>
  <c r="J25" i="1"/>
  <c r="CM45" i="1"/>
  <c r="CL45" i="1"/>
  <c r="CK45" i="1"/>
  <c r="CB45" i="1"/>
  <c r="CA45" i="1"/>
  <c r="BZ45" i="1"/>
  <c r="BO45" i="1"/>
  <c r="BN45" i="1"/>
  <c r="BM45" i="1"/>
  <c r="BD45" i="1"/>
  <c r="BC45" i="1"/>
  <c r="BB45" i="1"/>
  <c r="AR45" i="1"/>
  <c r="AQ45" i="1"/>
  <c r="AP45" i="1"/>
  <c r="AE45" i="1"/>
  <c r="AD45" i="1"/>
  <c r="AC45" i="1"/>
  <c r="P45" i="1"/>
  <c r="O45" i="1" s="1"/>
  <c r="K45" i="1"/>
  <c r="J45" i="1"/>
  <c r="CM8" i="1"/>
  <c r="CL8" i="1"/>
  <c r="CK8" i="1"/>
  <c r="CB8" i="1"/>
  <c r="CA8" i="1"/>
  <c r="BZ8" i="1"/>
  <c r="BO8" i="1"/>
  <c r="BN8" i="1"/>
  <c r="BM8" i="1"/>
  <c r="BD8" i="1"/>
  <c r="BC8" i="1"/>
  <c r="BB8" i="1"/>
  <c r="AR8" i="1"/>
  <c r="AQ8" i="1"/>
  <c r="AP8" i="1"/>
  <c r="AE8" i="1"/>
  <c r="AD8" i="1"/>
  <c r="AC8" i="1"/>
  <c r="P8" i="1"/>
  <c r="O8" i="1" s="1"/>
  <c r="K8" i="1"/>
  <c r="J8" i="1"/>
  <c r="CM9" i="1"/>
  <c r="CL9" i="1"/>
  <c r="CK9" i="1"/>
  <c r="CB9" i="1"/>
  <c r="CA9" i="1"/>
  <c r="BZ9" i="1"/>
  <c r="BO9" i="1"/>
  <c r="BN9" i="1"/>
  <c r="BM9" i="1"/>
  <c r="BD9" i="1"/>
  <c r="BC9" i="1"/>
  <c r="BB9" i="1"/>
  <c r="AR9" i="1"/>
  <c r="AQ9" i="1"/>
  <c r="AP9" i="1"/>
  <c r="AE9" i="1"/>
  <c r="AD9" i="1"/>
  <c r="AC9" i="1"/>
  <c r="P9" i="1"/>
  <c r="O9" i="1"/>
  <c r="K9" i="1"/>
  <c r="J9" i="1"/>
  <c r="CM29" i="1"/>
  <c r="CL29" i="1"/>
  <c r="CK29" i="1"/>
  <c r="CB29" i="1"/>
  <c r="CA29" i="1"/>
  <c r="BZ29" i="1"/>
  <c r="BO29" i="1"/>
  <c r="BN29" i="1"/>
  <c r="BM29" i="1"/>
  <c r="BD29" i="1"/>
  <c r="BC29" i="1"/>
  <c r="BB29" i="1"/>
  <c r="AR29" i="1"/>
  <c r="AQ29" i="1"/>
  <c r="AP29" i="1"/>
  <c r="AE29" i="1"/>
  <c r="AD29" i="1"/>
  <c r="AC29" i="1"/>
  <c r="P29" i="1"/>
  <c r="O29" i="1" s="1"/>
  <c r="K29" i="1"/>
  <c r="J29" i="1"/>
  <c r="CM3" i="1"/>
  <c r="CL3" i="1"/>
  <c r="CK3" i="1"/>
  <c r="CB3" i="1"/>
  <c r="CA3" i="1"/>
  <c r="BZ3" i="1"/>
  <c r="BO3" i="1"/>
  <c r="BN3" i="1"/>
  <c r="BM3" i="1"/>
  <c r="BD3" i="1"/>
  <c r="BC3" i="1"/>
  <c r="BB3" i="1"/>
  <c r="AR3" i="1"/>
  <c r="AQ3" i="1"/>
  <c r="AP3" i="1"/>
  <c r="AE3" i="1"/>
  <c r="AD3" i="1"/>
  <c r="AC3" i="1"/>
  <c r="P3" i="1"/>
  <c r="O3" i="1" s="1"/>
  <c r="K3" i="1"/>
  <c r="J3" i="1"/>
  <c r="CM49" i="1"/>
  <c r="CL49" i="1"/>
  <c r="CK49" i="1"/>
  <c r="CB49" i="1"/>
  <c r="CA49" i="1"/>
  <c r="BZ49" i="1"/>
  <c r="BO49" i="1"/>
  <c r="BN49" i="1"/>
  <c r="BM49" i="1"/>
  <c r="BD49" i="1"/>
  <c r="BC49" i="1"/>
  <c r="BB49" i="1"/>
  <c r="AR49" i="1"/>
  <c r="AQ49" i="1"/>
  <c r="AP49" i="1"/>
  <c r="AE49" i="1"/>
  <c r="AD49" i="1"/>
  <c r="AC49" i="1"/>
  <c r="P49" i="1"/>
  <c r="O49" i="1" s="1"/>
  <c r="K49" i="1"/>
  <c r="J49" i="1"/>
  <c r="CM38" i="1"/>
  <c r="CL38" i="1"/>
  <c r="CK38" i="1"/>
  <c r="CB38" i="1"/>
  <c r="CA38" i="1"/>
  <c r="BZ38" i="1"/>
  <c r="BO38" i="1"/>
  <c r="BN38" i="1"/>
  <c r="BM38" i="1"/>
  <c r="BD38" i="1"/>
  <c r="BC38" i="1"/>
  <c r="BB38" i="1"/>
  <c r="AR38" i="1"/>
  <c r="AQ38" i="1"/>
  <c r="AP38" i="1"/>
  <c r="AE38" i="1"/>
  <c r="AD38" i="1"/>
  <c r="AC38" i="1"/>
  <c r="P38" i="1"/>
  <c r="O38" i="1" s="1"/>
  <c r="K38" i="1"/>
  <c r="J38" i="1"/>
  <c r="CM56" i="1"/>
  <c r="CL56" i="1"/>
  <c r="CK56" i="1"/>
  <c r="CB56" i="1"/>
  <c r="CA56" i="1"/>
  <c r="BZ56" i="1"/>
  <c r="BO56" i="1"/>
  <c r="BN56" i="1"/>
  <c r="BM56" i="1"/>
  <c r="BD56" i="1"/>
  <c r="BC56" i="1"/>
  <c r="BB56" i="1"/>
  <c r="AR56" i="1"/>
  <c r="AQ56" i="1"/>
  <c r="AP56" i="1"/>
  <c r="AE56" i="1"/>
  <c r="AD56" i="1"/>
  <c r="AC56" i="1"/>
  <c r="P56" i="1"/>
  <c r="O56" i="1" s="1"/>
  <c r="K56" i="1"/>
  <c r="J56" i="1"/>
  <c r="CM6" i="1"/>
  <c r="CL6" i="1"/>
  <c r="CK6" i="1"/>
  <c r="CB6" i="1"/>
  <c r="CA6" i="1"/>
  <c r="BZ6" i="1"/>
  <c r="BO6" i="1"/>
  <c r="BN6" i="1"/>
  <c r="BM6" i="1"/>
  <c r="BD6" i="1"/>
  <c r="BC6" i="1"/>
  <c r="BB6" i="1"/>
  <c r="AR6" i="1"/>
  <c r="AQ6" i="1"/>
  <c r="AP6" i="1"/>
  <c r="AE6" i="1"/>
  <c r="AD6" i="1"/>
  <c r="AC6" i="1"/>
  <c r="P6" i="1"/>
  <c r="O6" i="1" s="1"/>
  <c r="K6" i="1"/>
  <c r="J6" i="1"/>
  <c r="CM55" i="1"/>
  <c r="CL55" i="1"/>
  <c r="CK55" i="1"/>
  <c r="CB55" i="1"/>
  <c r="CA55" i="1"/>
  <c r="BZ55" i="1"/>
  <c r="BO55" i="1"/>
  <c r="BN55" i="1"/>
  <c r="BM55" i="1"/>
  <c r="BD55" i="1"/>
  <c r="BC55" i="1"/>
  <c r="BB55" i="1"/>
  <c r="AR55" i="1"/>
  <c r="AQ55" i="1"/>
  <c r="AP55" i="1"/>
  <c r="AE55" i="1"/>
  <c r="AD55" i="1"/>
  <c r="AC55" i="1"/>
  <c r="P55" i="1"/>
  <c r="O55" i="1" s="1"/>
  <c r="K55" i="1"/>
  <c r="J55" i="1"/>
  <c r="CM54" i="1"/>
  <c r="CL54" i="1"/>
  <c r="CK54" i="1"/>
  <c r="CB54" i="1"/>
  <c r="CA54" i="1"/>
  <c r="BZ54" i="1"/>
  <c r="BO54" i="1"/>
  <c r="BN54" i="1"/>
  <c r="BM54" i="1"/>
  <c r="BD54" i="1"/>
  <c r="BC54" i="1"/>
  <c r="BB54" i="1"/>
  <c r="AR54" i="1"/>
  <c r="N54" i="1" s="1"/>
  <c r="AQ54" i="1"/>
  <c r="AP54" i="1"/>
  <c r="AE54" i="1"/>
  <c r="AD54" i="1"/>
  <c r="AC54" i="1"/>
  <c r="P54" i="1"/>
  <c r="O54" i="1" s="1"/>
  <c r="K54" i="1"/>
  <c r="J54" i="1"/>
  <c r="CM13" i="1"/>
  <c r="CL13" i="1"/>
  <c r="CK13" i="1"/>
  <c r="CB13" i="1"/>
  <c r="CA13" i="1"/>
  <c r="BZ13" i="1"/>
  <c r="BO13" i="1"/>
  <c r="BN13" i="1"/>
  <c r="BM13" i="1"/>
  <c r="BD13" i="1"/>
  <c r="BC13" i="1"/>
  <c r="BB13" i="1"/>
  <c r="AR13" i="1"/>
  <c r="AQ13" i="1"/>
  <c r="AP13" i="1"/>
  <c r="AE13" i="1"/>
  <c r="AD13" i="1"/>
  <c r="AC13" i="1"/>
  <c r="P13" i="1"/>
  <c r="O13" i="1" s="1"/>
  <c r="K13" i="1"/>
  <c r="J13" i="1"/>
  <c r="CM23" i="1"/>
  <c r="CL23" i="1"/>
  <c r="CK23" i="1"/>
  <c r="CB23" i="1"/>
  <c r="CA23" i="1"/>
  <c r="BZ23" i="1"/>
  <c r="BO23" i="1"/>
  <c r="BN23" i="1"/>
  <c r="BM23" i="1"/>
  <c r="BD23" i="1"/>
  <c r="BC23" i="1"/>
  <c r="BB23" i="1"/>
  <c r="AR23" i="1"/>
  <c r="AQ23" i="1"/>
  <c r="AP23" i="1"/>
  <c r="AE23" i="1"/>
  <c r="AD23" i="1"/>
  <c r="AC23" i="1"/>
  <c r="P23" i="1"/>
  <c r="O23" i="1" s="1"/>
  <c r="K23" i="1"/>
  <c r="J23" i="1"/>
  <c r="CM18" i="1"/>
  <c r="CL18" i="1"/>
  <c r="CK18" i="1"/>
  <c r="CB18" i="1"/>
  <c r="CA18" i="1"/>
  <c r="BZ18" i="1"/>
  <c r="BO18" i="1"/>
  <c r="BN18" i="1"/>
  <c r="BM18" i="1"/>
  <c r="BD18" i="1"/>
  <c r="BC18" i="1"/>
  <c r="BB18" i="1"/>
  <c r="AR18" i="1"/>
  <c r="AQ18" i="1"/>
  <c r="AP18" i="1"/>
  <c r="AE18" i="1"/>
  <c r="AD18" i="1"/>
  <c r="AC18" i="1"/>
  <c r="P18" i="1"/>
  <c r="O18" i="1" s="1"/>
  <c r="K18" i="1"/>
  <c r="J18" i="1"/>
  <c r="CM42" i="1"/>
  <c r="CL42" i="1"/>
  <c r="CK42" i="1"/>
  <c r="CB42" i="1"/>
  <c r="CA42" i="1"/>
  <c r="BZ42" i="1"/>
  <c r="BO42" i="1"/>
  <c r="BN42" i="1"/>
  <c r="BM42" i="1"/>
  <c r="BD42" i="1"/>
  <c r="BB42" i="1"/>
  <c r="AR42" i="1"/>
  <c r="AQ42" i="1"/>
  <c r="AP42" i="1"/>
  <c r="AE42" i="1"/>
  <c r="AD42" i="1"/>
  <c r="AC42" i="1"/>
  <c r="P42" i="1"/>
  <c r="O42" i="1" s="1"/>
  <c r="K42" i="1"/>
  <c r="J42" i="1"/>
  <c r="CM48" i="1"/>
  <c r="CL48" i="1"/>
  <c r="CK48" i="1"/>
  <c r="CB48" i="1"/>
  <c r="CA48" i="1"/>
  <c r="BZ48" i="1"/>
  <c r="BO48" i="1"/>
  <c r="BN48" i="1"/>
  <c r="BM48" i="1"/>
  <c r="BD48" i="1"/>
  <c r="BC48" i="1"/>
  <c r="BB48" i="1"/>
  <c r="AR48" i="1"/>
  <c r="AQ48" i="1"/>
  <c r="AP48" i="1"/>
  <c r="AE48" i="1"/>
  <c r="AD48" i="1"/>
  <c r="AC48" i="1"/>
  <c r="P48" i="1"/>
  <c r="O48" i="1" s="1"/>
  <c r="K48" i="1"/>
  <c r="J48" i="1"/>
  <c r="CM43" i="1"/>
  <c r="CL43" i="1"/>
  <c r="CK43" i="1"/>
  <c r="CB43" i="1"/>
  <c r="CA43" i="1"/>
  <c r="BZ43" i="1"/>
  <c r="BO43" i="1"/>
  <c r="BN43" i="1"/>
  <c r="BM43" i="1"/>
  <c r="BD43" i="1"/>
  <c r="BC43" i="1"/>
  <c r="BB43" i="1"/>
  <c r="AR43" i="1"/>
  <c r="AQ43" i="1"/>
  <c r="AP43" i="1"/>
  <c r="AE43" i="1"/>
  <c r="AD43" i="1"/>
  <c r="AC43" i="1"/>
  <c r="P43" i="1"/>
  <c r="O43" i="1" s="1"/>
  <c r="K43" i="1"/>
  <c r="J43" i="1"/>
  <c r="CM50" i="1"/>
  <c r="CL50" i="1"/>
  <c r="CK50" i="1"/>
  <c r="CB50" i="1"/>
  <c r="CA50" i="1"/>
  <c r="BZ50" i="1"/>
  <c r="BO50" i="1"/>
  <c r="BN50" i="1"/>
  <c r="BM50" i="1"/>
  <c r="BD50" i="1"/>
  <c r="BC50" i="1"/>
  <c r="BB50" i="1"/>
  <c r="AR50" i="1"/>
  <c r="AQ50" i="1"/>
  <c r="AP50" i="1"/>
  <c r="AE50" i="1"/>
  <c r="AD50" i="1"/>
  <c r="AC50" i="1"/>
  <c r="P50" i="1"/>
  <c r="O50" i="1" s="1"/>
  <c r="K50" i="1"/>
  <c r="J50" i="1"/>
  <c r="CM37" i="1"/>
  <c r="CL37" i="1"/>
  <c r="CK37" i="1"/>
  <c r="CB37" i="1"/>
  <c r="CA37" i="1"/>
  <c r="BZ37" i="1"/>
  <c r="BO37" i="1"/>
  <c r="BN37" i="1"/>
  <c r="BM37" i="1"/>
  <c r="BD37" i="1"/>
  <c r="BC37" i="1"/>
  <c r="BB37" i="1"/>
  <c r="AR37" i="1"/>
  <c r="AQ37" i="1"/>
  <c r="AP37" i="1"/>
  <c r="AE37" i="1"/>
  <c r="AD37" i="1"/>
  <c r="AC37" i="1"/>
  <c r="P37" i="1"/>
  <c r="O37" i="1" s="1"/>
  <c r="K37" i="1"/>
  <c r="J37" i="1"/>
  <c r="CM17" i="1"/>
  <c r="CL17" i="1"/>
  <c r="CK17" i="1"/>
  <c r="CB17" i="1"/>
  <c r="CA17" i="1"/>
  <c r="BZ17" i="1"/>
  <c r="BO17" i="1"/>
  <c r="BN17" i="1"/>
  <c r="BM17" i="1"/>
  <c r="BD17" i="1"/>
  <c r="BC17" i="1"/>
  <c r="BB17" i="1"/>
  <c r="AR17" i="1"/>
  <c r="AQ17" i="1"/>
  <c r="AP17" i="1"/>
  <c r="AE17" i="1"/>
  <c r="AD17" i="1"/>
  <c r="AC17" i="1"/>
  <c r="P17" i="1"/>
  <c r="O17" i="1" s="1"/>
  <c r="K17" i="1"/>
  <c r="J17" i="1"/>
  <c r="CM5" i="1"/>
  <c r="CL5" i="1"/>
  <c r="CK5" i="1"/>
  <c r="CB5" i="1"/>
  <c r="CA5" i="1"/>
  <c r="BZ5" i="1"/>
  <c r="BO5" i="1"/>
  <c r="BN5" i="1"/>
  <c r="BM5" i="1"/>
  <c r="BD5" i="1"/>
  <c r="BC5" i="1"/>
  <c r="BB5" i="1"/>
  <c r="AR5" i="1"/>
  <c r="AQ5" i="1"/>
  <c r="AP5" i="1"/>
  <c r="AE5" i="1"/>
  <c r="AD5" i="1"/>
  <c r="AC5" i="1"/>
  <c r="P5" i="1"/>
  <c r="O5" i="1" s="1"/>
  <c r="K5" i="1"/>
  <c r="J5" i="1"/>
  <c r="CM32" i="1"/>
  <c r="CL32" i="1"/>
  <c r="CK32" i="1"/>
  <c r="CB32" i="1"/>
  <c r="CA32" i="1"/>
  <c r="BZ32" i="1"/>
  <c r="BO32" i="1"/>
  <c r="BN32" i="1"/>
  <c r="BM32" i="1"/>
  <c r="BD32" i="1"/>
  <c r="BC32" i="1"/>
  <c r="BB32" i="1"/>
  <c r="AR32" i="1"/>
  <c r="AQ32" i="1"/>
  <c r="AP32" i="1"/>
  <c r="AE32" i="1"/>
  <c r="AD32" i="1"/>
  <c r="AC32" i="1"/>
  <c r="P32" i="1"/>
  <c r="O32" i="1" s="1"/>
  <c r="K32" i="1"/>
  <c r="J32" i="1"/>
  <c r="CM30" i="1"/>
  <c r="CL30" i="1"/>
  <c r="CK30" i="1"/>
  <c r="CB30" i="1"/>
  <c r="CA30" i="1"/>
  <c r="BZ30" i="1"/>
  <c r="BO30" i="1"/>
  <c r="BN30" i="1"/>
  <c r="BM30" i="1"/>
  <c r="BD30" i="1"/>
  <c r="BC30" i="1"/>
  <c r="BB30" i="1"/>
  <c r="AR30" i="1"/>
  <c r="AQ30" i="1"/>
  <c r="AP30" i="1"/>
  <c r="AE30" i="1"/>
  <c r="AD30" i="1"/>
  <c r="AC30" i="1"/>
  <c r="K30" i="1"/>
  <c r="J30" i="1"/>
  <c r="H40" i="1" l="1"/>
  <c r="I40" i="1" s="1"/>
  <c r="AS40" i="1"/>
  <c r="M40" i="1"/>
  <c r="CN40" i="1"/>
  <c r="AS54" i="1"/>
  <c r="CN54" i="1"/>
  <c r="M29" i="1"/>
  <c r="N29" i="1"/>
  <c r="L29" i="1" s="1"/>
  <c r="CC29" i="1"/>
  <c r="AS25" i="1"/>
  <c r="CN25" i="1"/>
  <c r="CN63" i="1"/>
  <c r="AS30" i="1"/>
  <c r="CN30" i="1"/>
  <c r="N48" i="1"/>
  <c r="AS42" i="1"/>
  <c r="BE6" i="1"/>
  <c r="BP29" i="1"/>
  <c r="M30" i="1"/>
  <c r="BE29" i="1"/>
  <c r="N30" i="1"/>
  <c r="AS29" i="1"/>
  <c r="CN29" i="1"/>
  <c r="M22" i="1"/>
  <c r="M51" i="1"/>
  <c r="H51" i="1"/>
  <c r="H71" i="1"/>
  <c r="H46" i="1"/>
  <c r="I46" i="1" s="1"/>
  <c r="N73" i="1"/>
  <c r="BE73" i="1"/>
  <c r="CC30" i="1"/>
  <c r="H17" i="1"/>
  <c r="I17" i="1" s="1"/>
  <c r="M37" i="1"/>
  <c r="H48" i="1"/>
  <c r="I48" i="1" s="1"/>
  <c r="M18" i="1"/>
  <c r="BE23" i="1"/>
  <c r="H54" i="1"/>
  <c r="I54" i="1" s="1"/>
  <c r="M54" i="1"/>
  <c r="L54" i="1" s="1"/>
  <c r="CC54" i="1"/>
  <c r="CC38" i="1"/>
  <c r="N49" i="1"/>
  <c r="BE49" i="1"/>
  <c r="AF29" i="1"/>
  <c r="CN67" i="1"/>
  <c r="CC69" i="1"/>
  <c r="CN73" i="1"/>
  <c r="N17" i="1"/>
  <c r="BP18" i="1"/>
  <c r="BP54" i="1"/>
  <c r="N38" i="1"/>
  <c r="BP38" i="1"/>
  <c r="CN49" i="1"/>
  <c r="N45" i="1"/>
  <c r="CC46" i="1"/>
  <c r="N27" i="1"/>
  <c r="CC27" i="1"/>
  <c r="CN65" i="1"/>
  <c r="CC17" i="1"/>
  <c r="BP42" i="1"/>
  <c r="BE54" i="1"/>
  <c r="M8" i="1"/>
  <c r="N25" i="1"/>
  <c r="BE25" i="1"/>
  <c r="BP46" i="1"/>
  <c r="BE39" i="1"/>
  <c r="AS31" i="1"/>
  <c r="M11" i="1"/>
  <c r="CC65" i="1"/>
  <c r="H3" i="1"/>
  <c r="I3" i="1" s="1"/>
  <c r="H45" i="1"/>
  <c r="H33" i="1"/>
  <c r="H58" i="1"/>
  <c r="I58" i="1" s="1"/>
  <c r="AF57" i="1"/>
  <c r="N58" i="1"/>
  <c r="AS65" i="1"/>
  <c r="BP69" i="1"/>
  <c r="M70" i="1"/>
  <c r="H9" i="1"/>
  <c r="H5" i="1"/>
  <c r="I5" i="1" s="1"/>
  <c r="H8" i="1"/>
  <c r="I8" i="1" s="1"/>
  <c r="H41" i="1"/>
  <c r="I41" i="1" s="1"/>
  <c r="BP62" i="1"/>
  <c r="BE63" i="1"/>
  <c r="AF65" i="1"/>
  <c r="H70" i="1"/>
  <c r="I70" i="1" s="1"/>
  <c r="M59" i="1"/>
  <c r="AS60" i="1"/>
  <c r="M60" i="1"/>
  <c r="BE62" i="1"/>
  <c r="AS63" i="1"/>
  <c r="BP71" i="1"/>
  <c r="N62" i="1"/>
  <c r="N63" i="1"/>
  <c r="M72" i="1"/>
  <c r="I45" i="1"/>
  <c r="BP59" i="1"/>
  <c r="BE61" i="1"/>
  <c r="M67" i="1"/>
  <c r="AS67" i="1"/>
  <c r="H69" i="1"/>
  <c r="I69" i="1" s="1"/>
  <c r="AF69" i="1"/>
  <c r="N69" i="1"/>
  <c r="BE70" i="1"/>
  <c r="M71" i="1"/>
  <c r="H73" i="1"/>
  <c r="I73" i="1" s="1"/>
  <c r="N61" i="1"/>
  <c r="M62" i="1"/>
  <c r="H67" i="1"/>
  <c r="I67" i="1" s="1"/>
  <c r="CN72" i="1"/>
  <c r="M57" i="1"/>
  <c r="N57" i="1"/>
  <c r="BE58" i="1"/>
  <c r="BE59" i="1"/>
  <c r="BP64" i="1"/>
  <c r="CC66" i="1"/>
  <c r="N67" i="1"/>
  <c r="L67" i="1" s="1"/>
  <c r="BP67" i="1"/>
  <c r="M68" i="1"/>
  <c r="BE68" i="1"/>
  <c r="AS71" i="1"/>
  <c r="CN71" i="1"/>
  <c r="BE71" i="1"/>
  <c r="AS72" i="1"/>
  <c r="BE60" i="1"/>
  <c r="H63" i="1"/>
  <c r="I63" i="1" s="1"/>
  <c r="BP63" i="1"/>
  <c r="M64" i="1"/>
  <c r="BE64" i="1"/>
  <c r="M65" i="1"/>
  <c r="N65" i="1"/>
  <c r="BP66" i="1"/>
  <c r="BE67" i="1"/>
  <c r="N70" i="1"/>
  <c r="BP70" i="1"/>
  <c r="N71" i="1"/>
  <c r="CC71" i="1"/>
  <c r="BP17" i="1"/>
  <c r="N47" i="1"/>
  <c r="AS11" i="1"/>
  <c r="M32" i="1"/>
  <c r="AS32" i="1"/>
  <c r="CN32" i="1"/>
  <c r="N5" i="1"/>
  <c r="BE5" i="1"/>
  <c r="M17" i="1"/>
  <c r="L17" i="1" s="1"/>
  <c r="BE17" i="1"/>
  <c r="BP37" i="1"/>
  <c r="AS43" i="1"/>
  <c r="CN43" i="1"/>
  <c r="BP48" i="1"/>
  <c r="CN42" i="1"/>
  <c r="BE18" i="1"/>
  <c r="H23" i="1"/>
  <c r="I23" i="1" s="1"/>
  <c r="N55" i="1"/>
  <c r="BE55" i="1"/>
  <c r="H6" i="1"/>
  <c r="I6" i="1" s="1"/>
  <c r="AF56" i="1"/>
  <c r="CC56" i="1"/>
  <c r="BE38" i="1"/>
  <c r="M9" i="1"/>
  <c r="BE9" i="1"/>
  <c r="BP45" i="1"/>
  <c r="H27" i="1"/>
  <c r="I27" i="1" s="1"/>
  <c r="BE47" i="1"/>
  <c r="BP40" i="1"/>
  <c r="BP51" i="1"/>
  <c r="BE50" i="1"/>
  <c r="N50" i="1"/>
  <c r="M48" i="1"/>
  <c r="L48" i="1" s="1"/>
  <c r="BE42" i="1"/>
  <c r="CC40" i="1"/>
  <c r="AS5" i="1"/>
  <c r="CN5" i="1"/>
  <c r="AS17" i="1"/>
  <c r="CN17" i="1"/>
  <c r="BE37" i="1"/>
  <c r="H50" i="1"/>
  <c r="I50" i="1" s="1"/>
  <c r="CC43" i="1"/>
  <c r="AF48" i="1"/>
  <c r="BE48" i="1"/>
  <c r="CC42" i="1"/>
  <c r="AF54" i="1"/>
  <c r="CN55" i="1"/>
  <c r="BP56" i="1"/>
  <c r="AS38" i="1"/>
  <c r="CN38" i="1"/>
  <c r="AS3" i="1"/>
  <c r="AS46" i="1"/>
  <c r="CN46" i="1"/>
  <c r="BE40" i="1"/>
  <c r="AS22" i="1"/>
  <c r="CN22" i="1"/>
  <c r="N39" i="1"/>
  <c r="H31" i="1"/>
  <c r="I31" i="1" s="1"/>
  <c r="BE51" i="1"/>
  <c r="H11" i="1"/>
  <c r="I11" i="1" s="1"/>
  <c r="M38" i="1"/>
  <c r="L38" i="1" s="1"/>
  <c r="AF38" i="1"/>
  <c r="AF17" i="1"/>
  <c r="N37" i="1"/>
  <c r="N51" i="1"/>
  <c r="L51" i="1" s="1"/>
  <c r="AF51" i="1"/>
  <c r="N32" i="1"/>
  <c r="AF42" i="1"/>
  <c r="M42" i="1"/>
  <c r="AF66" i="1"/>
  <c r="M66" i="1"/>
  <c r="M50" i="1"/>
  <c r="L50" i="1" s="1"/>
  <c r="N23" i="1"/>
  <c r="N40" i="1"/>
  <c r="AF40" i="1"/>
  <c r="AF32" i="1"/>
  <c r="CC32" i="1"/>
  <c r="AF43" i="1"/>
  <c r="M43" i="1"/>
  <c r="BP50" i="1"/>
  <c r="H43" i="1"/>
  <c r="I43" i="1" s="1"/>
  <c r="BP13" i="1"/>
  <c r="M13" i="1"/>
  <c r="M23" i="1"/>
  <c r="AS23" i="1"/>
  <c r="CN23" i="1"/>
  <c r="M33" i="1"/>
  <c r="AS33" i="1"/>
  <c r="CN33" i="1"/>
  <c r="CC22" i="1"/>
  <c r="AF5" i="1"/>
  <c r="CC5" i="1"/>
  <c r="AS50" i="1"/>
  <c r="CN50" i="1"/>
  <c r="BP43" i="1"/>
  <c r="AS48" i="1"/>
  <c r="CN48" i="1"/>
  <c r="AS18" i="1"/>
  <c r="CN18" i="1"/>
  <c r="AF3" i="1"/>
  <c r="N3" i="1"/>
  <c r="AS57" i="1"/>
  <c r="AS58" i="1"/>
  <c r="M58" i="1"/>
  <c r="L58" i="1" s="1"/>
  <c r="AS59" i="1"/>
  <c r="AS61" i="1"/>
  <c r="M61" i="1"/>
  <c r="L61" i="1" s="1"/>
  <c r="AS68" i="1"/>
  <c r="CN68" i="1"/>
  <c r="AF71" i="1"/>
  <c r="AF72" i="1"/>
  <c r="CC72" i="1"/>
  <c r="N18" i="1"/>
  <c r="L18" i="1" s="1"/>
  <c r="AS55" i="1"/>
  <c r="M55" i="1"/>
  <c r="L55" i="1" s="1"/>
  <c r="M46" i="1"/>
  <c r="L46" i="1" s="1"/>
  <c r="AF46" i="1"/>
  <c r="N22" i="1"/>
  <c r="M41" i="1"/>
  <c r="AF31" i="1"/>
  <c r="M31" i="1"/>
  <c r="AF11" i="1"/>
  <c r="N59" i="1"/>
  <c r="L59" i="1" s="1"/>
  <c r="N66" i="1"/>
  <c r="M69" i="1"/>
  <c r="L70" i="1"/>
  <c r="AS73" i="1"/>
  <c r="M73" i="1"/>
  <c r="L73" i="1" s="1"/>
  <c r="BP30" i="1"/>
  <c r="BP32" i="1"/>
  <c r="AS37" i="1"/>
  <c r="CN37" i="1"/>
  <c r="BE30" i="1"/>
  <c r="H32" i="1"/>
  <c r="I32" i="1" s="1"/>
  <c r="BE32" i="1"/>
  <c r="BP5" i="1"/>
  <c r="AF37" i="1"/>
  <c r="CC37" i="1"/>
  <c r="AF50" i="1"/>
  <c r="CC50" i="1"/>
  <c r="N43" i="1"/>
  <c r="BE43" i="1"/>
  <c r="CC48" i="1"/>
  <c r="BP23" i="1"/>
  <c r="H13" i="1"/>
  <c r="I13" i="1" s="1"/>
  <c r="AF13" i="1"/>
  <c r="CC13" i="1"/>
  <c r="M6" i="1"/>
  <c r="AS6" i="1"/>
  <c r="N6" i="1"/>
  <c r="CN6" i="1"/>
  <c r="M56" i="1"/>
  <c r="H38" i="1"/>
  <c r="I38" i="1" s="1"/>
  <c r="AS49" i="1"/>
  <c r="M49" i="1"/>
  <c r="L49" i="1" s="1"/>
  <c r="H29" i="1"/>
  <c r="I29" i="1" s="1"/>
  <c r="AS9" i="1"/>
  <c r="CN9" i="1"/>
  <c r="N8" i="1"/>
  <c r="L8" i="1" s="1"/>
  <c r="BP8" i="1"/>
  <c r="H25" i="1"/>
  <c r="I25" i="1" s="1"/>
  <c r="BE46" i="1"/>
  <c r="M27" i="1"/>
  <c r="L27" i="1" s="1"/>
  <c r="BP27" i="1"/>
  <c r="N41" i="1"/>
  <c r="BP41" i="1"/>
  <c r="H59" i="1"/>
  <c r="I59" i="1" s="1"/>
  <c r="AF59" i="1"/>
  <c r="H61" i="1"/>
  <c r="I61" i="1" s="1"/>
  <c r="AF63" i="1"/>
  <c r="M63" i="1"/>
  <c r="CC63" i="1"/>
  <c r="AF67" i="1"/>
  <c r="CC67" i="1"/>
  <c r="N42" i="1"/>
  <c r="L42" i="1" s="1"/>
  <c r="AF18" i="1"/>
  <c r="CC18" i="1"/>
  <c r="AF23" i="1"/>
  <c r="CC23" i="1"/>
  <c r="N13" i="1"/>
  <c r="BE13" i="1"/>
  <c r="AF55" i="1"/>
  <c r="CC55" i="1"/>
  <c r="AF6" i="1"/>
  <c r="CC6" i="1"/>
  <c r="N56" i="1"/>
  <c r="BE56" i="1"/>
  <c r="AF49" i="1"/>
  <c r="CC49" i="1"/>
  <c r="BP3" i="1"/>
  <c r="N9" i="1"/>
  <c r="L9" i="1" s="1"/>
  <c r="CC9" i="1"/>
  <c r="AS45" i="1"/>
  <c r="CN45" i="1"/>
  <c r="AF25" i="1"/>
  <c r="CC25" i="1"/>
  <c r="BE27" i="1"/>
  <c r="BP22" i="1"/>
  <c r="AS41" i="1"/>
  <c r="BP31" i="1"/>
  <c r="BP11" i="1"/>
  <c r="BP57" i="1"/>
  <c r="AF58" i="1"/>
  <c r="AF60" i="1"/>
  <c r="AF61" i="1"/>
  <c r="H62" i="1"/>
  <c r="I62" i="1" s="1"/>
  <c r="AS62" i="1"/>
  <c r="AS64" i="1"/>
  <c r="CN64" i="1"/>
  <c r="BP65" i="1"/>
  <c r="BE66" i="1"/>
  <c r="AF68" i="1"/>
  <c r="CC68" i="1"/>
  <c r="BE69" i="1"/>
  <c r="AS70" i="1"/>
  <c r="CN70" i="1"/>
  <c r="BP72" i="1"/>
  <c r="AF73" i="1"/>
  <c r="CC73" i="1"/>
  <c r="AS13" i="1"/>
  <c r="CN13" i="1"/>
  <c r="BP55" i="1"/>
  <c r="BP6" i="1"/>
  <c r="H56" i="1"/>
  <c r="I56" i="1" s="1"/>
  <c r="AS56" i="1"/>
  <c r="CN56" i="1"/>
  <c r="BP49" i="1"/>
  <c r="BE3" i="1"/>
  <c r="CN3" i="1"/>
  <c r="BP9" i="1"/>
  <c r="AS8" i="1"/>
  <c r="CN8" i="1"/>
  <c r="BP25" i="1"/>
  <c r="AS27" i="1"/>
  <c r="CN27" i="1"/>
  <c r="N33" i="1"/>
  <c r="H47" i="1"/>
  <c r="I47" i="1" s="1"/>
  <c r="AF47" i="1"/>
  <c r="CC47" i="1"/>
  <c r="BE22" i="1"/>
  <c r="H39" i="1"/>
  <c r="I39" i="1" s="1"/>
  <c r="AF39" i="1"/>
  <c r="N31" i="1"/>
  <c r="BE31" i="1"/>
  <c r="BE11" i="1"/>
  <c r="H57" i="1"/>
  <c r="I57" i="1" s="1"/>
  <c r="BE57" i="1"/>
  <c r="BP58" i="1"/>
  <c r="BP60" i="1"/>
  <c r="BP61" i="1"/>
  <c r="AF62" i="1"/>
  <c r="AF64" i="1"/>
  <c r="CC64" i="1"/>
  <c r="H65" i="1"/>
  <c r="I65" i="1" s="1"/>
  <c r="BE65" i="1"/>
  <c r="H66" i="1"/>
  <c r="I66" i="1" s="1"/>
  <c r="AS66" i="1"/>
  <c r="CN66" i="1"/>
  <c r="BP68" i="1"/>
  <c r="AS69" i="1"/>
  <c r="CN69" i="1"/>
  <c r="AF70" i="1"/>
  <c r="CC70" i="1"/>
  <c r="I71" i="1"/>
  <c r="BE72" i="1"/>
  <c r="BP73" i="1"/>
  <c r="L37" i="1"/>
  <c r="M5" i="1"/>
  <c r="L5" i="1" s="1"/>
  <c r="BP33" i="1"/>
  <c r="L40" i="1"/>
  <c r="H30" i="1"/>
  <c r="I30" i="1" s="1"/>
  <c r="AF30" i="1"/>
  <c r="H37" i="1"/>
  <c r="I37" i="1" s="1"/>
  <c r="H42" i="1"/>
  <c r="I42" i="1" s="1"/>
  <c r="H18" i="1"/>
  <c r="I18" i="1" s="1"/>
  <c r="H55" i="1"/>
  <c r="I55" i="1" s="1"/>
  <c r="H49" i="1"/>
  <c r="I49" i="1" s="1"/>
  <c r="BE8" i="1"/>
  <c r="BE45" i="1"/>
  <c r="I33" i="1"/>
  <c r="BE33" i="1"/>
  <c r="AS47" i="1"/>
  <c r="CN47" i="1"/>
  <c r="AF22" i="1"/>
  <c r="AF41" i="1"/>
  <c r="AS39" i="1"/>
  <c r="M25" i="1"/>
  <c r="L25" i="1" s="1"/>
  <c r="I51" i="1"/>
  <c r="M3" i="1"/>
  <c r="CC3" i="1"/>
  <c r="I9" i="1"/>
  <c r="AF9" i="1"/>
  <c r="AF8" i="1"/>
  <c r="CC8" i="1"/>
  <c r="M45" i="1"/>
  <c r="L45" i="1" s="1"/>
  <c r="AF45" i="1"/>
  <c r="CC45" i="1"/>
  <c r="AF27" i="1"/>
  <c r="AF33" i="1"/>
  <c r="CC33" i="1"/>
  <c r="M47" i="1"/>
  <c r="L47" i="1" s="1"/>
  <c r="BP47" i="1"/>
  <c r="H22" i="1"/>
  <c r="I22" i="1" s="1"/>
  <c r="BE41" i="1"/>
  <c r="M39" i="1"/>
  <c r="L39" i="1" s="1"/>
  <c r="BP39" i="1"/>
  <c r="N11" i="1"/>
  <c r="L11" i="1" s="1"/>
  <c r="N60" i="1"/>
  <c r="N64" i="1"/>
  <c r="N68" i="1"/>
  <c r="L68" i="1" s="1"/>
  <c r="N72" i="1"/>
  <c r="L72" i="1" s="1"/>
  <c r="H60" i="1"/>
  <c r="I60" i="1" s="1"/>
  <c r="H64" i="1"/>
  <c r="I64" i="1" s="1"/>
  <c r="H68" i="1"/>
  <c r="I68" i="1" s="1"/>
  <c r="H72" i="1"/>
  <c r="I72" i="1" s="1"/>
  <c r="L30" i="1" l="1"/>
  <c r="L32" i="1"/>
  <c r="L22" i="1"/>
  <c r="L62" i="1"/>
  <c r="L69" i="1"/>
  <c r="L65" i="1"/>
  <c r="L64" i="1"/>
  <c r="L60" i="1"/>
  <c r="L71" i="1"/>
  <c r="L63" i="1"/>
  <c r="L57" i="1"/>
  <c r="L13" i="1"/>
  <c r="L56" i="1"/>
  <c r="L33" i="1"/>
  <c r="L3" i="1"/>
  <c r="L41" i="1"/>
  <c r="L31" i="1"/>
  <c r="L43" i="1"/>
  <c r="L23" i="1"/>
  <c r="L66" i="1"/>
  <c r="L6" i="1"/>
</calcChain>
</file>

<file path=xl/sharedStrings.xml><?xml version="1.0" encoding="utf-8"?>
<sst xmlns="http://schemas.openxmlformats.org/spreadsheetml/2006/main" count="317" uniqueCount="168">
  <si>
    <t>FRIDPA
Clear Creek
Main Match
September 14, 2019</t>
  </si>
  <si>
    <t>Rank?</t>
  </si>
  <si>
    <t>Promote?</t>
  </si>
  <si>
    <t>Sort Keys</t>
  </si>
  <si>
    <t xml:space="preserve">Match Totals
</t>
  </si>
  <si>
    <t>Bay Four
New Bill Drill</t>
  </si>
  <si>
    <t>Bay 2
Trash Talking Terrorists</t>
  </si>
  <si>
    <t>Bay 3
Parking Garage Mayhem</t>
  </si>
  <si>
    <t>Bay 1
The Gauntlet</t>
  </si>
  <si>
    <t>Bay 5
Around The Horn</t>
  </si>
  <si>
    <t>Bay 6
Home Run Trot</t>
  </si>
  <si>
    <t>Help and instructions for this spreadsheet are available on the CCIDPA web site at http://www.ccidpa.org/scoring/spreadsheets.html</t>
  </si>
  <si>
    <t>SSP</t>
  </si>
  <si>
    <t>Stage p</t>
  </si>
  <si>
    <t>IDPA Match Scoring Spreadsheet Sort Key lookup table</t>
  </si>
  <si>
    <t>ESP</t>
  </si>
  <si>
    <t>Table used to convert IDPA Divisions and classes into numeric sort keys.</t>
  </si>
  <si>
    <t>Stage 8</t>
  </si>
  <si>
    <t>CDP</t>
  </si>
  <si>
    <t>The sort keys can then be used with the total match scores to produce a sort by score within division and class.</t>
  </si>
  <si>
    <t>ESR</t>
  </si>
  <si>
    <t>The shooter's division is looked up in the upper table and converted to anumber.</t>
  </si>
  <si>
    <t>SSR</t>
  </si>
  <si>
    <t>Then his or her class is looked up in the lower table and converted to a number.</t>
  </si>
  <si>
    <t>MA</t>
  </si>
  <si>
    <t>A three-column sort on the division sort key first, class sort key next, and total match score third will yield a properly-ordered report.</t>
  </si>
  <si>
    <t>Stage 9</t>
  </si>
  <si>
    <t>EX</t>
  </si>
  <si>
    <t>SS</t>
  </si>
  <si>
    <t>MM</t>
  </si>
  <si>
    <t>Stage 10</t>
  </si>
  <si>
    <t>NV</t>
  </si>
  <si>
    <t>This table is used to look up IDPA Classes using the numeric Class Sort Key value for purposes of promotions at sanctioned matches.</t>
  </si>
  <si>
    <t>Stage 11</t>
  </si>
  <si>
    <t>If you delete rows in the scoring spreadsheet, and column H "blows up" with #REF! errors, replace the formulas in column H:</t>
  </si>
  <si>
    <t>Stage 12</t>
  </si>
  <si>
    <t xml:space="preserve"> </t>
  </si>
  <si>
    <t>Invalid Shooter Class entered on spreadsheet!</t>
  </si>
  <si>
    <t>Stage 13</t>
  </si>
  <si>
    <t>(Remember to add the equal sign at the beginning of this formula!)</t>
  </si>
  <si>
    <t>Stage 14</t>
  </si>
  <si>
    <t>Stage 15</t>
  </si>
  <si>
    <t>Stage 16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</si>
  <si>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</si>
  <si>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</si>
  <si>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</si>
  <si>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</si>
  <si>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>Stage 17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</si>
  <si>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</si>
  <si>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</si>
  <si>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</si>
  <si>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</si>
  <si>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</si>
  <si>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Stage 18</t>
  </si>
  <si>
    <t>The Match Ranking and Match Promotion features (columns G and H) won't work properly until you have sorted your results by Division, Class, and Total Match Score.</t>
  </si>
  <si>
    <t>Columns I and J (Sort Div and Sort Class) are provided to allow a quick, three-column sort for final match results.</t>
  </si>
  <si>
    <t>Stage 19</t>
  </si>
  <si>
    <t xml:space="preserve">   2. Select any cell in the spreadsheet.</t>
  </si>
  <si>
    <t xml:space="preserve">   3. Select Data-&gt;Sort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</si>
  <si>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</si>
  <si>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</si>
  <si>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</si>
  <si>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7. In most cases, you will want to select Ascending order in all three radio buttons.</t>
  </si>
  <si>
    <t xml:space="preserve">   8. Click OK to sort your match results.</t>
  </si>
  <si>
    <t>Stage 20</t>
  </si>
  <si>
    <t xml:space="preserve">   9. Re-protect the worksheet using Tools-&gt;Protection-&gt;Protect Sheet. Uncheck all boxes, except for "Select unlocked cells."</t>
  </si>
  <si>
    <t>Place</t>
  </si>
  <si>
    <t>First Last Initial</t>
  </si>
  <si>
    <t>IDPA #</t>
  </si>
  <si>
    <t>L C
A R
B E
O D
R I
   T</t>
  </si>
  <si>
    <t>Div</t>
  </si>
  <si>
    <t>Class</t>
  </si>
  <si>
    <t>Finger</t>
  </si>
  <si>
    <t>n</t>
  </si>
  <si>
    <t>Sort Div</t>
  </si>
  <si>
    <t>Sort Class</t>
  </si>
  <si>
    <t>Total Match Score</t>
  </si>
  <si>
    <t>Tot Raw Time</t>
  </si>
  <si>
    <t>Tot Pen Time</t>
  </si>
  <si>
    <t>Tot Pts Dn/2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</si>
  <si>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</si>
  <si>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</si>
  <si>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</si>
  <si>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</si>
  <si>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</si>
  <si>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</si>
  <si>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</si>
  <si>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</si>
  <si>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</si>
  <si>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</si>
  <si>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
P</t>
  </si>
  <si>
    <t>HNT</t>
  </si>
  <si>
    <t>FTDR</t>
  </si>
  <si>
    <t>Stage Raw Time</t>
  </si>
  <si>
    <t>Pen Sec</t>
  </si>
  <si>
    <t>Total Stage Score</t>
  </si>
  <si>
    <t>Str 1
Raw
Time</t>
  </si>
  <si>
    <t>Stage 4</t>
  </si>
  <si>
    <t>FP</t>
  </si>
  <si>
    <t>HNS</t>
  </si>
  <si>
    <t>MARK D</t>
  </si>
  <si>
    <t>JIM K</t>
  </si>
  <si>
    <t>JON S</t>
  </si>
  <si>
    <t>CCP</t>
  </si>
  <si>
    <t>ROGER S</t>
  </si>
  <si>
    <t>7</t>
  </si>
  <si>
    <t>CO</t>
  </si>
  <si>
    <t>LOUIS C</t>
  </si>
  <si>
    <t>UN</t>
  </si>
  <si>
    <t>NATHAN S</t>
  </si>
  <si>
    <t>17</t>
  </si>
  <si>
    <t>MARK B</t>
  </si>
  <si>
    <t>ZACH B</t>
  </si>
  <si>
    <t>SCOTT D</t>
  </si>
  <si>
    <t>MIKE P</t>
  </si>
  <si>
    <t>ROGER O</t>
  </si>
  <si>
    <t>JOE SCH</t>
  </si>
  <si>
    <t>DQ</t>
  </si>
  <si>
    <t>MIKE J</t>
  </si>
  <si>
    <t>JIM MC</t>
  </si>
  <si>
    <t>FRANK D</t>
  </si>
  <si>
    <t>RONALD J</t>
  </si>
  <si>
    <t>TREVOR K</t>
  </si>
  <si>
    <t>CHRIS A</t>
  </si>
  <si>
    <t>MICHAEL C</t>
  </si>
  <si>
    <t>BUG</t>
  </si>
  <si>
    <t>ALAN A</t>
  </si>
  <si>
    <t>TOM F</t>
  </si>
  <si>
    <t>MIKE B</t>
  </si>
  <si>
    <t>SEAN Z</t>
  </si>
  <si>
    <t>MIKE BILL</t>
  </si>
  <si>
    <t>BARRY B</t>
  </si>
  <si>
    <t>BILL L</t>
  </si>
  <si>
    <t>PCC</t>
  </si>
  <si>
    <t>BRYAN K</t>
  </si>
  <si>
    <t>JOHN-JOHN D</t>
  </si>
  <si>
    <t>GEORGE T</t>
  </si>
  <si>
    <t>GARY M</t>
  </si>
  <si>
    <t>YAO C</t>
  </si>
  <si>
    <t>SAM H</t>
  </si>
  <si>
    <t>JEFFREY B</t>
  </si>
  <si>
    <t>MARIE M</t>
  </si>
  <si>
    <t>JOHN K</t>
  </si>
  <si>
    <t>Range Member Labor Credit Sum: 1-Member, 2-Setup, 4-SO, 8-CoF, 16-New Shooter</t>
  </si>
  <si>
    <t>*  - Division not indicated, shooter must complete their scoresheet</t>
  </si>
  <si>
    <t xml:space="preserve">         BUG - R or S
         Rev - ER or SR</t>
  </si>
  <si>
    <t>** - Class not indicated, shooter must complete their scoresheet</t>
  </si>
  <si>
    <t>@ - Contact Info@FRIDPA.com concerning status of Range Membership</t>
  </si>
  <si>
    <t>1 - Trigger Violation</t>
  </si>
  <si>
    <t>ICS - Improperly Completed Scoresheet, shooter must verify their recorded scores</t>
  </si>
  <si>
    <t>TNR - Time Not Recorded</t>
  </si>
  <si>
    <t>DNF - Did Not Finish</t>
  </si>
  <si>
    <t>DQ - Disqualified 
         M-Muzzle
         S- Steel
         F-Finger
         C-Cold Range
         W-Sweep
         D-Dropped
             Weapon
         N-Negligent
             Discharge
         E-Equipment</t>
  </si>
  <si>
    <t>DNFW - Did Not Finish, Weather</t>
  </si>
  <si>
    <t>BRET B</t>
  </si>
  <si>
    <t>MICK M</t>
  </si>
  <si>
    <t>15</t>
  </si>
  <si>
    <t>GARY Z</t>
  </si>
  <si>
    <t>CANNON T</t>
  </si>
  <si>
    <t>JASON T</t>
  </si>
  <si>
    <t>TIM S</t>
  </si>
  <si>
    <t>ROB G</t>
  </si>
  <si>
    <t>WILL B</t>
  </si>
  <si>
    <t>JOHN A</t>
  </si>
  <si>
    <t>SCOTT S</t>
  </si>
  <si>
    <t>NIEL S</t>
  </si>
  <si>
    <t>DNF</t>
  </si>
  <si>
    <t>BUGS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</si>
</sst>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color rgb="FF000000"/>
      <name val="Arial"/>
    </font>
    <font>
      <b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rgb="FF808080"/>
      <name val="Arial Narrow"/>
    </font>
    <font>
      <sz val="10"/>
      <color theme="1"/>
      <name val="Arial"/>
    </font>
    <font>
      <sz val="10"/>
      <color theme="1"/>
      <name val="Calibri"/>
    </font>
    <font>
      <b/>
      <sz val="6"/>
      <color theme="1"/>
      <name val="Arial"/>
    </font>
    <font>
      <sz val="8"/>
      <color theme="1"/>
      <name val="Arial"/>
    </font>
    <font>
      <sz val="8"/>
      <color rgb="FFC0C0C0"/>
      <name val="Arial"/>
    </font>
    <font>
      <sz val="10"/>
      <name val="Arial"/>
      <family val="2"/>
    </font>
    <font>
      <sz val="8"/>
      <name val="Arial"/>
    </font>
    <font>
      <sz val="8"/>
      <color indexed="22"/>
      <name val="Arial"/>
    </font>
    <font>
      <b/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5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233">
    <xf numFmtId="0" fontId="0" fillId="0" borderId="0" xfId="0" applyFont="1" applyAlignment="1"/>
    <xf numFmtId="49" fontId="3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/>
    </xf>
    <xf numFmtId="49" fontId="3" fillId="0" borderId="0" xfId="0" applyNumberFormat="1" applyFont="1" applyAlignment="1">
      <alignment wrapText="1"/>
    </xf>
    <xf numFmtId="1" fontId="5" fillId="0" borderId="0" xfId="0" applyNumberFormat="1" applyFont="1" applyAlignment="1">
      <alignment horizontal="center"/>
    </xf>
    <xf numFmtId="49" fontId="3" fillId="0" borderId="0" xfId="0" applyNumberFormat="1" applyFont="1"/>
    <xf numFmtId="49" fontId="5" fillId="0" borderId="0" xfId="0" applyNumberFormat="1" applyFont="1" applyAlignment="1">
      <alignment wrapText="1"/>
    </xf>
    <xf numFmtId="49" fontId="5" fillId="0" borderId="0" xfId="0" applyNumberFormat="1" applyFont="1"/>
    <xf numFmtId="1" fontId="5" fillId="0" borderId="0" xfId="0" applyNumberFormat="1" applyFont="1"/>
    <xf numFmtId="0" fontId="6" fillId="0" borderId="0" xfId="0" applyFont="1"/>
    <xf numFmtId="0" fontId="5" fillId="0" borderId="9" xfId="0" applyFont="1" applyBorder="1" applyAlignment="1">
      <alignment horizontal="left"/>
    </xf>
    <xf numFmtId="49" fontId="3" fillId="2" borderId="10" xfId="0" applyNumberFormat="1" applyFont="1" applyFill="1" applyBorder="1" applyAlignment="1">
      <alignment horizontal="center" wrapText="1"/>
    </xf>
    <xf numFmtId="49" fontId="3" fillId="2" borderId="11" xfId="0" applyNumberFormat="1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left" wrapText="1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13" xfId="0" applyNumberFormat="1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textRotation="180"/>
    </xf>
    <xf numFmtId="49" fontId="4" fillId="2" borderId="15" xfId="0" applyNumberFormat="1" applyFont="1" applyFill="1" applyBorder="1" applyAlignment="1">
      <alignment horizontal="center" vertical="center" textRotation="180"/>
    </xf>
    <xf numFmtId="49" fontId="3" fillId="2" borderId="16" xfId="0" applyNumberFormat="1" applyFont="1" applyFill="1" applyBorder="1" applyAlignment="1">
      <alignment horizontal="center" wrapText="1"/>
    </xf>
    <xf numFmtId="49" fontId="3" fillId="2" borderId="17" xfId="0" applyNumberFormat="1" applyFont="1" applyFill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 wrapText="1"/>
    </xf>
    <xf numFmtId="49" fontId="3" fillId="2" borderId="18" xfId="0" applyNumberFormat="1" applyFont="1" applyFill="1" applyBorder="1" applyAlignment="1">
      <alignment horizontal="center" wrapText="1"/>
    </xf>
    <xf numFmtId="49" fontId="3" fillId="2" borderId="19" xfId="0" applyNumberFormat="1" applyFont="1" applyFill="1" applyBorder="1" applyAlignment="1">
      <alignment horizontal="center" wrapText="1"/>
    </xf>
    <xf numFmtId="49" fontId="3" fillId="2" borderId="20" xfId="0" applyNumberFormat="1" applyFont="1" applyFill="1" applyBorder="1" applyAlignment="1">
      <alignment horizontal="center" wrapText="1"/>
    </xf>
    <xf numFmtId="49" fontId="3" fillId="3" borderId="14" xfId="0" applyNumberFormat="1" applyFont="1" applyFill="1" applyBorder="1" applyAlignment="1">
      <alignment horizontal="center" wrapText="1"/>
    </xf>
    <xf numFmtId="49" fontId="3" fillId="3" borderId="11" xfId="0" applyNumberFormat="1" applyFont="1" applyFill="1" applyBorder="1" applyAlignment="1">
      <alignment horizontal="center" wrapText="1"/>
    </xf>
    <xf numFmtId="49" fontId="3" fillId="3" borderId="18" xfId="0" applyNumberFormat="1" applyFont="1" applyFill="1" applyBorder="1" applyAlignment="1">
      <alignment horizontal="center" wrapText="1"/>
    </xf>
    <xf numFmtId="49" fontId="3" fillId="3" borderId="12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1" fontId="8" fillId="0" borderId="24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right" vertical="center"/>
    </xf>
    <xf numFmtId="2" fontId="5" fillId="0" borderId="26" xfId="0" applyNumberFormat="1" applyFont="1" applyBorder="1" applyAlignment="1">
      <alignment horizontal="right" vertical="center"/>
    </xf>
    <xf numFmtId="1" fontId="5" fillId="0" borderId="26" xfId="0" applyNumberFormat="1" applyFont="1" applyBorder="1" applyAlignment="1">
      <alignment horizontal="right" vertical="center"/>
    </xf>
    <xf numFmtId="164" fontId="5" fillId="0" borderId="26" xfId="0" applyNumberFormat="1" applyFont="1" applyBorder="1" applyAlignment="1">
      <alignment horizontal="right" vertical="center"/>
    </xf>
    <xf numFmtId="1" fontId="5" fillId="0" borderId="27" xfId="0" applyNumberFormat="1" applyFont="1" applyBorder="1" applyAlignment="1">
      <alignment horizontal="right" vertical="center"/>
    </xf>
    <xf numFmtId="2" fontId="5" fillId="0" borderId="24" xfId="0" applyNumberFormat="1" applyFont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1" fontId="5" fillId="0" borderId="11" xfId="0" applyNumberFormat="1" applyFont="1" applyBorder="1" applyAlignment="1">
      <alignment horizontal="right" vertical="center"/>
    </xf>
    <xf numFmtId="1" fontId="5" fillId="0" borderId="18" xfId="0" applyNumberFormat="1" applyFont="1" applyBorder="1" applyAlignment="1">
      <alignment horizontal="right" vertical="center"/>
    </xf>
    <xf numFmtId="164" fontId="5" fillId="0" borderId="11" xfId="0" applyNumberFormat="1" applyFont="1" applyBorder="1" applyAlignment="1">
      <alignment horizontal="right" vertical="center"/>
    </xf>
    <xf numFmtId="2" fontId="3" fillId="0" borderId="12" xfId="0" applyNumberFormat="1" applyFont="1" applyBorder="1" applyAlignment="1">
      <alignment horizontal="right" vertical="center"/>
    </xf>
    <xf numFmtId="0" fontId="5" fillId="0" borderId="11" xfId="0" applyFont="1" applyBorder="1"/>
    <xf numFmtId="2" fontId="5" fillId="0" borderId="28" xfId="0" applyNumberFormat="1" applyFont="1" applyBorder="1" applyAlignment="1">
      <alignment horizontal="right" vertical="center"/>
    </xf>
    <xf numFmtId="2" fontId="3" fillId="0" borderId="29" xfId="0" applyNumberFormat="1" applyFont="1" applyBorder="1" applyAlignment="1">
      <alignment horizontal="right" vertical="center"/>
    </xf>
    <xf numFmtId="2" fontId="3" fillId="0" borderId="20" xfId="0" applyNumberFormat="1" applyFont="1" applyBorder="1" applyAlignment="1">
      <alignment horizontal="right" vertical="center"/>
    </xf>
    <xf numFmtId="0" fontId="5" fillId="0" borderId="30" xfId="0" applyFont="1" applyBorder="1"/>
    <xf numFmtId="0" fontId="5" fillId="0" borderId="21" xfId="0" applyFont="1" applyBorder="1"/>
    <xf numFmtId="0" fontId="5" fillId="0" borderId="9" xfId="0" applyFont="1" applyBorder="1"/>
    <xf numFmtId="49" fontId="5" fillId="0" borderId="11" xfId="0" applyNumberFormat="1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right" vertical="center"/>
    </xf>
    <xf numFmtId="2" fontId="5" fillId="0" borderId="11" xfId="0" applyNumberFormat="1" applyFont="1" applyBorder="1" applyAlignment="1">
      <alignment horizontal="right" vertical="center"/>
    </xf>
    <xf numFmtId="1" fontId="5" fillId="0" borderId="11" xfId="0" applyNumberFormat="1" applyFont="1" applyBorder="1" applyAlignment="1">
      <alignment horizontal="right" vertical="center"/>
    </xf>
    <xf numFmtId="0" fontId="5" fillId="0" borderId="11" xfId="0" applyFont="1" applyBorder="1" applyAlignment="1"/>
    <xf numFmtId="2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5" fillId="0" borderId="0" xfId="0" applyFont="1"/>
    <xf numFmtId="0" fontId="5" fillId="0" borderId="31" xfId="0" applyFont="1" applyBorder="1"/>
    <xf numFmtId="0" fontId="5" fillId="0" borderId="0" xfId="0" applyFont="1" applyAlignment="1">
      <alignment horizontal="left"/>
    </xf>
    <xf numFmtId="164" fontId="5" fillId="0" borderId="11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32" xfId="0" applyNumberFormat="1" applyFont="1" applyBorder="1" applyAlignment="1">
      <alignment horizontal="center" vertical="center"/>
    </xf>
    <xf numFmtId="1" fontId="5" fillId="0" borderId="33" xfId="0" applyNumberFormat="1" applyFont="1" applyBorder="1" applyAlignment="1">
      <alignment horizontal="right" vertical="center"/>
    </xf>
    <xf numFmtId="2" fontId="3" fillId="0" borderId="34" xfId="0" applyNumberFormat="1" applyFont="1" applyBorder="1" applyAlignment="1">
      <alignment horizontal="right" vertical="center"/>
    </xf>
    <xf numFmtId="49" fontId="5" fillId="0" borderId="29" xfId="0" applyNumberFormat="1" applyFont="1" applyBorder="1" applyAlignment="1">
      <alignment horizontal="center" vertical="center"/>
    </xf>
    <xf numFmtId="2" fontId="5" fillId="0" borderId="28" xfId="0" applyNumberFormat="1" applyFont="1" applyBorder="1" applyAlignment="1">
      <alignment horizontal="right" vertical="center"/>
    </xf>
    <xf numFmtId="2" fontId="5" fillId="0" borderId="26" xfId="0" applyNumberFormat="1" applyFont="1" applyBorder="1" applyAlignment="1">
      <alignment horizontal="right" vertical="center"/>
    </xf>
    <xf numFmtId="0" fontId="5" fillId="0" borderId="26" xfId="0" applyFont="1" applyBorder="1" applyAlignment="1"/>
    <xf numFmtId="1" fontId="5" fillId="0" borderId="26" xfId="0" applyNumberFormat="1" applyFont="1" applyBorder="1" applyAlignment="1">
      <alignment horizontal="right" vertical="center"/>
    </xf>
    <xf numFmtId="2" fontId="3" fillId="0" borderId="39" xfId="0" applyNumberFormat="1" applyFont="1" applyBorder="1" applyAlignment="1">
      <alignment horizontal="right" vertical="center"/>
    </xf>
    <xf numFmtId="2" fontId="3" fillId="0" borderId="40" xfId="0" applyNumberFormat="1" applyFont="1" applyBorder="1" applyAlignment="1">
      <alignment horizontal="right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5" fillId="0" borderId="41" xfId="0" applyFont="1" applyBorder="1"/>
    <xf numFmtId="49" fontId="5" fillId="0" borderId="41" xfId="0" applyNumberFormat="1" applyFont="1" applyBorder="1"/>
    <xf numFmtId="0" fontId="5" fillId="0" borderId="0" xfId="0" applyFont="1" applyAlignment="1">
      <alignment horizontal="center"/>
    </xf>
    <xf numFmtId="49" fontId="5" fillId="0" borderId="42" xfId="0" applyNumberFormat="1" applyFont="1" applyBorder="1"/>
    <xf numFmtId="0" fontId="5" fillId="0" borderId="0" xfId="0" applyFont="1" applyAlignment="1">
      <alignment wrapText="1"/>
    </xf>
    <xf numFmtId="0" fontId="3" fillId="0" borderId="0" xfId="0" applyFont="1"/>
    <xf numFmtId="0" fontId="5" fillId="0" borderId="0" xfId="0" quotePrefix="1" applyFont="1"/>
    <xf numFmtId="0" fontId="5" fillId="0" borderId="11" xfId="0" applyFont="1" applyBorder="1" applyAlignment="1">
      <alignment horizontal="center"/>
    </xf>
    <xf numFmtId="0" fontId="5" fillId="0" borderId="43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49" fontId="10" fillId="0" borderId="45" xfId="0" applyNumberFormat="1" applyFont="1" applyBorder="1" applyAlignment="1" applyProtection="1">
      <alignment horizontal="left" vertical="center"/>
      <protection locked="0"/>
    </xf>
    <xf numFmtId="49" fontId="10" fillId="0" borderId="45" xfId="0" applyNumberFormat="1" applyFont="1" applyBorder="1" applyAlignment="1" applyProtection="1">
      <alignment horizontal="center" vertical="center"/>
      <protection locked="0"/>
    </xf>
    <xf numFmtId="49" fontId="10" fillId="0" borderId="46" xfId="0" applyNumberFormat="1" applyFont="1" applyBorder="1" applyAlignment="1" applyProtection="1">
      <alignment horizontal="center" vertical="center"/>
      <protection locked="0"/>
    </xf>
    <xf numFmtId="49" fontId="10" fillId="0" borderId="47" xfId="0" applyNumberFormat="1" applyFont="1" applyBorder="1" applyAlignment="1" applyProtection="1">
      <alignment horizontal="center" vertical="center"/>
      <protection locked="0"/>
    </xf>
    <xf numFmtId="1" fontId="11" fillId="0" borderId="48" xfId="0" applyNumberFormat="1" applyFont="1" applyBorder="1" applyAlignment="1">
      <alignment horizontal="center" vertical="center"/>
    </xf>
    <xf numFmtId="1" fontId="11" fillId="0" borderId="45" xfId="0" applyNumberFormat="1" applyFont="1" applyBorder="1" applyAlignment="1">
      <alignment horizontal="center" vertical="center"/>
    </xf>
    <xf numFmtId="1" fontId="12" fillId="0" borderId="45" xfId="0" applyNumberFormat="1" applyFont="1" applyBorder="1" applyAlignment="1">
      <alignment horizontal="center" vertical="center"/>
    </xf>
    <xf numFmtId="1" fontId="12" fillId="0" borderId="49" xfId="0" applyNumberFormat="1" applyFont="1" applyBorder="1" applyAlignment="1">
      <alignment horizontal="center" vertical="center"/>
    </xf>
    <xf numFmtId="2" fontId="13" fillId="0" borderId="44" xfId="0" applyNumberFormat="1" applyFont="1" applyBorder="1" applyAlignment="1">
      <alignment horizontal="right" vertical="center"/>
    </xf>
    <xf numFmtId="2" fontId="0" fillId="0" borderId="50" xfId="0" applyNumberFormat="1" applyBorder="1" applyAlignment="1">
      <alignment horizontal="right" vertical="center"/>
    </xf>
    <xf numFmtId="1" fontId="0" fillId="0" borderId="50" xfId="0" applyNumberFormat="1" applyBorder="1" applyAlignment="1">
      <alignment horizontal="right" vertical="center"/>
    </xf>
    <xf numFmtId="164" fontId="0" fillId="0" borderId="50" xfId="0" applyNumberFormat="1" applyBorder="1" applyAlignment="1">
      <alignment horizontal="right" vertical="center"/>
    </xf>
    <xf numFmtId="1" fontId="0" fillId="0" borderId="51" xfId="0" applyNumberFormat="1" applyBorder="1" applyAlignment="1">
      <alignment horizontal="right" vertical="center"/>
    </xf>
    <xf numFmtId="2" fontId="0" fillId="0" borderId="48" xfId="0" applyNumberFormat="1" applyBorder="1" applyAlignment="1" applyProtection="1">
      <alignment horizontal="right" vertical="center"/>
      <protection locked="0"/>
    </xf>
    <xf numFmtId="2" fontId="0" fillId="0" borderId="45" xfId="0" applyNumberFormat="1" applyBorder="1" applyAlignment="1" applyProtection="1">
      <alignment horizontal="right" vertical="center"/>
      <protection locked="0"/>
    </xf>
    <xf numFmtId="1" fontId="0" fillId="0" borderId="45" xfId="0" applyNumberFormat="1" applyBorder="1" applyAlignment="1" applyProtection="1">
      <alignment horizontal="right" vertical="center"/>
      <protection locked="0"/>
    </xf>
    <xf numFmtId="1" fontId="0" fillId="0" borderId="52" xfId="0" applyNumberFormat="1" applyBorder="1" applyAlignment="1" applyProtection="1">
      <alignment horizontal="right" vertical="center"/>
      <protection locked="0"/>
    </xf>
    <xf numFmtId="2" fontId="0" fillId="0" borderId="48" xfId="0" applyNumberFormat="1" applyBorder="1" applyAlignment="1">
      <alignment horizontal="right" vertical="center"/>
    </xf>
    <xf numFmtId="164" fontId="0" fillId="0" borderId="45" xfId="0" applyNumberFormat="1" applyBorder="1" applyAlignment="1">
      <alignment horizontal="right" vertical="center"/>
    </xf>
    <xf numFmtId="1" fontId="0" fillId="0" borderId="45" xfId="0" applyNumberFormat="1" applyBorder="1" applyAlignment="1">
      <alignment horizontal="right" vertical="center"/>
    </xf>
    <xf numFmtId="2" fontId="13" fillId="0" borderId="46" xfId="0" applyNumberFormat="1" applyFont="1" applyBorder="1" applyAlignment="1">
      <alignment horizontal="right" vertical="center"/>
    </xf>
    <xf numFmtId="0" fontId="0" fillId="0" borderId="45" xfId="0" applyBorder="1" applyProtection="1">
      <protection locked="0"/>
    </xf>
    <xf numFmtId="2" fontId="0" fillId="0" borderId="53" xfId="0" applyNumberFormat="1" applyBorder="1" applyAlignment="1">
      <alignment horizontal="right" vertical="center"/>
    </xf>
    <xf numFmtId="2" fontId="13" fillId="0" borderId="54" xfId="0" applyNumberFormat="1" applyFont="1" applyBorder="1" applyAlignment="1">
      <alignment horizontal="right" vertical="center"/>
    </xf>
    <xf numFmtId="1" fontId="0" fillId="0" borderId="52" xfId="0" applyNumberFormat="1" applyBorder="1" applyAlignment="1">
      <alignment horizontal="right" vertical="center"/>
    </xf>
    <xf numFmtId="2" fontId="13" fillId="0" borderId="55" xfId="0" applyNumberFormat="1" applyFont="1" applyBorder="1" applyAlignment="1">
      <alignment horizontal="right" vertical="center"/>
    </xf>
    <xf numFmtId="0" fontId="0" fillId="0" borderId="0" xfId="0"/>
    <xf numFmtId="0" fontId="0" fillId="0" borderId="58" xfId="0" applyBorder="1" applyAlignment="1">
      <alignment horizontal="left"/>
    </xf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2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2" fontId="13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22" xfId="0" applyBorder="1" applyAlignment="1">
      <alignment horizontal="center" vertical="center"/>
    </xf>
    <xf numFmtId="49" fontId="10" fillId="0" borderId="11" xfId="0" applyNumberFormat="1" applyFont="1" applyBorder="1" applyAlignment="1" applyProtection="1">
      <alignment horizontal="left" vertical="center"/>
      <protection locked="0"/>
    </xf>
    <xf numFmtId="49" fontId="5" fillId="0" borderId="4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 applyProtection="1">
      <alignment horizontal="left" vertical="center"/>
      <protection locked="0"/>
    </xf>
    <xf numFmtId="49" fontId="10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45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 applyProtection="1">
      <alignment horizontal="center" vertical="center"/>
      <protection locked="0"/>
    </xf>
    <xf numFmtId="49" fontId="10" fillId="0" borderId="12" xfId="0" applyNumberFormat="1" applyFont="1" applyBorder="1" applyAlignment="1" applyProtection="1">
      <alignment horizontal="center" vertical="center"/>
      <protection locked="0"/>
    </xf>
    <xf numFmtId="49" fontId="5" fillId="0" borderId="46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 applyProtection="1">
      <alignment horizontal="center" vertical="center"/>
      <protection locked="0"/>
    </xf>
    <xf numFmtId="49" fontId="10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47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1" fontId="11" fillId="0" borderId="24" xfId="0" applyNumberFormat="1" applyFont="1" applyBorder="1" applyAlignment="1">
      <alignment horizontal="center" vertical="center"/>
    </xf>
    <xf numFmtId="1" fontId="8" fillId="0" borderId="48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" fontId="8" fillId="0" borderId="45" xfId="0" applyNumberFormat="1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1" fontId="9" fillId="0" borderId="45" xfId="0" applyNumberFormat="1" applyFont="1" applyBorder="1" applyAlignment="1">
      <alignment horizontal="center" vertical="center"/>
    </xf>
    <xf numFmtId="1" fontId="12" fillId="0" borderId="26" xfId="0" applyNumberFormat="1" applyFont="1" applyBorder="1" applyAlignment="1">
      <alignment horizontal="center" vertical="center"/>
    </xf>
    <xf numFmtId="1" fontId="12" fillId="0" borderId="25" xfId="0" applyNumberFormat="1" applyFont="1" applyBorder="1" applyAlignment="1">
      <alignment horizontal="center" vertical="center"/>
    </xf>
    <xf numFmtId="1" fontId="9" fillId="0" borderId="49" xfId="0" applyNumberFormat="1" applyFont="1" applyBorder="1" applyAlignment="1">
      <alignment horizontal="center" vertical="center"/>
    </xf>
    <xf numFmtId="1" fontId="12" fillId="0" borderId="32" xfId="0" applyNumberFormat="1" applyFont="1" applyBorder="1" applyAlignment="1">
      <alignment horizontal="center" vertical="center"/>
    </xf>
    <xf numFmtId="2" fontId="13" fillId="0" borderId="22" xfId="0" applyNumberFormat="1" applyFont="1" applyBorder="1" applyAlignment="1">
      <alignment horizontal="right" vertical="center"/>
    </xf>
    <xf numFmtId="2" fontId="3" fillId="0" borderId="44" xfId="0" applyNumberFormat="1" applyFont="1" applyBorder="1" applyAlignment="1">
      <alignment horizontal="right" vertical="center"/>
    </xf>
    <xf numFmtId="2" fontId="13" fillId="0" borderId="35" xfId="0" applyNumberFormat="1" applyFont="1" applyBorder="1" applyAlignment="1">
      <alignment horizontal="right" vertical="center"/>
    </xf>
    <xf numFmtId="2" fontId="0" fillId="0" borderId="26" xfId="0" applyNumberFormat="1" applyBorder="1" applyAlignment="1">
      <alignment horizontal="right" vertical="center"/>
    </xf>
    <xf numFmtId="2" fontId="5" fillId="0" borderId="50" xfId="0" applyNumberFormat="1" applyFont="1" applyBorder="1" applyAlignment="1">
      <alignment horizontal="right" vertical="center"/>
    </xf>
    <xf numFmtId="2" fontId="0" fillId="0" borderId="11" xfId="0" applyNumberFormat="1" applyBorder="1" applyAlignment="1">
      <alignment horizontal="right" vertical="center"/>
    </xf>
    <xf numFmtId="1" fontId="0" fillId="0" borderId="26" xfId="0" applyNumberFormat="1" applyBorder="1" applyAlignment="1">
      <alignment horizontal="right" vertical="center"/>
    </xf>
    <xf numFmtId="1" fontId="5" fillId="0" borderId="50" xfId="0" applyNumberFormat="1" applyFont="1" applyBorder="1" applyAlignment="1">
      <alignment horizontal="right" vertical="center"/>
    </xf>
    <xf numFmtId="1" fontId="0" fillId="0" borderId="11" xfId="0" applyNumberFormat="1" applyBorder="1" applyAlignment="1">
      <alignment horizontal="right" vertical="center"/>
    </xf>
    <xf numFmtId="164" fontId="0" fillId="0" borderId="26" xfId="0" applyNumberFormat="1" applyBorder="1" applyAlignment="1">
      <alignment horizontal="right" vertical="center"/>
    </xf>
    <xf numFmtId="164" fontId="5" fillId="0" borderId="50" xfId="0" applyNumberFormat="1" applyFon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1" fontId="0" fillId="0" borderId="27" xfId="0" applyNumberFormat="1" applyBorder="1" applyAlignment="1">
      <alignment horizontal="right" vertical="center"/>
    </xf>
    <xf numFmtId="1" fontId="5" fillId="0" borderId="51" xfId="0" applyNumberFormat="1" applyFont="1" applyBorder="1" applyAlignment="1">
      <alignment horizontal="right" vertical="center"/>
    </xf>
    <xf numFmtId="1" fontId="0" fillId="0" borderId="36" xfId="0" applyNumberFormat="1" applyBorder="1" applyAlignment="1">
      <alignment horizontal="right" vertical="center"/>
    </xf>
    <xf numFmtId="2" fontId="0" fillId="0" borderId="24" xfId="0" applyNumberFormat="1" applyBorder="1" applyAlignment="1" applyProtection="1">
      <alignment horizontal="right" vertical="center"/>
      <protection locked="0"/>
    </xf>
    <xf numFmtId="2" fontId="5" fillId="0" borderId="48" xfId="0" applyNumberFormat="1" applyFont="1" applyBorder="1" applyAlignment="1">
      <alignment horizontal="right" vertical="center"/>
    </xf>
    <xf numFmtId="2" fontId="0" fillId="0" borderId="28" xfId="0" applyNumberFormat="1" applyBorder="1" applyAlignment="1" applyProtection="1">
      <alignment horizontal="right" vertical="center"/>
      <protection locked="0"/>
    </xf>
    <xf numFmtId="2" fontId="0" fillId="0" borderId="11" xfId="0" applyNumberFormat="1" applyBorder="1" applyAlignment="1" applyProtection="1">
      <alignment horizontal="right" vertical="center"/>
      <protection locked="0"/>
    </xf>
    <xf numFmtId="2" fontId="5" fillId="0" borderId="45" xfId="0" applyNumberFormat="1" applyFont="1" applyBorder="1" applyAlignment="1">
      <alignment horizontal="right" vertical="center"/>
    </xf>
    <xf numFmtId="2" fontId="0" fillId="0" borderId="26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right" vertical="center"/>
      <protection locked="0"/>
    </xf>
    <xf numFmtId="1" fontId="5" fillId="0" borderId="45" xfId="0" applyNumberFormat="1" applyFont="1" applyBorder="1" applyAlignment="1">
      <alignment horizontal="right" vertical="center"/>
    </xf>
    <xf numFmtId="1" fontId="0" fillId="0" borderId="18" xfId="0" applyNumberFormat="1" applyBorder="1" applyAlignment="1" applyProtection="1">
      <alignment horizontal="right" vertical="center"/>
      <protection locked="0"/>
    </xf>
    <xf numFmtId="1" fontId="5" fillId="0" borderId="52" xfId="0" applyNumberFormat="1" applyFont="1" applyBorder="1" applyAlignment="1">
      <alignment horizontal="right" vertical="center"/>
    </xf>
    <xf numFmtId="2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164" fontId="5" fillId="0" borderId="45" xfId="0" applyNumberFormat="1" applyFont="1" applyBorder="1" applyAlignment="1">
      <alignment horizontal="right" vertical="center"/>
    </xf>
    <xf numFmtId="2" fontId="13" fillId="0" borderId="12" xfId="0" applyNumberFormat="1" applyFont="1" applyBorder="1" applyAlignment="1">
      <alignment horizontal="right" vertical="center"/>
    </xf>
    <xf numFmtId="2" fontId="3" fillId="0" borderId="46" xfId="0" applyNumberFormat="1" applyFont="1" applyBorder="1" applyAlignment="1">
      <alignment horizontal="right" vertical="center"/>
    </xf>
    <xf numFmtId="2" fontId="13" fillId="0" borderId="29" xfId="0" applyNumberFormat="1" applyFont="1" applyBorder="1" applyAlignment="1">
      <alignment horizontal="right" vertical="center"/>
    </xf>
    <xf numFmtId="2" fontId="0" fillId="0" borderId="37" xfId="0" applyNumberFormat="1" applyBorder="1" applyAlignment="1">
      <alignment horizontal="right" vertical="center"/>
    </xf>
    <xf numFmtId="0" fontId="0" fillId="0" borderId="11" xfId="0" applyBorder="1" applyProtection="1">
      <protection locked="0"/>
    </xf>
    <xf numFmtId="0" fontId="5" fillId="0" borderId="45" xfId="0" applyFont="1" applyBorder="1" applyAlignment="1"/>
    <xf numFmtId="0" fontId="0" fillId="0" borderId="26" xfId="0" applyBorder="1" applyProtection="1"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1" fontId="0" fillId="0" borderId="33" xfId="0" applyNumberFormat="1" applyBorder="1" applyAlignment="1" applyProtection="1">
      <alignment horizontal="right" vertical="center"/>
      <protection locked="0"/>
    </xf>
    <xf numFmtId="2" fontId="5" fillId="0" borderId="53" xfId="0" applyNumberFormat="1" applyFont="1" applyBorder="1" applyAlignment="1">
      <alignment horizontal="right" vertical="center"/>
    </xf>
    <xf numFmtId="2" fontId="3" fillId="0" borderId="54" xfId="0" applyNumberFormat="1" applyFont="1" applyBorder="1" applyAlignment="1">
      <alignment horizontal="right" vertical="center"/>
    </xf>
    <xf numFmtId="2" fontId="13" fillId="0" borderId="25" xfId="0" applyNumberFormat="1" applyFont="1" applyBorder="1" applyAlignment="1">
      <alignment horizontal="right" vertical="center"/>
    </xf>
    <xf numFmtId="2" fontId="13" fillId="0" borderId="39" xfId="0" applyNumberFormat="1" applyFont="1" applyBorder="1" applyAlignment="1">
      <alignment horizontal="right" vertical="center"/>
    </xf>
    <xf numFmtId="2" fontId="0" fillId="0" borderId="35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  <protection locked="0"/>
    </xf>
    <xf numFmtId="1" fontId="0" fillId="0" borderId="18" xfId="0" applyNumberFormat="1" applyBorder="1" applyAlignment="1">
      <alignment horizontal="right" vertical="center"/>
    </xf>
    <xf numFmtId="2" fontId="13" fillId="0" borderId="20" xfId="0" applyNumberFormat="1" applyFont="1" applyBorder="1" applyAlignment="1">
      <alignment horizontal="right" vertical="center"/>
    </xf>
    <xf numFmtId="2" fontId="3" fillId="0" borderId="55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31" xfId="0" applyBorder="1"/>
    <xf numFmtId="0" fontId="0" fillId="0" borderId="31" xfId="0" applyFont="1" applyBorder="1" applyAlignment="1"/>
    <xf numFmtId="0" fontId="5" fillId="0" borderId="56" xfId="0" applyFont="1" applyBorder="1"/>
    <xf numFmtId="0" fontId="5" fillId="0" borderId="57" xfId="0" applyFont="1" applyBorder="1"/>
    <xf numFmtId="0" fontId="5" fillId="0" borderId="58" xfId="0" applyFont="1" applyBorder="1"/>
    <xf numFmtId="0" fontId="0" fillId="0" borderId="9" xfId="0" applyBorder="1" applyAlignment="1">
      <alignment horizontal="left"/>
    </xf>
    <xf numFmtId="0" fontId="5" fillId="0" borderId="58" xfId="0" applyFont="1" applyBorder="1" applyAlignment="1">
      <alignment horizontal="left"/>
    </xf>
    <xf numFmtId="0" fontId="0" fillId="0" borderId="0" xfId="0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3" fillId="2" borderId="8" xfId="0" applyNumberFormat="1" applyFont="1" applyFill="1" applyBorder="1" applyAlignment="1">
      <alignment horizontal="center" wrapText="1"/>
    </xf>
    <xf numFmtId="49" fontId="3" fillId="0" borderId="2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1018"/>
  <sheetViews>
    <sheetView tabSelected="1" topLeftCell="A6" workbookViewId="0">
      <selection activeCell="B25" sqref="B25"/>
    </sheetView>
  </sheetViews>
  <sheetFormatPr defaultColWidth="14.42578125" defaultRowHeight="15" customHeight="1" x14ac:dyDescent="0.2"/>
  <cols>
    <col min="1" max="1" width="6.140625" customWidth="1"/>
    <col min="2" max="2" width="20.42578125" customWidth="1"/>
    <col min="3" max="3" width="8.28515625" hidden="1" customWidth="1"/>
    <col min="4" max="4" width="3.42578125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8.7109375" customWidth="1"/>
    <col min="13" max="13" width="8.5703125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1" width="5.5703125" customWidth="1"/>
    <col min="22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customWidth="1"/>
    <col min="31" max="31" width="4.28515625" customWidth="1"/>
    <col min="32" max="32" width="7" customWidth="1"/>
    <col min="33" max="33" width="6.85546875" customWidth="1"/>
    <col min="34" max="36" width="5.5703125" hidden="1" customWidth="1"/>
    <col min="37" max="37" width="3.85546875" customWidth="1"/>
    <col min="38" max="38" width="2.85546875" customWidth="1"/>
    <col min="39" max="39" width="2.28515625" customWidth="1"/>
    <col min="40" max="40" width="2.7109375" customWidth="1"/>
    <col min="41" max="41" width="3.5703125" customWidth="1"/>
    <col min="42" max="42" width="6.5703125" customWidth="1"/>
    <col min="43" max="43" width="4.5703125" customWidth="1"/>
    <col min="44" max="44" width="4.28515625" customWidth="1"/>
    <col min="45" max="45" width="6.5703125" customWidth="1"/>
    <col min="46" max="46" width="8" customWidth="1"/>
    <col min="47" max="48" width="5.5703125" hidden="1" customWidth="1"/>
    <col min="49" max="49" width="4.85546875" customWidth="1"/>
    <col min="50" max="50" width="2.7109375" customWidth="1"/>
    <col min="51" max="51" width="2.28515625" customWidth="1"/>
    <col min="52" max="52" width="2.140625" customWidth="1"/>
    <col min="53" max="53" width="3.5703125" customWidth="1"/>
    <col min="54" max="54" width="7.42578125" customWidth="1"/>
    <col min="55" max="55" width="4.5703125" customWidth="1"/>
    <col min="56" max="56" width="4.28515625" customWidth="1"/>
    <col min="57" max="57" width="8.5703125" customWidth="1"/>
    <col min="58" max="58" width="6.42578125" hidden="1" customWidth="1"/>
    <col min="59" max="59" width="6.42578125" customWidth="1"/>
    <col min="60" max="60" width="3.85546875" customWidth="1"/>
    <col min="61" max="61" width="3" customWidth="1"/>
    <col min="62" max="63" width="2.28515625" customWidth="1"/>
    <col min="64" max="64" width="3.5703125" customWidth="1"/>
    <col min="65" max="65" width="6.5703125" customWidth="1"/>
    <col min="66" max="66" width="4.5703125" customWidth="1"/>
    <col min="67" max="67" width="4.28515625" customWidth="1"/>
    <col min="68" max="68" width="8.7109375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customWidth="1"/>
  </cols>
  <sheetData>
    <row r="1" spans="1:324" ht="72.75" customHeight="1" x14ac:dyDescent="0.25">
      <c r="A1" s="228" t="s">
        <v>0</v>
      </c>
      <c r="B1" s="225"/>
      <c r="C1" s="225"/>
      <c r="D1" s="225"/>
      <c r="E1" s="225"/>
      <c r="F1" s="226"/>
      <c r="G1" s="1"/>
      <c r="H1" s="2" t="s">
        <v>1</v>
      </c>
      <c r="I1" s="3" t="s">
        <v>2</v>
      </c>
      <c r="J1" s="229" t="s">
        <v>3</v>
      </c>
      <c r="K1" s="226"/>
      <c r="L1" s="227" t="s">
        <v>4</v>
      </c>
      <c r="M1" s="225"/>
      <c r="N1" s="225"/>
      <c r="O1" s="225"/>
      <c r="P1" s="226"/>
      <c r="Q1" s="227" t="s">
        <v>5</v>
      </c>
      <c r="R1" s="225"/>
      <c r="S1" s="225"/>
      <c r="T1" s="225"/>
      <c r="U1" s="225"/>
      <c r="V1" s="225"/>
      <c r="W1" s="225"/>
      <c r="X1" s="225"/>
      <c r="Y1" s="225"/>
      <c r="Z1" s="225"/>
      <c r="AA1" s="225"/>
      <c r="AB1" s="225"/>
      <c r="AC1" s="225"/>
      <c r="AD1" s="225"/>
      <c r="AE1" s="225"/>
      <c r="AF1" s="226"/>
      <c r="AG1" s="230" t="s">
        <v>6</v>
      </c>
      <c r="AH1" s="225"/>
      <c r="AI1" s="225"/>
      <c r="AJ1" s="225"/>
      <c r="AK1" s="225"/>
      <c r="AL1" s="225"/>
      <c r="AM1" s="225"/>
      <c r="AN1" s="225"/>
      <c r="AO1" s="225"/>
      <c r="AP1" s="225"/>
      <c r="AQ1" s="225"/>
      <c r="AR1" s="225"/>
      <c r="AS1" s="226"/>
      <c r="AT1" s="230" t="s">
        <v>7</v>
      </c>
      <c r="AU1" s="225"/>
      <c r="AV1" s="225"/>
      <c r="AW1" s="225"/>
      <c r="AX1" s="225"/>
      <c r="AY1" s="225"/>
      <c r="AZ1" s="225"/>
      <c r="BA1" s="225"/>
      <c r="BB1" s="225"/>
      <c r="BC1" s="225"/>
      <c r="BD1" s="225"/>
      <c r="BE1" s="226"/>
      <c r="BF1" s="227" t="s">
        <v>8</v>
      </c>
      <c r="BG1" s="225"/>
      <c r="BH1" s="225"/>
      <c r="BI1" s="225"/>
      <c r="BJ1" s="225"/>
      <c r="BK1" s="225"/>
      <c r="BL1" s="225"/>
      <c r="BM1" s="225"/>
      <c r="BN1" s="225"/>
      <c r="BO1" s="225"/>
      <c r="BP1" s="226"/>
      <c r="BQ1" s="227" t="s">
        <v>9</v>
      </c>
      <c r="BR1" s="225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6"/>
      <c r="CD1" s="232" t="s">
        <v>10</v>
      </c>
      <c r="CE1" s="225"/>
      <c r="CF1" s="225"/>
      <c r="CG1" s="225"/>
      <c r="CH1" s="225"/>
      <c r="CI1" s="225"/>
      <c r="CJ1" s="225"/>
      <c r="CK1" s="225"/>
      <c r="CL1" s="225"/>
      <c r="CM1" s="225"/>
      <c r="CN1" s="226"/>
      <c r="CO1" s="231" t="s">
        <v>13</v>
      </c>
      <c r="CP1" s="225"/>
      <c r="CQ1" s="225"/>
      <c r="CR1" s="225"/>
      <c r="CS1" s="225"/>
      <c r="CT1" s="225"/>
      <c r="CU1" s="225"/>
      <c r="CV1" s="225"/>
      <c r="CW1" s="225"/>
      <c r="CX1" s="225"/>
      <c r="CY1" s="226"/>
      <c r="CZ1" s="224" t="s">
        <v>17</v>
      </c>
      <c r="DA1" s="225"/>
      <c r="DB1" s="225"/>
      <c r="DC1" s="225"/>
      <c r="DD1" s="225"/>
      <c r="DE1" s="225"/>
      <c r="DF1" s="225"/>
      <c r="DG1" s="225"/>
      <c r="DH1" s="225"/>
      <c r="DI1" s="225"/>
      <c r="DJ1" s="226"/>
      <c r="DK1" s="224" t="s">
        <v>26</v>
      </c>
      <c r="DL1" s="225"/>
      <c r="DM1" s="225"/>
      <c r="DN1" s="225"/>
      <c r="DO1" s="225"/>
      <c r="DP1" s="225"/>
      <c r="DQ1" s="225"/>
      <c r="DR1" s="225"/>
      <c r="DS1" s="225"/>
      <c r="DT1" s="225"/>
      <c r="DU1" s="226"/>
      <c r="DV1" s="224" t="s">
        <v>30</v>
      </c>
      <c r="DW1" s="225"/>
      <c r="DX1" s="225"/>
      <c r="DY1" s="225"/>
      <c r="DZ1" s="225"/>
      <c r="EA1" s="225"/>
      <c r="EB1" s="225"/>
      <c r="EC1" s="225"/>
      <c r="ED1" s="225"/>
      <c r="EE1" s="225"/>
      <c r="EF1" s="226"/>
      <c r="EG1" s="224" t="s">
        <v>33</v>
      </c>
      <c r="EH1" s="225"/>
      <c r="EI1" s="225"/>
      <c r="EJ1" s="225"/>
      <c r="EK1" s="225"/>
      <c r="EL1" s="225"/>
      <c r="EM1" s="225"/>
      <c r="EN1" s="225"/>
      <c r="EO1" s="225"/>
      <c r="EP1" s="225"/>
      <c r="EQ1" s="226"/>
      <c r="ER1" s="224" t="s">
        <v>35</v>
      </c>
      <c r="ES1" s="225"/>
      <c r="ET1" s="225"/>
      <c r="EU1" s="225"/>
      <c r="EV1" s="225"/>
      <c r="EW1" s="225"/>
      <c r="EX1" s="225"/>
      <c r="EY1" s="225"/>
      <c r="EZ1" s="225"/>
      <c r="FA1" s="225"/>
      <c r="FB1" s="226"/>
      <c r="FC1" s="224" t="s">
        <v>38</v>
      </c>
      <c r="FD1" s="225"/>
      <c r="FE1" s="225"/>
      <c r="FF1" s="225"/>
      <c r="FG1" s="225"/>
      <c r="FH1" s="225"/>
      <c r="FI1" s="225"/>
      <c r="FJ1" s="225"/>
      <c r="FK1" s="225"/>
      <c r="FL1" s="225"/>
      <c r="FM1" s="226"/>
      <c r="FN1" s="224" t="s">
        <v>40</v>
      </c>
      <c r="FO1" s="225"/>
      <c r="FP1" s="225"/>
      <c r="FQ1" s="225"/>
      <c r="FR1" s="225"/>
      <c r="FS1" s="225"/>
      <c r="FT1" s="225"/>
      <c r="FU1" s="225"/>
      <c r="FV1" s="225"/>
      <c r="FW1" s="225"/>
      <c r="FX1" s="226"/>
      <c r="FY1" s="224" t="s">
        <v>41</v>
      </c>
      <c r="FZ1" s="225"/>
      <c r="GA1" s="225"/>
      <c r="GB1" s="225"/>
      <c r="GC1" s="225"/>
      <c r="GD1" s="225"/>
      <c r="GE1" s="225"/>
      <c r="GF1" s="225"/>
      <c r="GG1" s="225"/>
      <c r="GH1" s="225"/>
      <c r="GI1" s="226"/>
      <c r="GJ1" s="224" t="s">
        <v>42</v>
      </c>
      <c r="GK1" s="225"/>
      <c r="GL1" s="225"/>
      <c r="GM1" s="225"/>
      <c r="GN1" s="225"/>
      <c r="GO1" s="225"/>
      <c r="GP1" s="225"/>
      <c r="GQ1" s="225"/>
      <c r="GR1" s="225"/>
      <c r="GS1" s="225"/>
      <c r="GT1" s="226"/>
      <c r="GU1" s="224" t="s">
        <v>47</v>
      </c>
      <c r="GV1" s="225"/>
      <c r="GW1" s="225"/>
      <c r="GX1" s="225"/>
      <c r="GY1" s="225"/>
      <c r="GZ1" s="225"/>
      <c r="HA1" s="225"/>
      <c r="HB1" s="225"/>
      <c r="HC1" s="225"/>
      <c r="HD1" s="225"/>
      <c r="HE1" s="226"/>
      <c r="HF1" s="224" t="s">
        <v>53</v>
      </c>
      <c r="HG1" s="225"/>
      <c r="HH1" s="225"/>
      <c r="HI1" s="225"/>
      <c r="HJ1" s="225"/>
      <c r="HK1" s="225"/>
      <c r="HL1" s="225"/>
      <c r="HM1" s="225"/>
      <c r="HN1" s="225"/>
      <c r="HO1" s="225"/>
      <c r="HP1" s="226"/>
      <c r="HQ1" s="224" t="s">
        <v>56</v>
      </c>
      <c r="HR1" s="225"/>
      <c r="HS1" s="225"/>
      <c r="HT1" s="225"/>
      <c r="HU1" s="225"/>
      <c r="HV1" s="225"/>
      <c r="HW1" s="225"/>
      <c r="HX1" s="225"/>
      <c r="HY1" s="225"/>
      <c r="HZ1" s="225"/>
      <c r="IA1" s="226"/>
      <c r="IB1" s="224" t="s">
        <v>64</v>
      </c>
      <c r="IC1" s="225"/>
      <c r="ID1" s="225"/>
      <c r="IE1" s="225"/>
      <c r="IF1" s="225"/>
      <c r="IG1" s="225"/>
      <c r="IH1" s="225"/>
      <c r="II1" s="225"/>
      <c r="IJ1" s="225"/>
      <c r="IK1" s="225"/>
      <c r="IL1" s="226"/>
      <c r="IM1" s="12"/>
    </row>
    <row r="2" spans="1:324" ht="75.75" customHeight="1" x14ac:dyDescent="0.2">
      <c r="A2" s="13" t="s">
        <v>66</v>
      </c>
      <c r="B2" s="14" t="s">
        <v>67</v>
      </c>
      <c r="C2" s="14" t="s">
        <v>68</v>
      </c>
      <c r="D2" s="15" t="s">
        <v>69</v>
      </c>
      <c r="E2" s="14" t="s">
        <v>70</v>
      </c>
      <c r="F2" s="16" t="s">
        <v>71</v>
      </c>
      <c r="G2" s="17" t="s">
        <v>72</v>
      </c>
      <c r="H2" s="18" t="s">
        <v>73</v>
      </c>
      <c r="I2" s="19" t="s">
        <v>73</v>
      </c>
      <c r="J2" s="20" t="s">
        <v>74</v>
      </c>
      <c r="K2" s="21" t="s">
        <v>75</v>
      </c>
      <c r="L2" s="13" t="s">
        <v>76</v>
      </c>
      <c r="M2" s="22" t="s">
        <v>77</v>
      </c>
      <c r="N2" s="22" t="s">
        <v>78</v>
      </c>
      <c r="O2" s="22" t="s">
        <v>79</v>
      </c>
      <c r="P2" s="23" t="s">
        <v>80</v>
      </c>
      <c r="Q2" s="24" t="s">
        <v>81</v>
      </c>
      <c r="R2" s="14" t="s">
        <v>82</v>
      </c>
      <c r="S2" s="14" t="s">
        <v>83</v>
      </c>
      <c r="T2" s="14" t="s">
        <v>84</v>
      </c>
      <c r="U2" s="14" t="s">
        <v>85</v>
      </c>
      <c r="V2" s="14" t="s">
        <v>86</v>
      </c>
      <c r="W2" s="14" t="s">
        <v>87</v>
      </c>
      <c r="X2" s="14" t="s">
        <v>88</v>
      </c>
      <c r="Y2" s="14" t="s">
        <v>89</v>
      </c>
      <c r="Z2" s="14" t="s">
        <v>90</v>
      </c>
      <c r="AA2" s="14" t="s">
        <v>91</v>
      </c>
      <c r="AB2" s="25" t="s">
        <v>92</v>
      </c>
      <c r="AC2" s="24" t="s">
        <v>93</v>
      </c>
      <c r="AD2" s="14" t="s">
        <v>88</v>
      </c>
      <c r="AE2" s="14" t="s">
        <v>94</v>
      </c>
      <c r="AF2" s="16" t="s">
        <v>95</v>
      </c>
      <c r="AG2" s="24" t="s">
        <v>81</v>
      </c>
      <c r="AH2" s="14" t="s">
        <v>82</v>
      </c>
      <c r="AI2" s="14" t="s">
        <v>83</v>
      </c>
      <c r="AJ2" s="14" t="s">
        <v>84</v>
      </c>
      <c r="AK2" s="14" t="s">
        <v>88</v>
      </c>
      <c r="AL2" s="14" t="s">
        <v>89</v>
      </c>
      <c r="AM2" s="14" t="s">
        <v>90</v>
      </c>
      <c r="AN2" s="14" t="s">
        <v>91</v>
      </c>
      <c r="AO2" s="25" t="s">
        <v>92</v>
      </c>
      <c r="AP2" s="24" t="s">
        <v>93</v>
      </c>
      <c r="AQ2" s="14" t="s">
        <v>88</v>
      </c>
      <c r="AR2" s="14" t="s">
        <v>94</v>
      </c>
      <c r="AS2" s="16" t="s">
        <v>95</v>
      </c>
      <c r="AT2" s="24" t="s">
        <v>96</v>
      </c>
      <c r="AU2" s="14" t="s">
        <v>82</v>
      </c>
      <c r="AV2" s="14" t="s">
        <v>83</v>
      </c>
      <c r="AW2" s="14" t="s">
        <v>88</v>
      </c>
      <c r="AX2" s="14" t="s">
        <v>89</v>
      </c>
      <c r="AY2" s="14" t="s">
        <v>90</v>
      </c>
      <c r="AZ2" s="14" t="s">
        <v>91</v>
      </c>
      <c r="BA2" s="25" t="s">
        <v>92</v>
      </c>
      <c r="BB2" s="24" t="s">
        <v>93</v>
      </c>
      <c r="BC2" s="14" t="s">
        <v>88</v>
      </c>
      <c r="BD2" s="14" t="s">
        <v>94</v>
      </c>
      <c r="BE2" s="16" t="s">
        <v>95</v>
      </c>
      <c r="BF2" s="24" t="s">
        <v>97</v>
      </c>
      <c r="BG2" s="14" t="s">
        <v>81</v>
      </c>
      <c r="BH2" s="14" t="s">
        <v>88</v>
      </c>
      <c r="BI2" s="14" t="s">
        <v>89</v>
      </c>
      <c r="BJ2" s="14" t="s">
        <v>98</v>
      </c>
      <c r="BK2" s="14" t="s">
        <v>99</v>
      </c>
      <c r="BL2" s="25" t="s">
        <v>92</v>
      </c>
      <c r="BM2" s="26" t="s">
        <v>93</v>
      </c>
      <c r="BN2" s="22" t="s">
        <v>88</v>
      </c>
      <c r="BO2" s="22" t="s">
        <v>94</v>
      </c>
      <c r="BP2" s="16" t="s">
        <v>95</v>
      </c>
      <c r="BQ2" s="24" t="s">
        <v>96</v>
      </c>
      <c r="BR2" s="14" t="s">
        <v>82</v>
      </c>
      <c r="BS2" s="14" t="s">
        <v>83</v>
      </c>
      <c r="BT2" s="14" t="s">
        <v>84</v>
      </c>
      <c r="BU2" s="14" t="s">
        <v>88</v>
      </c>
      <c r="BV2" s="14" t="s">
        <v>89</v>
      </c>
      <c r="BW2" s="14" t="s">
        <v>90</v>
      </c>
      <c r="BX2" s="14" t="s">
        <v>91</v>
      </c>
      <c r="BY2" s="25" t="s">
        <v>92</v>
      </c>
      <c r="BZ2" s="24" t="s">
        <v>93</v>
      </c>
      <c r="CA2" s="14" t="s">
        <v>88</v>
      </c>
      <c r="CB2" s="25" t="s">
        <v>94</v>
      </c>
      <c r="CC2" s="27" t="s">
        <v>95</v>
      </c>
      <c r="CD2" s="28" t="s">
        <v>81</v>
      </c>
      <c r="CE2" s="29" t="s">
        <v>82</v>
      </c>
      <c r="CF2" s="29" t="s">
        <v>88</v>
      </c>
      <c r="CG2" s="29" t="s">
        <v>89</v>
      </c>
      <c r="CH2" s="29" t="s">
        <v>90</v>
      </c>
      <c r="CI2" s="29" t="s">
        <v>91</v>
      </c>
      <c r="CJ2" s="30" t="s">
        <v>92</v>
      </c>
      <c r="CK2" s="28" t="s">
        <v>93</v>
      </c>
      <c r="CL2" s="29" t="s">
        <v>88</v>
      </c>
      <c r="CM2" s="29" t="s">
        <v>94</v>
      </c>
      <c r="CN2" s="31" t="s">
        <v>95</v>
      </c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3"/>
      <c r="CZ2" s="34"/>
      <c r="DA2" s="32"/>
      <c r="DB2" s="32"/>
      <c r="DC2" s="32"/>
      <c r="DD2" s="32"/>
      <c r="DE2" s="32"/>
      <c r="DF2" s="32"/>
      <c r="DG2" s="32"/>
      <c r="DH2" s="32"/>
      <c r="DI2" s="32"/>
      <c r="DJ2" s="33"/>
      <c r="DK2" s="34"/>
      <c r="DL2" s="32"/>
      <c r="DM2" s="32"/>
      <c r="DN2" s="32"/>
      <c r="DO2" s="32"/>
      <c r="DP2" s="32"/>
      <c r="DQ2" s="32"/>
      <c r="DR2" s="32"/>
      <c r="DS2" s="32"/>
      <c r="DT2" s="32"/>
      <c r="DU2" s="33"/>
      <c r="DV2" s="34"/>
      <c r="DW2" s="32"/>
      <c r="DX2" s="32"/>
      <c r="DY2" s="32"/>
      <c r="DZ2" s="32"/>
      <c r="EA2" s="32"/>
      <c r="EB2" s="32"/>
      <c r="EC2" s="32"/>
      <c r="ED2" s="32"/>
      <c r="EE2" s="32"/>
      <c r="EF2" s="33"/>
      <c r="EG2" s="34"/>
      <c r="EH2" s="32"/>
      <c r="EI2" s="32"/>
      <c r="EJ2" s="32"/>
      <c r="EK2" s="32"/>
      <c r="EL2" s="32"/>
      <c r="EM2" s="32"/>
      <c r="EN2" s="32"/>
      <c r="EO2" s="32"/>
      <c r="EP2" s="32"/>
      <c r="EQ2" s="33"/>
      <c r="ER2" s="34"/>
      <c r="ES2" s="32"/>
      <c r="ET2" s="32"/>
      <c r="EU2" s="32"/>
      <c r="EV2" s="32"/>
      <c r="EW2" s="32"/>
      <c r="EX2" s="32"/>
      <c r="EY2" s="32"/>
      <c r="EZ2" s="32"/>
      <c r="FA2" s="32"/>
      <c r="FB2" s="33"/>
      <c r="FC2" s="34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4"/>
      <c r="FO2" s="32"/>
      <c r="FP2" s="32"/>
      <c r="FQ2" s="32"/>
      <c r="FR2" s="32"/>
      <c r="FS2" s="32"/>
      <c r="FT2" s="32"/>
      <c r="FU2" s="32"/>
      <c r="FV2" s="32"/>
      <c r="FW2" s="32"/>
      <c r="FX2" s="33"/>
      <c r="FY2" s="34"/>
      <c r="FZ2" s="32"/>
      <c r="GA2" s="32"/>
      <c r="GB2" s="32"/>
      <c r="GC2" s="32"/>
      <c r="GD2" s="32"/>
      <c r="GE2" s="32"/>
      <c r="GF2" s="32"/>
      <c r="GG2" s="32"/>
      <c r="GH2" s="32"/>
      <c r="GI2" s="33"/>
      <c r="GJ2" s="34"/>
      <c r="GK2" s="32"/>
      <c r="GL2" s="32"/>
      <c r="GM2" s="32"/>
      <c r="GN2" s="32"/>
      <c r="GO2" s="32"/>
      <c r="GP2" s="32"/>
      <c r="GQ2" s="32"/>
      <c r="GR2" s="32"/>
      <c r="GS2" s="32"/>
      <c r="GT2" s="33"/>
      <c r="GU2" s="34"/>
      <c r="GV2" s="32"/>
      <c r="GW2" s="32"/>
      <c r="GX2" s="32"/>
      <c r="GY2" s="32"/>
      <c r="GZ2" s="32"/>
      <c r="HA2" s="32"/>
      <c r="HB2" s="32"/>
      <c r="HC2" s="32"/>
      <c r="HD2" s="32"/>
      <c r="HE2" s="33"/>
      <c r="HF2" s="34"/>
      <c r="HG2" s="32"/>
      <c r="HH2" s="32"/>
      <c r="HI2" s="32"/>
      <c r="HJ2" s="32"/>
      <c r="HK2" s="32"/>
      <c r="HL2" s="32"/>
      <c r="HM2" s="32"/>
      <c r="HN2" s="32"/>
      <c r="HO2" s="32"/>
      <c r="HP2" s="33"/>
      <c r="HQ2" s="34"/>
      <c r="HR2" s="32"/>
      <c r="HS2" s="32"/>
      <c r="HT2" s="32"/>
      <c r="HU2" s="32"/>
      <c r="HV2" s="32"/>
      <c r="HW2" s="32"/>
      <c r="HX2" s="32"/>
      <c r="HY2" s="32"/>
      <c r="HZ2" s="32"/>
      <c r="IA2" s="33"/>
      <c r="IB2" s="34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12"/>
    </row>
    <row r="3" spans="1:324" ht="12.75" customHeight="1" x14ac:dyDescent="0.2">
      <c r="A3" s="35">
        <v>1</v>
      </c>
      <c r="B3" s="62" t="s">
        <v>124</v>
      </c>
      <c r="C3" s="36"/>
      <c r="D3" s="37"/>
      <c r="E3" s="63" t="s">
        <v>125</v>
      </c>
      <c r="F3" s="64" t="s">
        <v>108</v>
      </c>
      <c r="G3" s="39"/>
      <c r="H3" s="40" t="e">
        <f>IF(AND(OR(#REF!="Y",#REF!="Y"),J3&lt;5,K3&lt;5),IF(AND(J3=#REF!,K3=#REF!),#REF!+1,1),"")</f>
        <v>#REF!</v>
      </c>
      <c r="I3" s="41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42" t="str">
        <f>IF(ISNA(VLOOKUP(E3,SortLookup!$A$1:$B$5,2,FALSE))," ",VLOOKUP(E3,SortLookup!$A$1:$B$5,2,FALSE))</f>
        <v xml:space="preserve"> </v>
      </c>
      <c r="K3" s="43" t="str">
        <f>IF(ISNA(VLOOKUP(F3,SortLookup!$A$7:$B$11,2,FALSE))," ",VLOOKUP(F3,SortLookup!$A$7:$B$11,2,FALSE))</f>
        <v xml:space="preserve"> </v>
      </c>
      <c r="L3" s="44">
        <f>M3+N3+P3</f>
        <v>112.97</v>
      </c>
      <c r="M3" s="45">
        <f>AC3+AP3+BB3+BM3+BZ3+CK3+CV2+DG2+DR2+EC2+EN2+EY2+FJ2+FU2+GF2+GQ2+HB2+HM2+HX2+II2</f>
        <v>90.97</v>
      </c>
      <c r="N3" s="46">
        <f>AE3+AR3+BD3+BO3+CB3+CM3+CX2+DI2+DT2+EE2+EP2+FA2+FL2+FW2+GH2+GS2+HD2+HO2+HZ2+IK2</f>
        <v>0</v>
      </c>
      <c r="O3" s="47">
        <f>P3</f>
        <v>22</v>
      </c>
      <c r="P3" s="48">
        <f>X3+AK3+AW3+BH3+BU3+CF3+CQ2+DB2+DM2+DX2+EI2+ET2+FE2+FP2+GA2+GL2+GW2+HH2+HS2+ID2</f>
        <v>22</v>
      </c>
      <c r="Q3" s="65">
        <v>2.2999999999999998</v>
      </c>
      <c r="R3" s="66">
        <v>2.74</v>
      </c>
      <c r="S3" s="66">
        <v>3.28</v>
      </c>
      <c r="T3" s="66">
        <v>3.53</v>
      </c>
      <c r="U3" s="66">
        <v>4.47</v>
      </c>
      <c r="V3" s="50"/>
      <c r="W3" s="50"/>
      <c r="X3" s="67">
        <v>1</v>
      </c>
      <c r="Y3" s="51"/>
      <c r="Z3" s="51"/>
      <c r="AA3" s="51"/>
      <c r="AB3" s="52"/>
      <c r="AC3" s="49">
        <f>Q3+R3+S3+T3+U3+V3+W3</f>
        <v>16.32</v>
      </c>
      <c r="AD3" s="53">
        <f>X3</f>
        <v>1</v>
      </c>
      <c r="AE3" s="51">
        <f>(Y3*3)+(Z3*10)+(AA3*5)+(AB3*20)</f>
        <v>0</v>
      </c>
      <c r="AF3" s="54">
        <f>AC3+AD3+AE3</f>
        <v>17.32</v>
      </c>
      <c r="AG3" s="65">
        <v>21.35</v>
      </c>
      <c r="AH3" s="50"/>
      <c r="AI3" s="50"/>
      <c r="AJ3" s="50"/>
      <c r="AK3" s="67">
        <v>3</v>
      </c>
      <c r="AL3" s="51"/>
      <c r="AM3" s="51"/>
      <c r="AN3" s="51"/>
      <c r="AO3" s="52"/>
      <c r="AP3" s="49">
        <f>AG3+AH3+AI3+AJ3</f>
        <v>21.35</v>
      </c>
      <c r="AQ3" s="53">
        <f>AK3</f>
        <v>3</v>
      </c>
      <c r="AR3" s="51">
        <f>(AL3*3)+(AM3*10)+(AN3*5)+(AO3*20)</f>
        <v>0</v>
      </c>
      <c r="AS3" s="54">
        <f>AP3+AQ3+AR3</f>
        <v>24.35</v>
      </c>
      <c r="AT3" s="65">
        <v>34.18</v>
      </c>
      <c r="AU3" s="50"/>
      <c r="AV3" s="50"/>
      <c r="AW3" s="67">
        <v>18</v>
      </c>
      <c r="AX3" s="51"/>
      <c r="AY3" s="51"/>
      <c r="AZ3" s="51"/>
      <c r="BA3" s="52"/>
      <c r="BB3" s="49">
        <f>AT3+AU3+AV3</f>
        <v>34.18</v>
      </c>
      <c r="BC3" s="53">
        <f>AW3</f>
        <v>18</v>
      </c>
      <c r="BD3" s="51">
        <f>(AX3*3)+(AY3*10)+(AZ3*5)+(BA3*20)</f>
        <v>0</v>
      </c>
      <c r="BE3" s="54">
        <f>BB3+BC3+BD3</f>
        <v>52.18</v>
      </c>
      <c r="BF3" s="49"/>
      <c r="BG3" s="68">
        <v>19.12</v>
      </c>
      <c r="BH3" s="67">
        <v>0</v>
      </c>
      <c r="BI3" s="51"/>
      <c r="BJ3" s="51"/>
      <c r="BK3" s="51"/>
      <c r="BL3" s="52"/>
      <c r="BM3" s="56">
        <f>BF3+BG3</f>
        <v>19.12</v>
      </c>
      <c r="BN3" s="47">
        <f>BH3</f>
        <v>0</v>
      </c>
      <c r="BO3" s="46">
        <f>(BI3*3)+(BJ3*10)+(BK3*5)+(BL3*20)</f>
        <v>0</v>
      </c>
      <c r="BP3" s="57">
        <f>BM3+BN3+BO3</f>
        <v>19.12</v>
      </c>
      <c r="BQ3" s="49"/>
      <c r="BR3" s="50"/>
      <c r="BS3" s="50"/>
      <c r="BT3" s="50"/>
      <c r="BU3" s="51"/>
      <c r="BV3" s="51"/>
      <c r="BW3" s="51"/>
      <c r="BX3" s="51"/>
      <c r="BY3" s="52"/>
      <c r="BZ3" s="49">
        <f>BQ3+BR3+BS3+BT3</f>
        <v>0</v>
      </c>
      <c r="CA3" s="53">
        <f>BU3</f>
        <v>0</v>
      </c>
      <c r="CB3" s="52">
        <f>(BV3*3)+(BW3*10)+(BX3*5)+(BY3*20)</f>
        <v>0</v>
      </c>
      <c r="CC3" s="58">
        <f>BZ3+CA3+CB3</f>
        <v>0</v>
      </c>
      <c r="CD3" s="49"/>
      <c r="CE3" s="50"/>
      <c r="CF3" s="51"/>
      <c r="CG3" s="51"/>
      <c r="CH3" s="51"/>
      <c r="CI3" s="51"/>
      <c r="CJ3" s="52"/>
      <c r="CK3" s="49">
        <f>CD3+CE3</f>
        <v>0</v>
      </c>
      <c r="CL3" s="53">
        <f>CF3</f>
        <v>0</v>
      </c>
      <c r="CM3" s="51">
        <f>(CG3*3)+(CH3*10)+(CI3*5)+(CJ3*20)</f>
        <v>0</v>
      </c>
      <c r="CN3" s="54">
        <f>CK3+CL3+CM3</f>
        <v>0</v>
      </c>
      <c r="CO3" s="73"/>
      <c r="CP3" s="73"/>
      <c r="CQ3" s="73"/>
      <c r="CR3" s="73"/>
      <c r="CS3" s="73"/>
      <c r="CT3" s="73"/>
      <c r="CU3" s="73"/>
      <c r="CV3" s="59"/>
      <c r="CW3" s="73"/>
      <c r="CX3" s="73"/>
      <c r="CY3" s="60"/>
      <c r="CZ3" s="61"/>
      <c r="DA3" s="73"/>
      <c r="DB3" s="73"/>
      <c r="DC3" s="73"/>
      <c r="DD3" s="73"/>
      <c r="DE3" s="73"/>
      <c r="DF3" s="73"/>
      <c r="DG3" s="59"/>
      <c r="DH3" s="73"/>
      <c r="DI3" s="73"/>
      <c r="DJ3" s="60"/>
      <c r="DK3" s="61"/>
      <c r="DL3" s="73"/>
      <c r="DM3" s="73"/>
      <c r="DN3" s="73"/>
      <c r="DO3" s="73"/>
      <c r="DP3" s="73"/>
      <c r="DQ3" s="73"/>
      <c r="DR3" s="59"/>
      <c r="DS3" s="73"/>
      <c r="DT3" s="73"/>
      <c r="DU3" s="60"/>
      <c r="DV3" s="61"/>
      <c r="DW3" s="73"/>
      <c r="DX3" s="73"/>
      <c r="DY3" s="73"/>
      <c r="DZ3" s="73"/>
      <c r="EA3" s="73"/>
      <c r="EB3" s="73"/>
      <c r="EC3" s="59"/>
      <c r="ED3" s="73"/>
      <c r="EE3" s="73"/>
      <c r="EF3" s="60"/>
      <c r="EG3" s="61"/>
      <c r="EH3" s="73"/>
      <c r="EI3" s="73"/>
      <c r="EJ3" s="73"/>
      <c r="EK3" s="73"/>
      <c r="EL3" s="73"/>
      <c r="EM3" s="73"/>
      <c r="EN3" s="59"/>
      <c r="EO3" s="73"/>
      <c r="EP3" s="73"/>
      <c r="EQ3" s="60"/>
      <c r="ER3" s="61"/>
      <c r="ES3" s="73"/>
      <c r="ET3" s="73"/>
      <c r="EU3" s="73"/>
      <c r="EV3" s="73"/>
      <c r="EW3" s="73"/>
      <c r="EX3" s="73"/>
      <c r="EY3" s="59"/>
      <c r="EZ3" s="73"/>
      <c r="FA3" s="73"/>
      <c r="FB3" s="60"/>
      <c r="FC3" s="61"/>
      <c r="FD3" s="73"/>
      <c r="FE3" s="73"/>
      <c r="FF3" s="73"/>
      <c r="FG3" s="73"/>
      <c r="FH3" s="73"/>
      <c r="FI3" s="73"/>
      <c r="FJ3" s="59"/>
      <c r="FK3" s="73"/>
      <c r="FL3" s="73"/>
      <c r="FM3" s="60"/>
      <c r="FN3" s="61"/>
      <c r="FO3" s="73"/>
      <c r="FP3" s="73"/>
      <c r="FQ3" s="73"/>
      <c r="FR3" s="73"/>
      <c r="FS3" s="73"/>
      <c r="FT3" s="73"/>
      <c r="FU3" s="59"/>
      <c r="FV3" s="73"/>
      <c r="FW3" s="73"/>
      <c r="FX3" s="60"/>
      <c r="FY3" s="61"/>
      <c r="FZ3" s="73"/>
      <c r="GA3" s="73"/>
      <c r="GB3" s="73"/>
      <c r="GC3" s="73"/>
      <c r="GD3" s="73"/>
      <c r="GE3" s="73"/>
      <c r="GF3" s="59"/>
      <c r="GG3" s="73"/>
      <c r="GH3" s="73"/>
      <c r="GI3" s="60"/>
      <c r="GJ3" s="61"/>
      <c r="GK3" s="73"/>
      <c r="GL3" s="73"/>
      <c r="GM3" s="73"/>
      <c r="GN3" s="73"/>
      <c r="GO3" s="73"/>
      <c r="GP3" s="73"/>
      <c r="GQ3" s="59"/>
      <c r="GR3" s="73"/>
      <c r="GS3" s="73"/>
      <c r="GT3" s="60"/>
      <c r="GU3" s="61"/>
      <c r="GV3" s="73"/>
      <c r="GW3" s="73"/>
      <c r="GX3" s="73"/>
      <c r="GY3" s="73"/>
      <c r="GZ3" s="73"/>
      <c r="HA3" s="73"/>
      <c r="HB3" s="59"/>
      <c r="HC3" s="73"/>
      <c r="HD3" s="73"/>
      <c r="HE3" s="60"/>
      <c r="HF3" s="61"/>
      <c r="HG3" s="73"/>
      <c r="HH3" s="73"/>
      <c r="HI3" s="73"/>
      <c r="HJ3" s="73"/>
      <c r="HK3" s="73"/>
      <c r="HL3" s="73"/>
      <c r="HM3" s="59"/>
      <c r="HN3" s="73"/>
      <c r="HO3" s="73"/>
      <c r="HP3" s="60"/>
      <c r="HQ3" s="61"/>
      <c r="HR3" s="73"/>
      <c r="HS3" s="73"/>
      <c r="HT3" s="73"/>
      <c r="HU3" s="73"/>
      <c r="HV3" s="73"/>
      <c r="HW3" s="73"/>
      <c r="HX3" s="59"/>
      <c r="HY3" s="73"/>
      <c r="HZ3" s="73"/>
      <c r="IA3" s="60"/>
      <c r="IB3" s="61"/>
      <c r="IC3" s="73"/>
      <c r="ID3" s="73"/>
      <c r="IE3" s="73"/>
      <c r="IF3" s="73"/>
      <c r="IG3" s="73"/>
      <c r="IH3" s="73"/>
      <c r="II3" s="59"/>
      <c r="IJ3" s="73"/>
      <c r="IK3" s="73"/>
      <c r="IL3" s="73"/>
      <c r="IM3" s="12"/>
    </row>
    <row r="4" spans="1:324" ht="12.75" customHeight="1" x14ac:dyDescent="0.2">
      <c r="A4" s="77"/>
      <c r="B4" s="62"/>
      <c r="C4" s="62"/>
      <c r="D4" s="63"/>
      <c r="E4" s="63"/>
      <c r="F4" s="64"/>
      <c r="G4" s="94"/>
      <c r="H4" s="40"/>
      <c r="I4" s="41"/>
      <c r="J4" s="42"/>
      <c r="K4" s="43"/>
      <c r="L4" s="44"/>
      <c r="M4" s="89"/>
      <c r="N4" s="91"/>
      <c r="O4" s="47"/>
      <c r="P4" s="48"/>
      <c r="Q4" s="65"/>
      <c r="R4" s="66"/>
      <c r="S4" s="66"/>
      <c r="T4" s="66"/>
      <c r="U4" s="66"/>
      <c r="V4" s="66"/>
      <c r="W4" s="66"/>
      <c r="X4" s="67"/>
      <c r="Y4" s="67"/>
      <c r="Z4" s="67"/>
      <c r="AA4" s="67"/>
      <c r="AB4" s="52"/>
      <c r="AC4" s="65"/>
      <c r="AD4" s="76"/>
      <c r="AE4" s="67"/>
      <c r="AF4" s="54"/>
      <c r="AG4" s="65"/>
      <c r="AH4" s="66"/>
      <c r="AI4" s="66"/>
      <c r="AJ4" s="66"/>
      <c r="AK4" s="67"/>
      <c r="AL4" s="67"/>
      <c r="AM4" s="67"/>
      <c r="AN4" s="67"/>
      <c r="AO4" s="52"/>
      <c r="AP4" s="65"/>
      <c r="AQ4" s="76"/>
      <c r="AR4" s="67"/>
      <c r="AS4" s="54"/>
      <c r="AT4" s="65"/>
      <c r="AU4" s="66"/>
      <c r="AV4" s="66"/>
      <c r="AW4" s="67"/>
      <c r="AX4" s="67"/>
      <c r="AY4" s="67"/>
      <c r="AZ4" s="67"/>
      <c r="BA4" s="52"/>
      <c r="BB4" s="65"/>
      <c r="BC4" s="76"/>
      <c r="BD4" s="67"/>
      <c r="BE4" s="54"/>
      <c r="BF4" s="65"/>
      <c r="BG4" s="68"/>
      <c r="BH4" s="67"/>
      <c r="BI4" s="67"/>
      <c r="BJ4" s="67"/>
      <c r="BK4" s="67"/>
      <c r="BL4" s="52"/>
      <c r="BM4" s="88"/>
      <c r="BN4" s="47"/>
      <c r="BO4" s="91"/>
      <c r="BP4" s="57"/>
      <c r="BQ4" s="65"/>
      <c r="BR4" s="66"/>
      <c r="BS4" s="66"/>
      <c r="BT4" s="66"/>
      <c r="BU4" s="67"/>
      <c r="BV4" s="67"/>
      <c r="BW4" s="67"/>
      <c r="BX4" s="67"/>
      <c r="BY4" s="52"/>
      <c r="BZ4" s="65"/>
      <c r="CA4" s="76"/>
      <c r="CB4" s="52"/>
      <c r="CC4" s="58"/>
      <c r="CD4" s="65"/>
      <c r="CE4" s="66"/>
      <c r="CF4" s="67"/>
      <c r="CG4" s="67"/>
      <c r="CH4" s="67"/>
      <c r="CI4" s="67"/>
      <c r="CJ4" s="52"/>
      <c r="CK4" s="65"/>
      <c r="CL4" s="76"/>
      <c r="CM4" s="67"/>
      <c r="CN4" s="54"/>
      <c r="CO4" s="73"/>
      <c r="CP4" s="73"/>
      <c r="CQ4" s="73"/>
      <c r="CR4" s="73"/>
      <c r="CS4" s="73"/>
      <c r="CT4" s="73"/>
      <c r="CU4" s="73"/>
      <c r="CV4" s="105"/>
      <c r="CW4" s="73"/>
      <c r="CX4" s="73"/>
      <c r="CY4" s="105"/>
      <c r="CZ4" s="105"/>
      <c r="DA4" s="73"/>
      <c r="DB4" s="73"/>
      <c r="DC4" s="73"/>
      <c r="DD4" s="73"/>
      <c r="DE4" s="73"/>
      <c r="DF4" s="73"/>
      <c r="DG4" s="105"/>
      <c r="DH4" s="73"/>
      <c r="DI4" s="73"/>
      <c r="DJ4" s="105"/>
      <c r="DK4" s="105"/>
      <c r="DL4" s="73"/>
      <c r="DM4" s="73"/>
      <c r="DN4" s="73"/>
      <c r="DO4" s="73"/>
      <c r="DP4" s="73"/>
      <c r="DQ4" s="73"/>
      <c r="DR4" s="105"/>
      <c r="DS4" s="73"/>
      <c r="DT4" s="73"/>
      <c r="DU4" s="105"/>
      <c r="DV4" s="105"/>
      <c r="DW4" s="73"/>
      <c r="DX4" s="73"/>
      <c r="DY4" s="73"/>
      <c r="DZ4" s="73"/>
      <c r="EA4" s="73"/>
      <c r="EB4" s="73"/>
      <c r="EC4" s="105"/>
      <c r="ED4" s="73"/>
      <c r="EE4" s="73"/>
      <c r="EF4" s="105"/>
      <c r="EG4" s="105"/>
      <c r="EH4" s="73"/>
      <c r="EI4" s="73"/>
      <c r="EJ4" s="73"/>
      <c r="EK4" s="73"/>
      <c r="EL4" s="73"/>
      <c r="EM4" s="73"/>
      <c r="EN4" s="105"/>
      <c r="EO4" s="73"/>
      <c r="EP4" s="73"/>
      <c r="EQ4" s="105"/>
      <c r="ER4" s="105"/>
      <c r="ES4" s="73"/>
      <c r="ET4" s="73"/>
      <c r="EU4" s="73"/>
      <c r="EV4" s="73"/>
      <c r="EW4" s="73"/>
      <c r="EX4" s="73"/>
      <c r="EY4" s="105"/>
      <c r="EZ4" s="73"/>
      <c r="FA4" s="73"/>
      <c r="FB4" s="105"/>
      <c r="FC4" s="105"/>
      <c r="FD4" s="73"/>
      <c r="FE4" s="73"/>
      <c r="FF4" s="73"/>
      <c r="FG4" s="73"/>
      <c r="FH4" s="73"/>
      <c r="FI4" s="73"/>
      <c r="FJ4" s="105"/>
      <c r="FK4" s="73"/>
      <c r="FL4" s="73"/>
      <c r="FM4" s="105"/>
      <c r="FN4" s="105"/>
      <c r="FO4" s="73"/>
      <c r="FP4" s="73"/>
      <c r="FQ4" s="73"/>
      <c r="FR4" s="73"/>
      <c r="FS4" s="73"/>
      <c r="FT4" s="73"/>
      <c r="FU4" s="105"/>
      <c r="FV4" s="73"/>
      <c r="FW4" s="73"/>
      <c r="FX4" s="105"/>
      <c r="FY4" s="105"/>
      <c r="FZ4" s="73"/>
      <c r="GA4" s="73"/>
      <c r="GB4" s="73"/>
      <c r="GC4" s="73"/>
      <c r="GD4" s="73"/>
      <c r="GE4" s="73"/>
      <c r="GF4" s="105"/>
      <c r="GG4" s="73"/>
      <c r="GH4" s="73"/>
      <c r="GI4" s="105"/>
      <c r="GJ4" s="105"/>
      <c r="GK4" s="73"/>
      <c r="GL4" s="73"/>
      <c r="GM4" s="73"/>
      <c r="GN4" s="73"/>
      <c r="GO4" s="73"/>
      <c r="GP4" s="73"/>
      <c r="GQ4" s="105"/>
      <c r="GR4" s="73"/>
      <c r="GS4" s="73"/>
      <c r="GT4" s="105"/>
      <c r="GU4" s="105"/>
      <c r="GV4" s="73"/>
      <c r="GW4" s="73"/>
      <c r="GX4" s="73"/>
      <c r="GY4" s="73"/>
      <c r="GZ4" s="73"/>
      <c r="HA4" s="73"/>
      <c r="HB4" s="105"/>
      <c r="HC4" s="73"/>
      <c r="HD4" s="73"/>
      <c r="HE4" s="105"/>
      <c r="HF4" s="105"/>
      <c r="HG4" s="73"/>
      <c r="HH4" s="73"/>
      <c r="HI4" s="73"/>
      <c r="HJ4" s="73"/>
      <c r="HK4" s="73"/>
      <c r="HL4" s="73"/>
      <c r="HM4" s="105"/>
      <c r="HN4" s="73"/>
      <c r="HO4" s="73"/>
      <c r="HP4" s="105"/>
      <c r="HQ4" s="105"/>
      <c r="HR4" s="73"/>
      <c r="HS4" s="73"/>
      <c r="HT4" s="73"/>
      <c r="HU4" s="73"/>
      <c r="HV4" s="73"/>
      <c r="HW4" s="73"/>
      <c r="HX4" s="105"/>
      <c r="HY4" s="73"/>
      <c r="HZ4" s="73"/>
      <c r="IA4" s="105"/>
      <c r="IB4" s="105"/>
      <c r="IC4" s="73"/>
      <c r="ID4" s="73"/>
      <c r="IE4" s="73"/>
      <c r="IF4" s="73"/>
      <c r="IG4" s="73"/>
      <c r="IH4" s="73"/>
      <c r="II4" s="105"/>
      <c r="IJ4" s="73"/>
      <c r="IK4" s="73"/>
      <c r="IL4" s="73"/>
      <c r="IM4" s="12"/>
    </row>
    <row r="5" spans="1:324" ht="12.75" customHeight="1" x14ac:dyDescent="0.2">
      <c r="A5" s="77">
        <v>1</v>
      </c>
      <c r="B5" s="62" t="s">
        <v>102</v>
      </c>
      <c r="C5" s="62"/>
      <c r="D5" s="63"/>
      <c r="E5" s="63" t="s">
        <v>103</v>
      </c>
      <c r="F5" s="64" t="s">
        <v>28</v>
      </c>
      <c r="G5" s="94"/>
      <c r="H5" s="40" t="e">
        <f>IF(AND(OR(#REF!="Y",#REF!="Y"),J5&lt;5,K5&lt;5),IF(AND(J5=#REF!,K5=#REF!),#REF!+1,1),"")</f>
        <v>#REF!</v>
      </c>
      <c r="I5" s="41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42" t="str">
        <f>IF(ISNA(VLOOKUP(E5,SortLookup!$A$1:$B$5,2,FALSE))," ",VLOOKUP(E5,SortLookup!$A$1:$B$5,2,FALSE))</f>
        <v xml:space="preserve"> </v>
      </c>
      <c r="K5" s="43">
        <f>IF(ISNA(VLOOKUP(F5,SortLookup!$A$7:$B$11,2,FALSE))," ",VLOOKUP(F5,SortLookup!$A$7:$B$11,2,FALSE))</f>
        <v>2</v>
      </c>
      <c r="L5" s="44">
        <f>M5+N5+P5</f>
        <v>77.009999999999991</v>
      </c>
      <c r="M5" s="89">
        <f>AC5+AP5+BB5+BM5+BZ5+CK5+CV5+DG5+DR5+EC5+EN5+EY5+FJ5+FU5+GF5+GQ5+HB5+HM5+HX5+II5</f>
        <v>65.009999999999991</v>
      </c>
      <c r="N5" s="91">
        <f>AE5+AR5+BD5+BO5+CB5+CM5+CX5+DI5+DT5+EE5+EP5+FA5+FL5+FW5+GH5+GS5+HD5+HO5+HZ5+IK5</f>
        <v>0</v>
      </c>
      <c r="O5" s="47">
        <f>P5</f>
        <v>12</v>
      </c>
      <c r="P5" s="48">
        <f>X5+AK5+AW5+BH5+BU5+CF5+CQ5+DB5+DM5+DX5+EI5+ET5+FE5+FP5+GA5+GL5+GW5+HH5+HS5+ID5</f>
        <v>12</v>
      </c>
      <c r="Q5" s="65">
        <v>1.86</v>
      </c>
      <c r="R5" s="66">
        <v>2.5499999999999998</v>
      </c>
      <c r="S5" s="66">
        <v>2.1</v>
      </c>
      <c r="T5" s="66">
        <v>2.72</v>
      </c>
      <c r="U5" s="66">
        <v>2.76</v>
      </c>
      <c r="V5" s="66"/>
      <c r="W5" s="66"/>
      <c r="X5" s="67">
        <v>3</v>
      </c>
      <c r="Y5" s="67"/>
      <c r="Z5" s="67"/>
      <c r="AA5" s="67"/>
      <c r="AB5" s="52"/>
      <c r="AC5" s="65">
        <f>Q5+R5+S5+T5+U5+V5+W5</f>
        <v>11.99</v>
      </c>
      <c r="AD5" s="76">
        <f>X5</f>
        <v>3</v>
      </c>
      <c r="AE5" s="67">
        <f>(Y5*3)+(Z5*10)+(AA5*5)+(AB5*20)</f>
        <v>0</v>
      </c>
      <c r="AF5" s="54">
        <f>AC5+AD5+AE5</f>
        <v>14.99</v>
      </c>
      <c r="AG5" s="65">
        <v>23.09</v>
      </c>
      <c r="AH5" s="66"/>
      <c r="AI5" s="66"/>
      <c r="AJ5" s="66"/>
      <c r="AK5" s="67">
        <v>3</v>
      </c>
      <c r="AL5" s="67"/>
      <c r="AM5" s="67"/>
      <c r="AN5" s="67"/>
      <c r="AO5" s="52"/>
      <c r="AP5" s="65">
        <f>AG5+AH5+AI5+AJ5</f>
        <v>23.09</v>
      </c>
      <c r="AQ5" s="76">
        <f>AK5</f>
        <v>3</v>
      </c>
      <c r="AR5" s="67">
        <f>(AL5*3)+(AM5*10)+(AN5*5)+(AO5*20)</f>
        <v>0</v>
      </c>
      <c r="AS5" s="54">
        <f>AP5+AQ5+AR5</f>
        <v>26.09</v>
      </c>
      <c r="AT5" s="65">
        <v>16.190000000000001</v>
      </c>
      <c r="AU5" s="66"/>
      <c r="AV5" s="66"/>
      <c r="AW5" s="67">
        <v>5</v>
      </c>
      <c r="AX5" s="67"/>
      <c r="AY5" s="67"/>
      <c r="AZ5" s="67"/>
      <c r="BA5" s="52"/>
      <c r="BB5" s="65">
        <f>AT5+AU5+AV5</f>
        <v>16.190000000000001</v>
      </c>
      <c r="BC5" s="76">
        <f>AW5</f>
        <v>5</v>
      </c>
      <c r="BD5" s="67">
        <f>(AX5*3)+(AY5*10)+(AZ5*5)+(BA5*20)</f>
        <v>0</v>
      </c>
      <c r="BE5" s="54">
        <f>BB5+BC5+BD5</f>
        <v>21.19</v>
      </c>
      <c r="BF5" s="65"/>
      <c r="BG5" s="68">
        <v>13.74</v>
      </c>
      <c r="BH5" s="67">
        <v>1</v>
      </c>
      <c r="BI5" s="67"/>
      <c r="BJ5" s="67"/>
      <c r="BK5" s="67"/>
      <c r="BL5" s="52"/>
      <c r="BM5" s="88">
        <f>BF5+BG5</f>
        <v>13.74</v>
      </c>
      <c r="BN5" s="47">
        <f>BH5</f>
        <v>1</v>
      </c>
      <c r="BO5" s="91">
        <f>(BI5*3)+(BJ5*10)+(BK5*5)+(BL5*20)</f>
        <v>0</v>
      </c>
      <c r="BP5" s="57">
        <f>BM5+BN5+BO5</f>
        <v>14.74</v>
      </c>
      <c r="BQ5" s="65"/>
      <c r="BR5" s="66"/>
      <c r="BS5" s="66"/>
      <c r="BT5" s="66"/>
      <c r="BU5" s="67"/>
      <c r="BV5" s="67"/>
      <c r="BW5" s="67"/>
      <c r="BX5" s="67"/>
      <c r="BY5" s="52"/>
      <c r="BZ5" s="65">
        <f>BQ5+BR5+BS5+BT5</f>
        <v>0</v>
      </c>
      <c r="CA5" s="76">
        <f>BU5</f>
        <v>0</v>
      </c>
      <c r="CB5" s="52">
        <f>(BV5*3)+(BW5*10)+(BX5*5)+(BY5*20)</f>
        <v>0</v>
      </c>
      <c r="CC5" s="58">
        <f>BZ5+CA5+CB5</f>
        <v>0</v>
      </c>
      <c r="CD5" s="65"/>
      <c r="CE5" s="66"/>
      <c r="CF5" s="67"/>
      <c r="CG5" s="67"/>
      <c r="CH5" s="67"/>
      <c r="CI5" s="67"/>
      <c r="CJ5" s="52"/>
      <c r="CK5" s="65">
        <f>CD5+CE5</f>
        <v>0</v>
      </c>
      <c r="CL5" s="76">
        <f>CF5</f>
        <v>0</v>
      </c>
      <c r="CM5" s="67">
        <f>(CG5*3)+(CH5*10)+(CI5*5)+(CJ5*20)</f>
        <v>0</v>
      </c>
      <c r="CN5" s="54">
        <f>CK5+CL5+CM5</f>
        <v>0</v>
      </c>
      <c r="IM5" s="12"/>
    </row>
    <row r="6" spans="1:324" ht="12.75" customHeight="1" x14ac:dyDescent="0.2">
      <c r="A6" s="35">
        <v>2</v>
      </c>
      <c r="B6" s="62" t="s">
        <v>120</v>
      </c>
      <c r="C6" s="36"/>
      <c r="D6" s="37"/>
      <c r="E6" s="63" t="s">
        <v>103</v>
      </c>
      <c r="F6" s="64" t="s">
        <v>108</v>
      </c>
      <c r="G6" s="39"/>
      <c r="H6" s="40" t="e">
        <f>IF(AND(OR(#REF!="Y",#REF!="Y"),J6&lt;5,K6&lt;5),IF(AND(J6=#REF!,K6=#REF!),#REF!+1,1),"")</f>
        <v>#REF!</v>
      </c>
      <c r="I6" s="41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42" t="str">
        <f>IF(ISNA(VLOOKUP(E6,SortLookup!$A$1:$B$5,2,FALSE))," ",VLOOKUP(E6,SortLookup!$A$1:$B$5,2,FALSE))</f>
        <v xml:space="preserve"> </v>
      </c>
      <c r="K6" s="43" t="str">
        <f>IF(ISNA(VLOOKUP(F6,SortLookup!$A$7:$B$11,2,FALSE))," ",VLOOKUP(F6,SortLookup!$A$7:$B$11,2,FALSE))</f>
        <v xml:space="preserve"> </v>
      </c>
      <c r="L6" s="44">
        <f>M6+N6+P6</f>
        <v>230.60999999999999</v>
      </c>
      <c r="M6" s="45">
        <f>AC6+AP6+BB6+BM6+BZ6+CK6+CV6+DG6+DR6+EC6+EN6+EY6+FJ6+FU6+GF6+GQ6+HB6+HM6+HX6+II6</f>
        <v>171.60999999999999</v>
      </c>
      <c r="N6" s="46">
        <f>AE6+AR6+BD6+BO6+CB6+CM6+CX6+DI6+DT6+EE6+EP6+FA6+FL6+FW6+GH6+GS6+HD6+HO6+HZ6+IK6</f>
        <v>18</v>
      </c>
      <c r="O6" s="47">
        <f>P6</f>
        <v>41</v>
      </c>
      <c r="P6" s="48">
        <f>X6+AK6+AW6+BH6+BU6+CF6+CQ6+DB6+DM6+DX6+EI6+ET6+FE6+FP6+GA6+GL6+GW6+HH6+HS6+ID6</f>
        <v>41</v>
      </c>
      <c r="Q6" s="65">
        <v>3.06</v>
      </c>
      <c r="R6" s="66">
        <v>4.01</v>
      </c>
      <c r="S6" s="66">
        <v>4.5</v>
      </c>
      <c r="T6" s="66">
        <v>7.16</v>
      </c>
      <c r="U6" s="66">
        <v>7.59</v>
      </c>
      <c r="V6" s="50"/>
      <c r="W6" s="50"/>
      <c r="X6" s="67">
        <v>7</v>
      </c>
      <c r="Y6" s="51"/>
      <c r="Z6" s="51"/>
      <c r="AA6" s="51"/>
      <c r="AB6" s="52"/>
      <c r="AC6" s="49">
        <f>Q6+R6+S6+T6+U6+V6+W6</f>
        <v>26.32</v>
      </c>
      <c r="AD6" s="53">
        <f>X6</f>
        <v>7</v>
      </c>
      <c r="AE6" s="51">
        <f>(Y6*3)+(Z6*10)+(AA6*5)+(AB6*20)</f>
        <v>0</v>
      </c>
      <c r="AF6" s="54">
        <f>AC6+AD6+AE6</f>
        <v>33.32</v>
      </c>
      <c r="AG6" s="65">
        <v>70.97</v>
      </c>
      <c r="AH6" s="50"/>
      <c r="AI6" s="50"/>
      <c r="AJ6" s="50"/>
      <c r="AK6" s="67">
        <v>6</v>
      </c>
      <c r="AL6" s="51">
        <v>1</v>
      </c>
      <c r="AM6" s="51"/>
      <c r="AN6" s="51">
        <v>3</v>
      </c>
      <c r="AO6" s="52"/>
      <c r="AP6" s="49">
        <f>AG6+AH6+AI6+AJ6</f>
        <v>70.97</v>
      </c>
      <c r="AQ6" s="53">
        <f>AK6</f>
        <v>6</v>
      </c>
      <c r="AR6" s="51">
        <f>(AL6*3)+(AM6*10)+(AN6*5)+(AO6*20)</f>
        <v>18</v>
      </c>
      <c r="AS6" s="54">
        <f>AP6+AQ6+AR6</f>
        <v>94.97</v>
      </c>
      <c r="AT6" s="65">
        <v>42.79</v>
      </c>
      <c r="AU6" s="50"/>
      <c r="AV6" s="50"/>
      <c r="AW6" s="67">
        <v>28</v>
      </c>
      <c r="AX6" s="51"/>
      <c r="AY6" s="51"/>
      <c r="AZ6" s="51"/>
      <c r="BA6" s="52"/>
      <c r="BB6" s="49">
        <f>AT6+AU6+AV6</f>
        <v>42.79</v>
      </c>
      <c r="BC6" s="53">
        <f>AW6</f>
        <v>28</v>
      </c>
      <c r="BD6" s="51">
        <f>(AX6*3)+(AY6*10)+(AZ6*5)+(BA6*20)</f>
        <v>0</v>
      </c>
      <c r="BE6" s="54">
        <f>BB6+BC6+BD6</f>
        <v>70.789999999999992</v>
      </c>
      <c r="BF6" s="49"/>
      <c r="BG6" s="68">
        <v>31.53</v>
      </c>
      <c r="BH6" s="67">
        <v>0</v>
      </c>
      <c r="BI6" s="51"/>
      <c r="BJ6" s="51"/>
      <c r="BK6" s="51"/>
      <c r="BL6" s="52"/>
      <c r="BM6" s="56">
        <f>BF6+BG6</f>
        <v>31.53</v>
      </c>
      <c r="BN6" s="47">
        <f>BH6</f>
        <v>0</v>
      </c>
      <c r="BO6" s="46">
        <f>(BI6*3)+(BJ6*10)+(BK6*5)+(BL6*20)</f>
        <v>0</v>
      </c>
      <c r="BP6" s="57">
        <f>BM6+BN6+BO6</f>
        <v>31.53</v>
      </c>
      <c r="BQ6" s="49"/>
      <c r="BR6" s="50"/>
      <c r="BS6" s="50"/>
      <c r="BT6" s="50"/>
      <c r="BU6" s="51"/>
      <c r="BV6" s="51"/>
      <c r="BW6" s="51"/>
      <c r="BX6" s="51"/>
      <c r="BY6" s="52"/>
      <c r="BZ6" s="49">
        <f>BQ6+BR6+BS6+BT6</f>
        <v>0</v>
      </c>
      <c r="CA6" s="53">
        <f>BU6</f>
        <v>0</v>
      </c>
      <c r="CB6" s="52">
        <f>(BV6*3)+(BW6*10)+(BX6*5)+(BY6*20)</f>
        <v>0</v>
      </c>
      <c r="CC6" s="58">
        <f>BZ6+CA6+CB6</f>
        <v>0</v>
      </c>
      <c r="CD6" s="49"/>
      <c r="CE6" s="50"/>
      <c r="CF6" s="51"/>
      <c r="CG6" s="51"/>
      <c r="CH6" s="51"/>
      <c r="CI6" s="51"/>
      <c r="CJ6" s="52"/>
      <c r="CK6" s="49">
        <f>CD6+CE6</f>
        <v>0</v>
      </c>
      <c r="CL6" s="53">
        <f>CF6</f>
        <v>0</v>
      </c>
      <c r="CM6" s="51">
        <f>(CG6*3)+(CH6*10)+(CI6*5)+(CJ6*20)</f>
        <v>0</v>
      </c>
      <c r="CN6" s="54">
        <f>CK6+CL6+CM6</f>
        <v>0</v>
      </c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  <c r="HK6" s="105"/>
      <c r="HL6" s="105"/>
      <c r="HM6" s="105"/>
      <c r="HN6" s="105"/>
      <c r="HO6" s="105"/>
      <c r="HP6" s="105"/>
      <c r="HQ6" s="105"/>
      <c r="HR6" s="105"/>
      <c r="HS6" s="105"/>
      <c r="HT6" s="105"/>
      <c r="HU6" s="105"/>
      <c r="HV6" s="105"/>
      <c r="HW6" s="105"/>
      <c r="HX6" s="105"/>
      <c r="HY6" s="105"/>
      <c r="HZ6" s="105"/>
      <c r="IA6" s="105"/>
      <c r="IB6" s="105"/>
      <c r="IC6" s="105"/>
      <c r="ID6" s="105"/>
      <c r="IE6" s="105"/>
      <c r="IF6" s="105"/>
      <c r="IG6" s="105"/>
      <c r="IH6" s="105"/>
      <c r="II6" s="105"/>
      <c r="IJ6" s="105"/>
      <c r="IK6" s="105"/>
      <c r="IL6" s="105"/>
      <c r="IM6" s="12"/>
    </row>
    <row r="7" spans="1:324" ht="12.75" customHeight="1" x14ac:dyDescent="0.2">
      <c r="A7" s="77"/>
      <c r="B7" s="62"/>
      <c r="C7" s="62"/>
      <c r="D7" s="63"/>
      <c r="E7" s="63"/>
      <c r="F7" s="64"/>
      <c r="G7" s="94"/>
      <c r="H7" s="40"/>
      <c r="I7" s="41"/>
      <c r="J7" s="42"/>
      <c r="K7" s="43"/>
      <c r="L7" s="44"/>
      <c r="M7" s="89"/>
      <c r="N7" s="91"/>
      <c r="O7" s="47"/>
      <c r="P7" s="48"/>
      <c r="Q7" s="65"/>
      <c r="R7" s="66"/>
      <c r="S7" s="66"/>
      <c r="T7" s="66"/>
      <c r="U7" s="66"/>
      <c r="V7" s="66"/>
      <c r="W7" s="66"/>
      <c r="X7" s="67"/>
      <c r="Y7" s="67"/>
      <c r="Z7" s="67"/>
      <c r="AA7" s="67"/>
      <c r="AB7" s="52"/>
      <c r="AC7" s="65"/>
      <c r="AD7" s="76"/>
      <c r="AE7" s="67"/>
      <c r="AF7" s="54"/>
      <c r="AG7" s="65"/>
      <c r="AH7" s="66"/>
      <c r="AI7" s="66"/>
      <c r="AJ7" s="66"/>
      <c r="AK7" s="67"/>
      <c r="AL7" s="67"/>
      <c r="AM7" s="67"/>
      <c r="AN7" s="67"/>
      <c r="AO7" s="52"/>
      <c r="AP7" s="65"/>
      <c r="AQ7" s="76"/>
      <c r="AR7" s="67"/>
      <c r="AS7" s="54"/>
      <c r="AT7" s="65"/>
      <c r="AU7" s="66"/>
      <c r="AV7" s="66"/>
      <c r="AW7" s="67"/>
      <c r="AX7" s="67"/>
      <c r="AY7" s="67"/>
      <c r="AZ7" s="67"/>
      <c r="BA7" s="52"/>
      <c r="BB7" s="65"/>
      <c r="BC7" s="76"/>
      <c r="BD7" s="67"/>
      <c r="BE7" s="54"/>
      <c r="BF7" s="65"/>
      <c r="BG7" s="68"/>
      <c r="BH7" s="67"/>
      <c r="BI7" s="67"/>
      <c r="BJ7" s="67"/>
      <c r="BK7" s="67"/>
      <c r="BL7" s="52"/>
      <c r="BM7" s="88"/>
      <c r="BN7" s="47"/>
      <c r="BO7" s="91"/>
      <c r="BP7" s="57"/>
      <c r="BQ7" s="65"/>
      <c r="BR7" s="66"/>
      <c r="BS7" s="66"/>
      <c r="BT7" s="66"/>
      <c r="BU7" s="67"/>
      <c r="BV7" s="67"/>
      <c r="BW7" s="67"/>
      <c r="BX7" s="67"/>
      <c r="BY7" s="52"/>
      <c r="BZ7" s="65"/>
      <c r="CA7" s="76"/>
      <c r="CB7" s="52"/>
      <c r="CC7" s="58"/>
      <c r="CD7" s="65"/>
      <c r="CE7" s="66"/>
      <c r="CF7" s="67"/>
      <c r="CG7" s="67"/>
      <c r="CH7" s="67"/>
      <c r="CI7" s="67"/>
      <c r="CJ7" s="52"/>
      <c r="CK7" s="65"/>
      <c r="CL7" s="76"/>
      <c r="CM7" s="67"/>
      <c r="CN7" s="54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  <c r="HK7" s="105"/>
      <c r="HL7" s="105"/>
      <c r="HM7" s="105"/>
      <c r="HN7" s="105"/>
      <c r="HO7" s="105"/>
      <c r="HP7" s="105"/>
      <c r="HQ7" s="105"/>
      <c r="HR7" s="105"/>
      <c r="HS7" s="105"/>
      <c r="HT7" s="105"/>
      <c r="HU7" s="105"/>
      <c r="HV7" s="105"/>
      <c r="HW7" s="105"/>
      <c r="HX7" s="105"/>
      <c r="HY7" s="105"/>
      <c r="HZ7" s="105"/>
      <c r="IA7" s="105"/>
      <c r="IB7" s="105"/>
      <c r="IC7" s="105"/>
      <c r="ID7" s="105"/>
      <c r="IE7" s="105"/>
      <c r="IF7" s="105"/>
      <c r="IG7" s="105"/>
      <c r="IH7" s="105"/>
      <c r="II7" s="105"/>
      <c r="IJ7" s="105"/>
      <c r="IK7" s="105"/>
      <c r="IL7" s="105"/>
      <c r="IM7" s="12"/>
    </row>
    <row r="8" spans="1:324" ht="12.75" customHeight="1" x14ac:dyDescent="0.2">
      <c r="A8" s="35">
        <v>1</v>
      </c>
      <c r="B8" s="62" t="s">
        <v>128</v>
      </c>
      <c r="C8" s="36"/>
      <c r="D8" s="37"/>
      <c r="E8" s="63" t="s">
        <v>18</v>
      </c>
      <c r="F8" s="64" t="s">
        <v>27</v>
      </c>
      <c r="G8" s="39"/>
      <c r="H8" s="40" t="e">
        <f>IF(AND(OR(#REF!="Y",#REF!="Y"),J8&lt;5,K8&lt;5),IF(AND(J8=#REF!,K8=#REF!),#REF!+1,1),"")</f>
        <v>#REF!</v>
      </c>
      <c r="I8" s="41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42">
        <f>IF(ISNA(VLOOKUP(E8,SortLookup!$A$1:$B$5,2,FALSE))," ",VLOOKUP(E8,SortLookup!$A$1:$B$5,2,FALSE))</f>
        <v>2</v>
      </c>
      <c r="K8" s="43">
        <f>IF(ISNA(VLOOKUP(F8,SortLookup!$A$7:$B$11,2,FALSE))," ",VLOOKUP(F8,SortLookup!$A$7:$B$11,2,FALSE))</f>
        <v>1</v>
      </c>
      <c r="L8" s="44">
        <f t="shared" ref="L8:L15" si="0">M8+N8+P8</f>
        <v>97.04</v>
      </c>
      <c r="M8" s="45">
        <f t="shared" ref="M8:M15" si="1">AC8+AP8+BB8+BM8+BZ8+CK8+CV8+DG8+DR8+EC8+EN8+EY8+FJ8+FU8+GF8+GQ8+HB8+HM8+HX8+II8</f>
        <v>73.040000000000006</v>
      </c>
      <c r="N8" s="46">
        <f t="shared" ref="N8:N15" si="2">AE8+AR8+BD8+BO8+CB8+CM8+CX8+DI8+DT8+EE8+EP8+FA8+FL8+FW8+GH8+GS8+HD8+HO8+HZ8+IK8</f>
        <v>0</v>
      </c>
      <c r="O8" s="47">
        <f t="shared" ref="O8:O15" si="3">P8</f>
        <v>24</v>
      </c>
      <c r="P8" s="48">
        <f t="shared" ref="P8:P15" si="4">X8+AK8+AW8+BH8+BU8+CF8+CQ8+DB8+DM8+DX8+EI8+ET8+FE8+FP8+GA8+GL8+GW8+HH8+HS8+ID8</f>
        <v>24</v>
      </c>
      <c r="Q8" s="65">
        <v>1.98</v>
      </c>
      <c r="R8" s="66">
        <v>2.11</v>
      </c>
      <c r="S8" s="66">
        <v>2.46</v>
      </c>
      <c r="T8" s="66">
        <v>2.72</v>
      </c>
      <c r="U8" s="66">
        <v>2.86</v>
      </c>
      <c r="V8" s="50"/>
      <c r="W8" s="50"/>
      <c r="X8" s="67">
        <v>11</v>
      </c>
      <c r="Y8" s="51"/>
      <c r="Z8" s="51"/>
      <c r="AA8" s="51"/>
      <c r="AB8" s="52"/>
      <c r="AC8" s="49">
        <f t="shared" ref="AC8:AC15" si="5">Q8+R8+S8+T8+U8+V8+W8</f>
        <v>12.129999999999999</v>
      </c>
      <c r="AD8" s="53">
        <f t="shared" ref="AD8:AD15" si="6">X8</f>
        <v>11</v>
      </c>
      <c r="AE8" s="51">
        <f t="shared" ref="AE8:AE15" si="7">(Y8*3)+(Z8*10)+(AA8*5)+(AB8*20)</f>
        <v>0</v>
      </c>
      <c r="AF8" s="54">
        <f t="shared" ref="AF8:AF15" si="8">AC8+AD8+AE8</f>
        <v>23.13</v>
      </c>
      <c r="AG8" s="65">
        <v>30.57</v>
      </c>
      <c r="AH8" s="50"/>
      <c r="AI8" s="50"/>
      <c r="AJ8" s="50"/>
      <c r="AK8" s="67">
        <v>2</v>
      </c>
      <c r="AL8" s="51"/>
      <c r="AM8" s="51"/>
      <c r="AN8" s="51"/>
      <c r="AO8" s="52"/>
      <c r="AP8" s="49">
        <f t="shared" ref="AP8:AP15" si="9">AG8+AH8+AI8+AJ8</f>
        <v>30.57</v>
      </c>
      <c r="AQ8" s="53">
        <f t="shared" ref="AQ8:AQ15" si="10">AK8</f>
        <v>2</v>
      </c>
      <c r="AR8" s="51">
        <f t="shared" ref="AR8:AR15" si="11">(AL8*3)+(AM8*10)+(AN8*5)+(AO8*20)</f>
        <v>0</v>
      </c>
      <c r="AS8" s="54">
        <f t="shared" ref="AS8:AS15" si="12">AP8+AQ8+AR8</f>
        <v>32.57</v>
      </c>
      <c r="AT8" s="65">
        <v>17.329999999999998</v>
      </c>
      <c r="AU8" s="50"/>
      <c r="AV8" s="50"/>
      <c r="AW8" s="67">
        <v>11</v>
      </c>
      <c r="AX8" s="51"/>
      <c r="AY8" s="51"/>
      <c r="AZ8" s="51"/>
      <c r="BA8" s="52"/>
      <c r="BB8" s="49">
        <f t="shared" ref="BB8:BB15" si="13">AT8+AU8+AV8</f>
        <v>17.329999999999998</v>
      </c>
      <c r="BC8" s="53">
        <f t="shared" ref="BC8:BC15" si="14">AW8</f>
        <v>11</v>
      </c>
      <c r="BD8" s="51">
        <f t="shared" ref="BD8:BD15" si="15">(AX8*3)+(AY8*10)+(AZ8*5)+(BA8*20)</f>
        <v>0</v>
      </c>
      <c r="BE8" s="54">
        <f t="shared" ref="BE8:BE15" si="16">BB8+BC8+BD8</f>
        <v>28.33</v>
      </c>
      <c r="BF8" s="49"/>
      <c r="BG8" s="68">
        <v>13.01</v>
      </c>
      <c r="BH8" s="67">
        <v>0</v>
      </c>
      <c r="BI8" s="51"/>
      <c r="BJ8" s="51"/>
      <c r="BK8" s="51"/>
      <c r="BL8" s="52"/>
      <c r="BM8" s="56">
        <f t="shared" ref="BM8:BM15" si="17">BF8+BG8</f>
        <v>13.01</v>
      </c>
      <c r="BN8" s="47">
        <f t="shared" ref="BN8:BN15" si="18">BH8</f>
        <v>0</v>
      </c>
      <c r="BO8" s="46">
        <f t="shared" ref="BO8:BO15" si="19">(BI8*3)+(BJ8*10)+(BK8*5)+(BL8*20)</f>
        <v>0</v>
      </c>
      <c r="BP8" s="57">
        <f t="shared" ref="BP8:BP15" si="20">BM8+BN8+BO8</f>
        <v>13.01</v>
      </c>
      <c r="BQ8" s="49"/>
      <c r="BR8" s="50"/>
      <c r="BS8" s="50"/>
      <c r="BT8" s="50"/>
      <c r="BU8" s="51"/>
      <c r="BV8" s="51"/>
      <c r="BW8" s="51"/>
      <c r="BX8" s="51"/>
      <c r="BY8" s="52"/>
      <c r="BZ8" s="49">
        <f>BQ8+BR8+BS8+BT8</f>
        <v>0</v>
      </c>
      <c r="CA8" s="53">
        <f>BU8</f>
        <v>0</v>
      </c>
      <c r="CB8" s="52">
        <f>(BV8*3)+(BW8*10)+(BX8*5)+(BY8*20)</f>
        <v>0</v>
      </c>
      <c r="CC8" s="58">
        <f>BZ8+CA8+CB8</f>
        <v>0</v>
      </c>
      <c r="CD8" s="49"/>
      <c r="CE8" s="50"/>
      <c r="CF8" s="51"/>
      <c r="CG8" s="51"/>
      <c r="CH8" s="51"/>
      <c r="CI8" s="51"/>
      <c r="CJ8" s="52"/>
      <c r="CK8" s="49">
        <f>CD8+CE8</f>
        <v>0</v>
      </c>
      <c r="CL8" s="53">
        <f>CF8</f>
        <v>0</v>
      </c>
      <c r="CM8" s="51">
        <f>(CG8*3)+(CH8*10)+(CI8*5)+(CJ8*20)</f>
        <v>0</v>
      </c>
      <c r="CN8" s="54">
        <f>CK8+CL8+CM8</f>
        <v>0</v>
      </c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12"/>
    </row>
    <row r="9" spans="1:324" ht="12.75" customHeight="1" x14ac:dyDescent="0.2">
      <c r="A9" s="77">
        <v>2</v>
      </c>
      <c r="B9" s="62" t="s">
        <v>127</v>
      </c>
      <c r="C9" s="62"/>
      <c r="D9" s="63"/>
      <c r="E9" s="63" t="s">
        <v>18</v>
      </c>
      <c r="F9" s="64" t="s">
        <v>27</v>
      </c>
      <c r="G9" s="94"/>
      <c r="H9" s="40" t="e">
        <f>IF(AND(OR(#REF!="Y",#REF!="Y"),J9&lt;5,K9&lt;5),IF(AND(J9=#REF!,K9=#REF!),#REF!+1,1),"")</f>
        <v>#REF!</v>
      </c>
      <c r="I9" s="41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42">
        <f>IF(ISNA(VLOOKUP(E9,SortLookup!$A$1:$B$5,2,FALSE))," ",VLOOKUP(E9,SortLookup!$A$1:$B$5,2,FALSE))</f>
        <v>2</v>
      </c>
      <c r="K9" s="43">
        <f>IF(ISNA(VLOOKUP(F9,SortLookup!$A$7:$B$11,2,FALSE))," ",VLOOKUP(F9,SortLookup!$A$7:$B$11,2,FALSE))</f>
        <v>1</v>
      </c>
      <c r="L9" s="44">
        <f t="shared" si="0"/>
        <v>102.85</v>
      </c>
      <c r="M9" s="89">
        <f t="shared" si="1"/>
        <v>87.85</v>
      </c>
      <c r="N9" s="91">
        <f t="shared" si="2"/>
        <v>0</v>
      </c>
      <c r="O9" s="47">
        <f t="shared" si="3"/>
        <v>15</v>
      </c>
      <c r="P9" s="48">
        <f t="shared" si="4"/>
        <v>15</v>
      </c>
      <c r="Q9" s="65">
        <v>2.1</v>
      </c>
      <c r="R9" s="66">
        <v>2.5099999999999998</v>
      </c>
      <c r="S9" s="66">
        <v>3.04</v>
      </c>
      <c r="T9" s="66">
        <v>3.39</v>
      </c>
      <c r="U9" s="66">
        <v>3.75</v>
      </c>
      <c r="V9" s="66"/>
      <c r="W9" s="66"/>
      <c r="X9" s="67">
        <v>1</v>
      </c>
      <c r="Y9" s="67"/>
      <c r="Z9" s="67"/>
      <c r="AA9" s="67"/>
      <c r="AB9" s="52"/>
      <c r="AC9" s="65">
        <f t="shared" si="5"/>
        <v>14.79</v>
      </c>
      <c r="AD9" s="76">
        <f t="shared" si="6"/>
        <v>1</v>
      </c>
      <c r="AE9" s="67">
        <f t="shared" si="7"/>
        <v>0</v>
      </c>
      <c r="AF9" s="54">
        <f t="shared" si="8"/>
        <v>15.79</v>
      </c>
      <c r="AG9" s="65">
        <v>34.409999999999997</v>
      </c>
      <c r="AH9" s="66"/>
      <c r="AI9" s="66"/>
      <c r="AJ9" s="66"/>
      <c r="AK9" s="67">
        <v>7</v>
      </c>
      <c r="AL9" s="67"/>
      <c r="AM9" s="67"/>
      <c r="AN9" s="67"/>
      <c r="AO9" s="52"/>
      <c r="AP9" s="65">
        <f t="shared" si="9"/>
        <v>34.409999999999997</v>
      </c>
      <c r="AQ9" s="76">
        <f t="shared" si="10"/>
        <v>7</v>
      </c>
      <c r="AR9" s="67">
        <f t="shared" si="11"/>
        <v>0</v>
      </c>
      <c r="AS9" s="54">
        <f t="shared" si="12"/>
        <v>41.41</v>
      </c>
      <c r="AT9" s="65">
        <v>19.61</v>
      </c>
      <c r="AU9" s="66"/>
      <c r="AV9" s="66"/>
      <c r="AW9" s="67">
        <v>7</v>
      </c>
      <c r="AX9" s="67"/>
      <c r="AY9" s="67"/>
      <c r="AZ9" s="67"/>
      <c r="BA9" s="52"/>
      <c r="BB9" s="65">
        <f t="shared" si="13"/>
        <v>19.61</v>
      </c>
      <c r="BC9" s="76">
        <f t="shared" si="14"/>
        <v>7</v>
      </c>
      <c r="BD9" s="67">
        <f t="shared" si="15"/>
        <v>0</v>
      </c>
      <c r="BE9" s="54">
        <f t="shared" si="16"/>
        <v>26.61</v>
      </c>
      <c r="BF9" s="65"/>
      <c r="BG9" s="68">
        <v>19.04</v>
      </c>
      <c r="BH9" s="67">
        <v>0</v>
      </c>
      <c r="BI9" s="67"/>
      <c r="BJ9" s="67"/>
      <c r="BK9" s="67"/>
      <c r="BL9" s="52"/>
      <c r="BM9" s="88">
        <f t="shared" si="17"/>
        <v>19.04</v>
      </c>
      <c r="BN9" s="47">
        <f t="shared" si="18"/>
        <v>0</v>
      </c>
      <c r="BO9" s="91">
        <f t="shared" si="19"/>
        <v>0</v>
      </c>
      <c r="BP9" s="57">
        <f t="shared" si="20"/>
        <v>19.04</v>
      </c>
      <c r="BQ9" s="65"/>
      <c r="BR9" s="66"/>
      <c r="BS9" s="66"/>
      <c r="BT9" s="66"/>
      <c r="BU9" s="67"/>
      <c r="BV9" s="67"/>
      <c r="BW9" s="67"/>
      <c r="BX9" s="67"/>
      <c r="BY9" s="52"/>
      <c r="BZ9" s="65">
        <f>BQ9+BR9+BS9+BT9</f>
        <v>0</v>
      </c>
      <c r="CA9" s="76">
        <f>BU9</f>
        <v>0</v>
      </c>
      <c r="CB9" s="52">
        <f>(BV9*3)+(BW9*10)+(BX9*5)+(BY9*20)</f>
        <v>0</v>
      </c>
      <c r="CC9" s="58">
        <f>BZ9+CA9+CB9</f>
        <v>0</v>
      </c>
      <c r="CD9" s="65"/>
      <c r="CE9" s="66"/>
      <c r="CF9" s="67"/>
      <c r="CG9" s="67"/>
      <c r="CH9" s="67"/>
      <c r="CI9" s="67"/>
      <c r="CJ9" s="52"/>
      <c r="CK9" s="65">
        <f>CD9+CE9</f>
        <v>0</v>
      </c>
      <c r="CL9" s="76">
        <f>CF9</f>
        <v>0</v>
      </c>
      <c r="CM9" s="67">
        <f>(CG9*3)+(CH9*10)+(CI9*5)+(CJ9*20)</f>
        <v>0</v>
      </c>
      <c r="CN9" s="54">
        <f>CK9+CL9+CM9</f>
        <v>0</v>
      </c>
      <c r="IM9" s="12"/>
    </row>
    <row r="10" spans="1:324" ht="12.75" customHeight="1" x14ac:dyDescent="0.2">
      <c r="A10" s="77">
        <v>3</v>
      </c>
      <c r="B10" s="143" t="s">
        <v>160</v>
      </c>
      <c r="C10" s="143"/>
      <c r="D10" s="148" t="s">
        <v>110</v>
      </c>
      <c r="E10" s="148" t="s">
        <v>18</v>
      </c>
      <c r="F10" s="151" t="s">
        <v>108</v>
      </c>
      <c r="G10" s="154"/>
      <c r="H10" s="157" t="e">
        <f>IF(AND(OR(#REF!="Y",#REF!="Y"),J10&lt;5,K10&lt;5),IF(AND(J10=#REF!,K10=#REF!),#REF!+1,1),"")</f>
        <v>#REF!</v>
      </c>
      <c r="I10" s="160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163">
        <f>IF(ISNA(VLOOKUP(E10,SortLookup!$A$1:$B$5,2,FALSE))," ",VLOOKUP(E10,SortLookup!$A$1:$B$5,2,FALSE))</f>
        <v>2</v>
      </c>
      <c r="K10" s="166" t="str">
        <f>IF(ISNA(VLOOKUP(F10,SortLookup!$A$7:$B$11,2,FALSE))," ",VLOOKUP(F10,SortLookup!$A$7:$B$11,2,FALSE))</f>
        <v xml:space="preserve"> </v>
      </c>
      <c r="L10" s="169">
        <f t="shared" si="0"/>
        <v>119.69000000000001</v>
      </c>
      <c r="M10" s="172">
        <f t="shared" si="1"/>
        <v>100.69000000000001</v>
      </c>
      <c r="N10" s="175">
        <f t="shared" si="2"/>
        <v>0</v>
      </c>
      <c r="O10" s="178">
        <f t="shared" si="3"/>
        <v>19</v>
      </c>
      <c r="P10" s="181">
        <f t="shared" si="4"/>
        <v>19</v>
      </c>
      <c r="Q10" s="184">
        <v>2.69</v>
      </c>
      <c r="R10" s="187">
        <v>2.88</v>
      </c>
      <c r="S10" s="187">
        <v>3.54</v>
      </c>
      <c r="T10" s="187">
        <v>3.47</v>
      </c>
      <c r="U10" s="187">
        <v>3.93</v>
      </c>
      <c r="V10" s="187"/>
      <c r="W10" s="187"/>
      <c r="X10" s="190">
        <v>4</v>
      </c>
      <c r="Y10" s="190"/>
      <c r="Z10" s="190"/>
      <c r="AA10" s="190"/>
      <c r="AB10" s="192"/>
      <c r="AC10" s="194">
        <f t="shared" si="5"/>
        <v>16.510000000000002</v>
      </c>
      <c r="AD10" s="180">
        <f t="shared" si="6"/>
        <v>4</v>
      </c>
      <c r="AE10" s="177">
        <f t="shared" si="7"/>
        <v>0</v>
      </c>
      <c r="AF10" s="197">
        <f t="shared" si="8"/>
        <v>20.51</v>
      </c>
      <c r="AG10" s="184">
        <v>42</v>
      </c>
      <c r="AH10" s="187"/>
      <c r="AI10" s="187"/>
      <c r="AJ10" s="187"/>
      <c r="AK10" s="190">
        <v>5</v>
      </c>
      <c r="AL10" s="190"/>
      <c r="AM10" s="190"/>
      <c r="AN10" s="190"/>
      <c r="AO10" s="192"/>
      <c r="AP10" s="194">
        <f t="shared" si="9"/>
        <v>42</v>
      </c>
      <c r="AQ10" s="180">
        <f t="shared" si="10"/>
        <v>5</v>
      </c>
      <c r="AR10" s="177">
        <f t="shared" si="11"/>
        <v>0</v>
      </c>
      <c r="AS10" s="197">
        <f t="shared" si="12"/>
        <v>47</v>
      </c>
      <c r="AT10" s="184">
        <v>25.59</v>
      </c>
      <c r="AU10" s="187"/>
      <c r="AV10" s="187"/>
      <c r="AW10" s="190">
        <v>10</v>
      </c>
      <c r="AX10" s="190"/>
      <c r="AY10" s="190"/>
      <c r="AZ10" s="190"/>
      <c r="BA10" s="192"/>
      <c r="BB10" s="194">
        <f t="shared" si="13"/>
        <v>25.59</v>
      </c>
      <c r="BC10" s="180">
        <f t="shared" si="14"/>
        <v>10</v>
      </c>
      <c r="BD10" s="177">
        <f t="shared" si="15"/>
        <v>0</v>
      </c>
      <c r="BE10" s="197">
        <f t="shared" si="16"/>
        <v>35.590000000000003</v>
      </c>
      <c r="BF10" s="194"/>
      <c r="BG10" s="201">
        <v>16.59</v>
      </c>
      <c r="BH10" s="190">
        <v>0</v>
      </c>
      <c r="BI10" s="190"/>
      <c r="BJ10" s="190"/>
      <c r="BK10" s="190"/>
      <c r="BL10" s="192"/>
      <c r="BM10" s="195">
        <f t="shared" si="17"/>
        <v>16.59</v>
      </c>
      <c r="BN10" s="178">
        <f t="shared" si="18"/>
        <v>0</v>
      </c>
      <c r="BO10" s="175">
        <f t="shared" si="19"/>
        <v>0</v>
      </c>
      <c r="BP10" s="199">
        <f t="shared" si="20"/>
        <v>16.59</v>
      </c>
      <c r="BQ10" s="184"/>
      <c r="BR10" s="187"/>
      <c r="BS10" s="187"/>
      <c r="BT10" s="187"/>
      <c r="BU10" s="190"/>
      <c r="BV10" s="190"/>
      <c r="BW10" s="190"/>
      <c r="BX10" s="190"/>
      <c r="BY10" s="192"/>
      <c r="BZ10" s="194">
        <f>BQ10+BR10+BS10+BT10</f>
        <v>0</v>
      </c>
      <c r="CA10" s="180">
        <f>BU10</f>
        <v>0</v>
      </c>
      <c r="CB10" s="212">
        <f>(BV10*3)+(BW10*10)+(BX10*5)+(BY10*20)</f>
        <v>0</v>
      </c>
      <c r="CC10" s="213">
        <f>BZ10+CA10+CB10</f>
        <v>0</v>
      </c>
      <c r="CD10" s="184"/>
      <c r="CE10" s="187"/>
      <c r="CF10" s="190"/>
      <c r="CG10" s="190"/>
      <c r="CH10" s="190"/>
      <c r="CI10" s="190"/>
      <c r="CJ10" s="192"/>
      <c r="CK10" s="194">
        <f>CD10+CE10</f>
        <v>0</v>
      </c>
      <c r="CL10" s="180">
        <f>CF10</f>
        <v>0</v>
      </c>
      <c r="CM10" s="177">
        <f>(CG10*3)+(CH10*10)+(CI10*5)+(CJ10*20)</f>
        <v>0</v>
      </c>
      <c r="CN10" s="197">
        <f>CK10+CL10+CM10</f>
        <v>0</v>
      </c>
      <c r="CO10" s="215"/>
      <c r="CP10" s="215"/>
      <c r="CQ10" s="215"/>
      <c r="CR10" s="215"/>
      <c r="CS10" s="215"/>
      <c r="CT10" s="215"/>
      <c r="CU10" s="215"/>
      <c r="CV10" s="215"/>
      <c r="CW10" s="215"/>
      <c r="CX10" s="215"/>
      <c r="CY10" s="215"/>
      <c r="CZ10" s="215"/>
      <c r="DA10" s="215"/>
      <c r="DB10" s="215"/>
      <c r="DC10" s="215"/>
      <c r="DD10" s="215"/>
      <c r="DE10" s="215"/>
      <c r="DF10" s="215"/>
      <c r="DG10" s="215"/>
      <c r="DH10" s="215"/>
      <c r="DI10" s="215"/>
      <c r="DJ10" s="215"/>
      <c r="DK10" s="215"/>
      <c r="DL10" s="215"/>
      <c r="DM10" s="215"/>
      <c r="DN10" s="215"/>
      <c r="DO10" s="215"/>
      <c r="DP10" s="215"/>
      <c r="DQ10" s="215"/>
      <c r="DR10" s="215"/>
      <c r="DS10" s="215"/>
      <c r="DT10" s="215"/>
      <c r="DU10" s="215"/>
      <c r="DV10" s="215"/>
      <c r="DW10" s="215"/>
      <c r="DX10" s="215"/>
      <c r="DY10" s="215"/>
      <c r="DZ10" s="215"/>
      <c r="EA10" s="215"/>
      <c r="EB10" s="215"/>
      <c r="EC10" s="215"/>
      <c r="ED10" s="215"/>
      <c r="EE10" s="215"/>
      <c r="EF10" s="215"/>
      <c r="EG10" s="215"/>
      <c r="EH10" s="215"/>
      <c r="EI10" s="215"/>
      <c r="EJ10" s="215"/>
      <c r="EK10" s="215"/>
      <c r="EL10" s="215"/>
      <c r="EM10" s="215"/>
      <c r="EN10" s="215"/>
      <c r="EO10" s="215"/>
      <c r="EP10" s="215"/>
      <c r="EQ10" s="215"/>
      <c r="ER10" s="215"/>
      <c r="ES10" s="215"/>
      <c r="ET10" s="215"/>
      <c r="EU10" s="215"/>
      <c r="EV10" s="215"/>
      <c r="EW10" s="215"/>
      <c r="EX10" s="215"/>
      <c r="EY10" s="215"/>
      <c r="EZ10" s="215"/>
      <c r="FA10" s="215"/>
      <c r="FB10" s="215"/>
      <c r="FC10" s="215"/>
      <c r="FD10" s="215"/>
      <c r="FE10" s="215"/>
      <c r="FF10" s="215"/>
      <c r="FG10" s="215"/>
      <c r="FH10" s="215"/>
      <c r="FI10" s="215"/>
      <c r="FJ10" s="215"/>
      <c r="FK10" s="215"/>
      <c r="FL10" s="215"/>
      <c r="FM10" s="215"/>
      <c r="FN10" s="215"/>
      <c r="FO10" s="215"/>
      <c r="FP10" s="215"/>
      <c r="FQ10" s="215"/>
      <c r="FR10" s="215"/>
      <c r="FS10" s="215"/>
      <c r="FT10" s="215"/>
      <c r="FU10" s="215"/>
      <c r="FV10" s="215"/>
      <c r="FW10" s="215"/>
      <c r="FX10" s="215"/>
      <c r="FY10" s="215"/>
      <c r="FZ10" s="215"/>
      <c r="GA10" s="215"/>
      <c r="GB10" s="215"/>
      <c r="GC10" s="215"/>
      <c r="GD10" s="215"/>
      <c r="GE10" s="215"/>
      <c r="GF10" s="215"/>
      <c r="GG10" s="215"/>
      <c r="GH10" s="215"/>
      <c r="GI10" s="215"/>
      <c r="GJ10" s="215"/>
      <c r="GK10" s="215"/>
      <c r="GL10" s="215"/>
      <c r="GM10" s="215"/>
      <c r="GN10" s="215"/>
      <c r="GO10" s="215"/>
      <c r="GP10" s="215"/>
      <c r="GQ10" s="215"/>
      <c r="GR10" s="215"/>
      <c r="GS10" s="215"/>
      <c r="GT10" s="215"/>
      <c r="GU10" s="215"/>
      <c r="GV10" s="215"/>
      <c r="GW10" s="215"/>
      <c r="GX10" s="215"/>
      <c r="GY10" s="215"/>
      <c r="GZ10" s="215"/>
      <c r="HA10" s="215"/>
      <c r="HB10" s="215"/>
      <c r="HC10" s="215"/>
      <c r="HD10" s="215"/>
      <c r="HE10" s="215"/>
      <c r="HF10" s="215"/>
      <c r="HG10" s="215"/>
      <c r="HH10" s="215"/>
      <c r="HI10" s="215"/>
      <c r="HJ10" s="215"/>
      <c r="HK10" s="215"/>
      <c r="HL10" s="215"/>
      <c r="HM10" s="215"/>
      <c r="HN10" s="215"/>
      <c r="HO10" s="215"/>
      <c r="HP10" s="215"/>
      <c r="HQ10" s="215"/>
      <c r="HR10" s="215"/>
      <c r="HS10" s="215"/>
      <c r="HT10" s="215"/>
      <c r="HU10" s="215"/>
      <c r="HV10" s="215"/>
      <c r="HW10" s="215"/>
      <c r="HX10" s="215"/>
      <c r="HY10" s="215"/>
      <c r="HZ10" s="215"/>
      <c r="IA10" s="215"/>
      <c r="IB10" s="215"/>
      <c r="IC10" s="215"/>
      <c r="ID10" s="215"/>
      <c r="IE10" s="215"/>
      <c r="IF10" s="215"/>
      <c r="IG10" s="215"/>
      <c r="IH10" s="215"/>
      <c r="II10" s="215"/>
      <c r="IJ10" s="215"/>
      <c r="IK10" s="215"/>
      <c r="IL10" s="215"/>
      <c r="IM10" s="221"/>
      <c r="IN10" s="133"/>
      <c r="IO10" s="133"/>
      <c r="IP10" s="133"/>
      <c r="IQ10" s="133"/>
      <c r="IR10" s="133"/>
      <c r="IS10" s="133"/>
      <c r="IT10" s="133"/>
      <c r="IU10" s="133"/>
      <c r="IV10" s="133"/>
      <c r="IW10" s="133"/>
      <c r="IX10" s="133"/>
      <c r="IY10" s="133"/>
      <c r="IZ10" s="133"/>
      <c r="JA10" s="133"/>
      <c r="JB10" s="133"/>
      <c r="JC10" s="133"/>
      <c r="JD10" s="133"/>
      <c r="JE10" s="133"/>
      <c r="JF10" s="133"/>
      <c r="JG10" s="133"/>
      <c r="JH10" s="133"/>
      <c r="JI10" s="133"/>
      <c r="JJ10" s="133"/>
      <c r="JK10" s="133"/>
      <c r="JL10" s="133"/>
      <c r="JM10" s="133"/>
      <c r="JN10" s="133"/>
      <c r="JO10" s="133"/>
      <c r="JP10" s="133"/>
      <c r="JQ10" s="133"/>
      <c r="JR10" s="133"/>
      <c r="JS10" s="133"/>
      <c r="JT10" s="133"/>
      <c r="JU10" s="133"/>
      <c r="JV10" s="133"/>
      <c r="JW10" s="133"/>
      <c r="JX10" s="133"/>
      <c r="JY10" s="133"/>
      <c r="JZ10" s="133"/>
      <c r="KA10" s="133"/>
      <c r="KB10" s="133"/>
      <c r="KC10" s="133"/>
      <c r="KD10" s="133"/>
      <c r="KE10" s="133"/>
      <c r="KF10" s="133"/>
      <c r="KG10" s="133"/>
      <c r="KH10" s="133"/>
      <c r="KI10" s="133"/>
      <c r="KJ10" s="133"/>
      <c r="KK10" s="133"/>
      <c r="KL10" s="133"/>
      <c r="KM10" s="133"/>
      <c r="KN10" s="133"/>
      <c r="KO10" s="133"/>
      <c r="KP10" s="133"/>
      <c r="KQ10" s="133"/>
      <c r="KR10" s="133"/>
      <c r="KS10" s="133"/>
      <c r="KT10" s="133"/>
      <c r="KU10" s="133"/>
      <c r="KV10" s="133"/>
      <c r="KW10" s="133"/>
      <c r="KX10" s="133"/>
      <c r="KY10" s="133"/>
      <c r="KZ10" s="133"/>
      <c r="LA10" s="133"/>
      <c r="LB10" s="133"/>
      <c r="LC10" s="133"/>
      <c r="LD10" s="133"/>
      <c r="LE10" s="133"/>
      <c r="LF10" s="133"/>
      <c r="LG10" s="133"/>
      <c r="LH10" s="133"/>
      <c r="LI10" s="133"/>
      <c r="LJ10" s="133"/>
      <c r="LK10" s="133"/>
      <c r="LL10" s="133"/>
    </row>
    <row r="11" spans="1:324" ht="12.75" customHeight="1" x14ac:dyDescent="0.2">
      <c r="A11" s="77">
        <v>4</v>
      </c>
      <c r="B11" s="62" t="s">
        <v>142</v>
      </c>
      <c r="C11" s="62"/>
      <c r="D11" s="63"/>
      <c r="E11" s="63" t="s">
        <v>18</v>
      </c>
      <c r="F11" s="64" t="s">
        <v>27</v>
      </c>
      <c r="G11" s="94"/>
      <c r="H11" s="40" t="e">
        <f>IF(AND(OR(#REF!="Y",#REF!="Y"),J11&lt;5,K11&lt;5),IF(AND(J11=#REF!,K11=#REF!),#REF!+1,1),"")</f>
        <v>#REF!</v>
      </c>
      <c r="I11" s="41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42">
        <f>IF(ISNA(VLOOKUP(E11,SortLookup!$A$1:$B$5,2,FALSE))," ",VLOOKUP(E11,SortLookup!$A$1:$B$5,2,FALSE))</f>
        <v>2</v>
      </c>
      <c r="K11" s="43">
        <f>IF(ISNA(VLOOKUP(F11,SortLookup!$A$7:$B$11,2,FALSE))," ",VLOOKUP(F11,SortLookup!$A$7:$B$11,2,FALSE))</f>
        <v>1</v>
      </c>
      <c r="L11" s="44">
        <f t="shared" si="0"/>
        <v>123.05999999999999</v>
      </c>
      <c r="M11" s="45">
        <f t="shared" si="1"/>
        <v>83.059999999999988</v>
      </c>
      <c r="N11" s="46">
        <f t="shared" si="2"/>
        <v>0</v>
      </c>
      <c r="O11" s="47">
        <f t="shared" si="3"/>
        <v>40</v>
      </c>
      <c r="P11" s="48">
        <f t="shared" si="4"/>
        <v>40</v>
      </c>
      <c r="Q11" s="65">
        <v>1.8</v>
      </c>
      <c r="R11" s="66">
        <v>2.85</v>
      </c>
      <c r="S11" s="66">
        <v>2.91</v>
      </c>
      <c r="T11" s="66">
        <v>2.73</v>
      </c>
      <c r="U11" s="66">
        <v>3.37</v>
      </c>
      <c r="V11" s="66"/>
      <c r="W11" s="66"/>
      <c r="X11" s="67">
        <v>4</v>
      </c>
      <c r="Y11" s="51"/>
      <c r="Z11" s="51"/>
      <c r="AA11" s="51"/>
      <c r="AB11" s="52"/>
      <c r="AC11" s="65">
        <f t="shared" si="5"/>
        <v>13.66</v>
      </c>
      <c r="AD11" s="76">
        <f t="shared" si="6"/>
        <v>4</v>
      </c>
      <c r="AE11" s="67">
        <f t="shared" si="7"/>
        <v>0</v>
      </c>
      <c r="AF11" s="54">
        <f t="shared" si="8"/>
        <v>17.66</v>
      </c>
      <c r="AG11" s="65">
        <v>33.33</v>
      </c>
      <c r="AH11" s="66"/>
      <c r="AI11" s="66"/>
      <c r="AJ11" s="66"/>
      <c r="AK11" s="67">
        <v>2</v>
      </c>
      <c r="AL11" s="51"/>
      <c r="AM11" s="51"/>
      <c r="AN11" s="51"/>
      <c r="AO11" s="52"/>
      <c r="AP11" s="65">
        <f t="shared" si="9"/>
        <v>33.33</v>
      </c>
      <c r="AQ11" s="47">
        <f t="shared" si="10"/>
        <v>2</v>
      </c>
      <c r="AR11" s="67">
        <f t="shared" si="11"/>
        <v>0</v>
      </c>
      <c r="AS11" s="54">
        <f t="shared" si="12"/>
        <v>35.33</v>
      </c>
      <c r="AT11" s="65">
        <v>22.83</v>
      </c>
      <c r="AU11" s="66"/>
      <c r="AV11" s="66"/>
      <c r="AW11" s="67">
        <v>34</v>
      </c>
      <c r="AX11" s="51"/>
      <c r="AY11" s="51"/>
      <c r="AZ11" s="51"/>
      <c r="BA11" s="52"/>
      <c r="BB11" s="65">
        <f t="shared" si="13"/>
        <v>22.83</v>
      </c>
      <c r="BC11" s="76">
        <f t="shared" si="14"/>
        <v>34</v>
      </c>
      <c r="BD11" s="67">
        <f t="shared" si="15"/>
        <v>0</v>
      </c>
      <c r="BE11" s="54">
        <f t="shared" si="16"/>
        <v>56.83</v>
      </c>
      <c r="BF11" s="65"/>
      <c r="BG11" s="68">
        <v>13.24</v>
      </c>
      <c r="BH11" s="67"/>
      <c r="BI11" s="67"/>
      <c r="BJ11" s="67"/>
      <c r="BK11" s="67"/>
      <c r="BL11" s="52"/>
      <c r="BM11" s="56">
        <f t="shared" si="17"/>
        <v>13.24</v>
      </c>
      <c r="BN11" s="47">
        <f t="shared" si="18"/>
        <v>0</v>
      </c>
      <c r="BO11" s="46">
        <f t="shared" si="19"/>
        <v>0</v>
      </c>
      <c r="BP11" s="57">
        <f t="shared" si="20"/>
        <v>13.24</v>
      </c>
      <c r="BQ11" s="65"/>
      <c r="BR11" s="50"/>
      <c r="BS11" s="50"/>
      <c r="BT11" s="50"/>
      <c r="BU11" s="51"/>
      <c r="BV11" s="51"/>
      <c r="BW11" s="51"/>
      <c r="BX11" s="51"/>
      <c r="BY11" s="52"/>
      <c r="BZ11" s="49"/>
      <c r="CA11" s="53"/>
      <c r="CB11" s="52"/>
      <c r="CC11" s="58"/>
      <c r="CD11" s="49"/>
      <c r="CE11" s="50"/>
      <c r="CF11" s="51"/>
      <c r="CG11" s="51"/>
      <c r="CH11" s="51"/>
      <c r="CI11" s="51"/>
      <c r="CJ11" s="52"/>
      <c r="CK11" s="49"/>
      <c r="CL11" s="53"/>
      <c r="CM11" s="51"/>
      <c r="CN11" s="54"/>
      <c r="CO11" s="105"/>
      <c r="CP11" s="105"/>
      <c r="CQ11" s="105"/>
      <c r="CR11" s="105"/>
      <c r="CS11" s="105"/>
      <c r="CT11" s="105"/>
      <c r="CU11" s="105"/>
      <c r="CV11" s="105"/>
      <c r="CW11" s="105"/>
      <c r="CX11" s="105"/>
      <c r="CY11" s="105"/>
      <c r="CZ11" s="105"/>
      <c r="DA11" s="105"/>
      <c r="DB11" s="105"/>
      <c r="DC11" s="105"/>
      <c r="DD11" s="105"/>
      <c r="DE11" s="105"/>
      <c r="DF11" s="105"/>
      <c r="DG11" s="105"/>
      <c r="DH11" s="105"/>
      <c r="DI11" s="105"/>
      <c r="DJ11" s="105"/>
      <c r="DK11" s="105"/>
      <c r="DL11" s="105"/>
      <c r="DM11" s="105"/>
      <c r="DN11" s="105"/>
      <c r="DO11" s="105"/>
      <c r="DP11" s="105"/>
      <c r="DQ11" s="105"/>
      <c r="DR11" s="105"/>
      <c r="DS11" s="105"/>
      <c r="DT11" s="105"/>
      <c r="DU11" s="105"/>
      <c r="DV11" s="105"/>
      <c r="DW11" s="105"/>
      <c r="DX11" s="105"/>
      <c r="DY11" s="105"/>
      <c r="DZ11" s="105"/>
      <c r="EA11" s="105"/>
      <c r="EB11" s="105"/>
      <c r="EC11" s="105"/>
      <c r="ED11" s="105"/>
      <c r="EE11" s="105"/>
      <c r="EF11" s="105"/>
      <c r="EG11" s="105"/>
      <c r="EH11" s="105"/>
      <c r="EI11" s="105"/>
      <c r="EJ11" s="105"/>
      <c r="EK11" s="105"/>
      <c r="EL11" s="105"/>
      <c r="EM11" s="105"/>
      <c r="EN11" s="105"/>
      <c r="EO11" s="105"/>
      <c r="EP11" s="105"/>
      <c r="EQ11" s="105"/>
      <c r="ER11" s="105"/>
      <c r="ES11" s="105"/>
      <c r="ET11" s="105"/>
      <c r="EU11" s="105"/>
      <c r="EV11" s="105"/>
      <c r="EW11" s="105"/>
      <c r="EX11" s="105"/>
      <c r="EY11" s="105"/>
      <c r="EZ11" s="105"/>
      <c r="FA11" s="105"/>
      <c r="FB11" s="105"/>
      <c r="FC11" s="105"/>
      <c r="FD11" s="105"/>
      <c r="FE11" s="105"/>
      <c r="FF11" s="105"/>
      <c r="FG11" s="105"/>
      <c r="FH11" s="105"/>
      <c r="FI11" s="105"/>
      <c r="FJ11" s="105"/>
      <c r="FK11" s="105"/>
      <c r="FL11" s="105"/>
      <c r="FM11" s="105"/>
      <c r="FN11" s="105"/>
      <c r="FO11" s="105"/>
      <c r="FP11" s="105"/>
      <c r="FQ11" s="105"/>
      <c r="FR11" s="105"/>
      <c r="FS11" s="105"/>
      <c r="FT11" s="105"/>
      <c r="FU11" s="105"/>
      <c r="FV11" s="105"/>
      <c r="FW11" s="105"/>
      <c r="FX11" s="105"/>
      <c r="FY11" s="105"/>
      <c r="FZ11" s="105"/>
      <c r="GA11" s="105"/>
      <c r="GB11" s="105"/>
      <c r="GC11" s="105"/>
      <c r="GD11" s="105"/>
      <c r="GE11" s="105"/>
      <c r="GF11" s="105"/>
      <c r="GG11" s="105"/>
      <c r="GH11" s="105"/>
      <c r="GI11" s="105"/>
      <c r="GJ11" s="105"/>
      <c r="GK11" s="105"/>
      <c r="GL11" s="105"/>
      <c r="GM11" s="105"/>
      <c r="GN11" s="105"/>
      <c r="GO11" s="105"/>
      <c r="GP11" s="105"/>
      <c r="GQ11" s="105"/>
      <c r="GR11" s="105"/>
      <c r="GS11" s="105"/>
      <c r="GT11" s="105"/>
      <c r="GU11" s="105"/>
      <c r="GV11" s="105"/>
      <c r="GW11" s="105"/>
      <c r="GX11" s="105"/>
      <c r="GY11" s="105"/>
      <c r="GZ11" s="105"/>
      <c r="HA11" s="105"/>
      <c r="HB11" s="105"/>
      <c r="HC11" s="105"/>
      <c r="HD11" s="105"/>
      <c r="HE11" s="105"/>
      <c r="HF11" s="105"/>
      <c r="HG11" s="105"/>
      <c r="HH11" s="105"/>
      <c r="HI11" s="105"/>
      <c r="HJ11" s="105"/>
      <c r="HK11" s="105"/>
      <c r="HL11" s="105"/>
      <c r="HM11" s="105"/>
      <c r="HN11" s="105"/>
      <c r="HO11" s="105"/>
      <c r="HP11" s="105"/>
      <c r="HQ11" s="105"/>
      <c r="HR11" s="105"/>
      <c r="HS11" s="105"/>
      <c r="HT11" s="105"/>
      <c r="HU11" s="105"/>
      <c r="HV11" s="105"/>
      <c r="HW11" s="105"/>
      <c r="HX11" s="105"/>
      <c r="HY11" s="105"/>
      <c r="HZ11" s="105"/>
      <c r="IA11" s="105"/>
      <c r="IB11" s="105"/>
      <c r="IC11" s="105"/>
      <c r="ID11" s="105"/>
      <c r="IE11" s="105"/>
      <c r="IF11" s="105"/>
      <c r="IG11" s="105"/>
      <c r="IH11" s="105"/>
      <c r="II11" s="105"/>
      <c r="IJ11" s="105"/>
      <c r="IK11" s="105"/>
      <c r="IL11" s="105"/>
      <c r="IM11" s="12"/>
    </row>
    <row r="12" spans="1:324" ht="12.75" customHeight="1" x14ac:dyDescent="0.2">
      <c r="A12" s="77">
        <v>5</v>
      </c>
      <c r="B12" s="143" t="s">
        <v>161</v>
      </c>
      <c r="C12" s="143"/>
      <c r="D12" s="148"/>
      <c r="E12" s="148" t="s">
        <v>18</v>
      </c>
      <c r="F12" s="151" t="s">
        <v>29</v>
      </c>
      <c r="G12" s="154"/>
      <c r="H12" s="157" t="e">
        <f>IF(AND(OR(#REF!="Y",#REF!="Y"),J12&lt;5,K12&lt;5),IF(AND(J12=#REF!,K12=#REF!),#REF!+1,1),"")</f>
        <v>#REF!</v>
      </c>
      <c r="I12" s="160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163">
        <f>IF(ISNA(VLOOKUP(E12,SortLookup!$A$1:$B$5,2,FALSE))," ",VLOOKUP(E12,SortLookup!$A$1:$B$5,2,FALSE))</f>
        <v>2</v>
      </c>
      <c r="K12" s="166">
        <f>IF(ISNA(VLOOKUP(F12,SortLookup!$A$7:$B$11,2,FALSE))," ",VLOOKUP(F12,SortLookup!$A$7:$B$11,2,FALSE))</f>
        <v>3</v>
      </c>
      <c r="L12" s="169">
        <f t="shared" si="0"/>
        <v>128.94</v>
      </c>
      <c r="M12" s="172">
        <f t="shared" si="1"/>
        <v>102.94</v>
      </c>
      <c r="N12" s="175">
        <f t="shared" si="2"/>
        <v>6</v>
      </c>
      <c r="O12" s="178">
        <f t="shared" si="3"/>
        <v>20</v>
      </c>
      <c r="P12" s="181">
        <f t="shared" si="4"/>
        <v>20</v>
      </c>
      <c r="Q12" s="184">
        <v>2.2799999999999998</v>
      </c>
      <c r="R12" s="187">
        <v>3.14</v>
      </c>
      <c r="S12" s="187">
        <v>3.82</v>
      </c>
      <c r="T12" s="187">
        <v>3.26</v>
      </c>
      <c r="U12" s="187">
        <v>3.54</v>
      </c>
      <c r="V12" s="187"/>
      <c r="W12" s="187"/>
      <c r="X12" s="190">
        <v>6</v>
      </c>
      <c r="Y12" s="190"/>
      <c r="Z12" s="190"/>
      <c r="AA12" s="190"/>
      <c r="AB12" s="192"/>
      <c r="AC12" s="194">
        <f t="shared" si="5"/>
        <v>16.04</v>
      </c>
      <c r="AD12" s="180">
        <f t="shared" si="6"/>
        <v>6</v>
      </c>
      <c r="AE12" s="177">
        <f t="shared" si="7"/>
        <v>0</v>
      </c>
      <c r="AF12" s="197">
        <f t="shared" si="8"/>
        <v>22.04</v>
      </c>
      <c r="AG12" s="184">
        <v>37.78</v>
      </c>
      <c r="AH12" s="187"/>
      <c r="AI12" s="187"/>
      <c r="AJ12" s="187"/>
      <c r="AK12" s="190">
        <v>3</v>
      </c>
      <c r="AL12" s="190">
        <v>2</v>
      </c>
      <c r="AM12" s="190"/>
      <c r="AN12" s="190"/>
      <c r="AO12" s="192"/>
      <c r="AP12" s="194">
        <f t="shared" si="9"/>
        <v>37.78</v>
      </c>
      <c r="AQ12" s="180">
        <f t="shared" si="10"/>
        <v>3</v>
      </c>
      <c r="AR12" s="177">
        <f t="shared" si="11"/>
        <v>6</v>
      </c>
      <c r="AS12" s="197">
        <f t="shared" si="12"/>
        <v>46.78</v>
      </c>
      <c r="AT12" s="184">
        <v>32.770000000000003</v>
      </c>
      <c r="AU12" s="187"/>
      <c r="AV12" s="187"/>
      <c r="AW12" s="190">
        <v>11</v>
      </c>
      <c r="AX12" s="190"/>
      <c r="AY12" s="190"/>
      <c r="AZ12" s="190"/>
      <c r="BA12" s="192"/>
      <c r="BB12" s="194">
        <f t="shared" si="13"/>
        <v>32.770000000000003</v>
      </c>
      <c r="BC12" s="180">
        <f t="shared" si="14"/>
        <v>11</v>
      </c>
      <c r="BD12" s="177">
        <f t="shared" si="15"/>
        <v>0</v>
      </c>
      <c r="BE12" s="197">
        <f t="shared" si="16"/>
        <v>43.77</v>
      </c>
      <c r="BF12" s="194"/>
      <c r="BG12" s="201">
        <v>16.350000000000001</v>
      </c>
      <c r="BH12" s="190">
        <v>0</v>
      </c>
      <c r="BI12" s="190"/>
      <c r="BJ12" s="190"/>
      <c r="BK12" s="190"/>
      <c r="BL12" s="192"/>
      <c r="BM12" s="195">
        <f t="shared" si="17"/>
        <v>16.350000000000001</v>
      </c>
      <c r="BN12" s="178">
        <f t="shared" si="18"/>
        <v>0</v>
      </c>
      <c r="BO12" s="175">
        <f t="shared" si="19"/>
        <v>0</v>
      </c>
      <c r="BP12" s="199">
        <f t="shared" si="20"/>
        <v>16.350000000000001</v>
      </c>
      <c r="BQ12" s="184"/>
      <c r="BR12" s="187"/>
      <c r="BS12" s="187"/>
      <c r="BT12" s="187"/>
      <c r="BU12" s="190"/>
      <c r="BV12" s="190"/>
      <c r="BW12" s="190"/>
      <c r="BX12" s="190"/>
      <c r="BY12" s="192"/>
      <c r="BZ12" s="194">
        <f>BQ12+BR12+BS12+BT12</f>
        <v>0</v>
      </c>
      <c r="CA12" s="180">
        <f>BU12</f>
        <v>0</v>
      </c>
      <c r="CB12" s="212">
        <f>(BV12*3)+(BW12*10)+(BX12*5)+(BY12*20)</f>
        <v>0</v>
      </c>
      <c r="CC12" s="213">
        <f>BZ12+CA12+CB12</f>
        <v>0</v>
      </c>
      <c r="CD12" s="184"/>
      <c r="CE12" s="187"/>
      <c r="CF12" s="190"/>
      <c r="CG12" s="190"/>
      <c r="CH12" s="190"/>
      <c r="CI12" s="190"/>
      <c r="CJ12" s="192"/>
      <c r="CK12" s="194">
        <f>CD12+CE12</f>
        <v>0</v>
      </c>
      <c r="CL12" s="180">
        <f>CF12</f>
        <v>0</v>
      </c>
      <c r="CM12" s="177">
        <f>(CG12*3)+(CH12*10)+(CI12*5)+(CJ12*20)</f>
        <v>0</v>
      </c>
      <c r="CN12" s="197">
        <f>CK12+CL12+CM12</f>
        <v>0</v>
      </c>
      <c r="CO12" s="216"/>
      <c r="CP12" s="216"/>
      <c r="CQ12" s="216"/>
      <c r="CR12" s="216"/>
      <c r="CS12" s="216"/>
      <c r="CT12" s="216"/>
      <c r="CU12" s="216"/>
      <c r="CV12" s="216"/>
      <c r="CW12" s="216"/>
      <c r="CX12" s="216"/>
      <c r="CY12" s="216"/>
      <c r="CZ12" s="216"/>
      <c r="DA12" s="216"/>
      <c r="DB12" s="216"/>
      <c r="DC12" s="216"/>
      <c r="DD12" s="216"/>
      <c r="DE12" s="216"/>
      <c r="DF12" s="216"/>
      <c r="DG12" s="216"/>
      <c r="DH12" s="216"/>
      <c r="DI12" s="216"/>
      <c r="DJ12" s="216"/>
      <c r="DK12" s="216"/>
      <c r="DL12" s="216"/>
      <c r="DM12" s="216"/>
      <c r="DN12" s="216"/>
      <c r="DO12" s="216"/>
      <c r="DP12" s="216"/>
      <c r="DQ12" s="216"/>
      <c r="DR12" s="216"/>
      <c r="DS12" s="216"/>
      <c r="DT12" s="216"/>
      <c r="DU12" s="216"/>
      <c r="DV12" s="216"/>
      <c r="DW12" s="216"/>
      <c r="DX12" s="216"/>
      <c r="DY12" s="216"/>
      <c r="DZ12" s="216"/>
      <c r="EA12" s="216"/>
      <c r="EB12" s="216"/>
      <c r="EC12" s="216"/>
      <c r="ED12" s="216"/>
      <c r="EE12" s="216"/>
      <c r="EF12" s="216"/>
      <c r="EG12" s="216"/>
      <c r="EH12" s="216"/>
      <c r="EI12" s="216"/>
      <c r="EJ12" s="216"/>
      <c r="EK12" s="216"/>
      <c r="EL12" s="216"/>
      <c r="EM12" s="216"/>
      <c r="EN12" s="216"/>
      <c r="EO12" s="216"/>
      <c r="EP12" s="216"/>
      <c r="EQ12" s="216"/>
      <c r="ER12" s="216"/>
      <c r="ES12" s="216"/>
      <c r="ET12" s="216"/>
      <c r="EU12" s="216"/>
      <c r="EV12" s="216"/>
      <c r="EW12" s="216"/>
      <c r="EX12" s="216"/>
      <c r="EY12" s="216"/>
      <c r="EZ12" s="216"/>
      <c r="FA12" s="216"/>
      <c r="FB12" s="216"/>
      <c r="FC12" s="216"/>
      <c r="FD12" s="216"/>
      <c r="FE12" s="216"/>
      <c r="FF12" s="216"/>
      <c r="FG12" s="216"/>
      <c r="FH12" s="216"/>
      <c r="FI12" s="216"/>
      <c r="FJ12" s="216"/>
      <c r="FK12" s="216"/>
      <c r="FL12" s="216"/>
      <c r="FM12" s="216"/>
      <c r="FN12" s="216"/>
      <c r="FO12" s="216"/>
      <c r="FP12" s="216"/>
      <c r="FQ12" s="216"/>
      <c r="FR12" s="216"/>
      <c r="FS12" s="216"/>
      <c r="FT12" s="216"/>
      <c r="FU12" s="216"/>
      <c r="FV12" s="216"/>
      <c r="FW12" s="216"/>
      <c r="FX12" s="216"/>
      <c r="FY12" s="216"/>
      <c r="FZ12" s="216"/>
      <c r="GA12" s="216"/>
      <c r="GB12" s="216"/>
      <c r="GC12" s="216"/>
      <c r="GD12" s="216"/>
      <c r="GE12" s="216"/>
      <c r="GF12" s="216"/>
      <c r="GG12" s="216"/>
      <c r="GH12" s="216"/>
      <c r="GI12" s="216"/>
      <c r="GJ12" s="216"/>
      <c r="GK12" s="216"/>
      <c r="GL12" s="216"/>
      <c r="GM12" s="216"/>
      <c r="GN12" s="216"/>
      <c r="GO12" s="216"/>
      <c r="GP12" s="216"/>
      <c r="GQ12" s="216"/>
      <c r="GR12" s="216"/>
      <c r="GS12" s="216"/>
      <c r="GT12" s="216"/>
      <c r="GU12" s="216"/>
      <c r="GV12" s="216"/>
      <c r="GW12" s="216"/>
      <c r="GX12" s="216"/>
      <c r="GY12" s="216"/>
      <c r="GZ12" s="216"/>
      <c r="HA12" s="216"/>
      <c r="HB12" s="216"/>
      <c r="HC12" s="216"/>
      <c r="HD12" s="216"/>
      <c r="HE12" s="216"/>
      <c r="HF12" s="216"/>
      <c r="HG12" s="216"/>
      <c r="HH12" s="216"/>
      <c r="HI12" s="216"/>
      <c r="HJ12" s="216"/>
      <c r="HK12" s="216"/>
      <c r="HL12" s="216"/>
      <c r="HM12" s="216"/>
      <c r="HN12" s="216"/>
      <c r="HO12" s="216"/>
      <c r="HP12" s="216"/>
      <c r="HQ12" s="216"/>
      <c r="HR12" s="216"/>
      <c r="HS12" s="216"/>
      <c r="HT12" s="216"/>
      <c r="HU12" s="216"/>
      <c r="HV12" s="216"/>
      <c r="HW12" s="216"/>
      <c r="HX12" s="216"/>
      <c r="HY12" s="216"/>
      <c r="HZ12" s="216"/>
      <c r="IA12" s="216"/>
      <c r="IB12" s="216"/>
      <c r="IC12" s="216"/>
      <c r="ID12" s="216"/>
      <c r="IE12" s="216"/>
      <c r="IF12" s="216"/>
      <c r="IG12" s="216"/>
      <c r="IH12" s="216"/>
      <c r="II12" s="216"/>
      <c r="IJ12" s="216"/>
      <c r="IK12" s="216"/>
      <c r="IL12" s="216"/>
      <c r="IM12" s="221"/>
      <c r="IN12" s="133"/>
      <c r="IO12" s="133"/>
      <c r="IP12" s="133"/>
      <c r="IQ12" s="133"/>
      <c r="IR12" s="133"/>
      <c r="IS12" s="133"/>
      <c r="IT12" s="133"/>
      <c r="IU12" s="133"/>
      <c r="IV12" s="133"/>
      <c r="IW12" s="133"/>
      <c r="IX12" s="133"/>
      <c r="IY12" s="133"/>
      <c r="IZ12" s="133"/>
      <c r="JA12" s="133"/>
      <c r="JB12" s="133"/>
      <c r="JC12" s="133"/>
      <c r="JD12" s="133"/>
      <c r="JE12" s="133"/>
      <c r="JF12" s="133"/>
      <c r="JG12" s="133"/>
      <c r="JH12" s="133"/>
      <c r="JI12" s="133"/>
      <c r="JJ12" s="133"/>
      <c r="JK12" s="133"/>
      <c r="JL12" s="133"/>
      <c r="JM12" s="133"/>
      <c r="JN12" s="133"/>
      <c r="JO12" s="133"/>
      <c r="JP12" s="133"/>
      <c r="JQ12" s="133"/>
      <c r="JR12" s="133"/>
      <c r="JS12" s="133"/>
      <c r="JT12" s="133"/>
      <c r="JU12" s="133"/>
      <c r="JV12" s="133"/>
      <c r="JW12" s="133"/>
      <c r="JX12" s="133"/>
      <c r="JY12" s="133"/>
      <c r="JZ12" s="133"/>
      <c r="KA12" s="133"/>
      <c r="KB12" s="133"/>
      <c r="KC12" s="133"/>
      <c r="KD12" s="133"/>
      <c r="KE12" s="133"/>
      <c r="KF12" s="133"/>
      <c r="KG12" s="133"/>
      <c r="KH12" s="133"/>
      <c r="KI12" s="133"/>
      <c r="KJ12" s="133"/>
      <c r="KK12" s="133"/>
      <c r="KL12" s="133"/>
      <c r="KM12" s="133"/>
      <c r="KN12" s="133"/>
      <c r="KO12" s="133"/>
      <c r="KP12" s="133"/>
      <c r="KQ12" s="133"/>
      <c r="KR12" s="133"/>
      <c r="KS12" s="133"/>
      <c r="KT12" s="133"/>
      <c r="KU12" s="133"/>
      <c r="KV12" s="133"/>
      <c r="KW12" s="133"/>
      <c r="KX12" s="133"/>
      <c r="KY12" s="133"/>
      <c r="KZ12" s="133"/>
      <c r="LA12" s="133"/>
      <c r="LB12" s="133"/>
      <c r="LC12" s="133"/>
      <c r="LD12" s="133"/>
      <c r="LE12" s="133"/>
      <c r="LF12" s="133"/>
      <c r="LG12" s="133"/>
      <c r="LH12" s="133"/>
      <c r="LI12" s="133"/>
      <c r="LJ12" s="133"/>
      <c r="LK12" s="133"/>
      <c r="LL12" s="133"/>
    </row>
    <row r="13" spans="1:324" ht="12" customHeight="1" x14ac:dyDescent="0.2">
      <c r="A13" s="77">
        <v>6</v>
      </c>
      <c r="B13" s="62" t="s">
        <v>116</v>
      </c>
      <c r="C13" s="36"/>
      <c r="D13" s="37"/>
      <c r="E13" s="63" t="s">
        <v>18</v>
      </c>
      <c r="F13" s="64" t="s">
        <v>29</v>
      </c>
      <c r="G13" s="39"/>
      <c r="H13" s="40" t="e">
        <f>IF(AND(OR(#REF!="Y",#REF!="Y"),J13&lt;5,K13&lt;5),IF(AND(J13=#REF!,K13=#REF!),#REF!+1,1),"")</f>
        <v>#REF!</v>
      </c>
      <c r="I13" s="41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42">
        <f>IF(ISNA(VLOOKUP(E13,SortLookup!$A$1:$B$5,2,FALSE))," ",VLOOKUP(E13,SortLookup!$A$1:$B$5,2,FALSE))</f>
        <v>2</v>
      </c>
      <c r="K13" s="43">
        <f>IF(ISNA(VLOOKUP(F13,SortLookup!$A$7:$B$11,2,FALSE))," ",VLOOKUP(F13,SortLookup!$A$7:$B$11,2,FALSE))</f>
        <v>3</v>
      </c>
      <c r="L13" s="44">
        <f t="shared" si="0"/>
        <v>129.53</v>
      </c>
      <c r="M13" s="45">
        <f t="shared" si="1"/>
        <v>98.53</v>
      </c>
      <c r="N13" s="46">
        <f t="shared" si="2"/>
        <v>6</v>
      </c>
      <c r="O13" s="47">
        <f t="shared" si="3"/>
        <v>25</v>
      </c>
      <c r="P13" s="48">
        <f t="shared" si="4"/>
        <v>25</v>
      </c>
      <c r="Q13" s="65">
        <v>2.48</v>
      </c>
      <c r="R13" s="66">
        <v>3.16</v>
      </c>
      <c r="S13" s="66">
        <v>3.72</v>
      </c>
      <c r="T13" s="66">
        <v>4.12</v>
      </c>
      <c r="U13" s="66">
        <v>3.94</v>
      </c>
      <c r="V13" s="50"/>
      <c r="W13" s="50"/>
      <c r="X13" s="67">
        <v>3</v>
      </c>
      <c r="Y13" s="51"/>
      <c r="Z13" s="51"/>
      <c r="AA13" s="51"/>
      <c r="AB13" s="52"/>
      <c r="AC13" s="49">
        <f t="shared" si="5"/>
        <v>17.420000000000002</v>
      </c>
      <c r="AD13" s="53">
        <f t="shared" si="6"/>
        <v>3</v>
      </c>
      <c r="AE13" s="51">
        <f t="shared" si="7"/>
        <v>0</v>
      </c>
      <c r="AF13" s="54">
        <f t="shared" si="8"/>
        <v>20.420000000000002</v>
      </c>
      <c r="AG13" s="65">
        <v>43.94</v>
      </c>
      <c r="AH13" s="50"/>
      <c r="AI13" s="50"/>
      <c r="AJ13" s="50"/>
      <c r="AK13" s="67">
        <v>6</v>
      </c>
      <c r="AL13" s="67">
        <v>1</v>
      </c>
      <c r="AM13" s="67"/>
      <c r="AN13" s="51"/>
      <c r="AO13" s="52"/>
      <c r="AP13" s="49">
        <f t="shared" si="9"/>
        <v>43.94</v>
      </c>
      <c r="AQ13" s="53">
        <f t="shared" si="10"/>
        <v>6</v>
      </c>
      <c r="AR13" s="51">
        <f t="shared" si="11"/>
        <v>3</v>
      </c>
      <c r="AS13" s="54">
        <f t="shared" si="12"/>
        <v>52.94</v>
      </c>
      <c r="AT13" s="65">
        <v>20.85</v>
      </c>
      <c r="AU13" s="50"/>
      <c r="AV13" s="50"/>
      <c r="AW13" s="67">
        <v>16</v>
      </c>
      <c r="AX13" s="51"/>
      <c r="AY13" s="51"/>
      <c r="AZ13" s="51"/>
      <c r="BA13" s="52"/>
      <c r="BB13" s="49">
        <f t="shared" si="13"/>
        <v>20.85</v>
      </c>
      <c r="BC13" s="53">
        <f t="shared" si="14"/>
        <v>16</v>
      </c>
      <c r="BD13" s="51">
        <f t="shared" si="15"/>
        <v>0</v>
      </c>
      <c r="BE13" s="54">
        <f t="shared" si="16"/>
        <v>36.85</v>
      </c>
      <c r="BF13" s="49"/>
      <c r="BG13" s="68">
        <v>16.32</v>
      </c>
      <c r="BH13" s="67"/>
      <c r="BI13" s="51">
        <v>1</v>
      </c>
      <c r="BJ13" s="51"/>
      <c r="BK13" s="51"/>
      <c r="BL13" s="52"/>
      <c r="BM13" s="56">
        <f t="shared" si="17"/>
        <v>16.32</v>
      </c>
      <c r="BN13" s="47">
        <f t="shared" si="18"/>
        <v>0</v>
      </c>
      <c r="BO13" s="46">
        <f t="shared" si="19"/>
        <v>3</v>
      </c>
      <c r="BP13" s="57">
        <f t="shared" si="20"/>
        <v>19.32</v>
      </c>
      <c r="BQ13" s="49"/>
      <c r="BR13" s="50"/>
      <c r="BS13" s="50"/>
      <c r="BT13" s="50"/>
      <c r="BU13" s="51"/>
      <c r="BV13" s="51"/>
      <c r="BW13" s="51"/>
      <c r="BX13" s="51"/>
      <c r="BY13" s="52"/>
      <c r="BZ13" s="49">
        <f>BQ13+BR13+BS13+BT13</f>
        <v>0</v>
      </c>
      <c r="CA13" s="53">
        <f>BU13</f>
        <v>0</v>
      </c>
      <c r="CB13" s="52">
        <f>(BV13*3)+(BW13*10)+(BX13*5)+(BY13*20)</f>
        <v>0</v>
      </c>
      <c r="CC13" s="58">
        <f>BZ13+CA13+CB13</f>
        <v>0</v>
      </c>
      <c r="CD13" s="49"/>
      <c r="CE13" s="50"/>
      <c r="CF13" s="51"/>
      <c r="CG13" s="51"/>
      <c r="CH13" s="51"/>
      <c r="CI13" s="51"/>
      <c r="CJ13" s="52"/>
      <c r="CK13" s="49">
        <f>CD13+CE13</f>
        <v>0</v>
      </c>
      <c r="CL13" s="53">
        <f>CF13</f>
        <v>0</v>
      </c>
      <c r="CM13" s="51">
        <f>(CG13*3)+(CH13*10)+(CI13*5)+(CJ13*20)</f>
        <v>0</v>
      </c>
      <c r="CN13" s="54">
        <f>CK13+CL13+CM13</f>
        <v>0</v>
      </c>
      <c r="CV13" s="73"/>
      <c r="CY13" s="73"/>
      <c r="CZ13" s="73"/>
      <c r="DG13" s="73"/>
      <c r="DJ13" s="73"/>
      <c r="DK13" s="73"/>
      <c r="DR13" s="73"/>
      <c r="DU13" s="73"/>
      <c r="DV13" s="73"/>
      <c r="EC13" s="73"/>
      <c r="EF13" s="73"/>
      <c r="EG13" s="73"/>
      <c r="EN13" s="73"/>
      <c r="EQ13" s="73"/>
      <c r="ER13" s="73"/>
      <c r="EY13" s="73"/>
      <c r="FB13" s="73"/>
      <c r="FC13" s="73"/>
      <c r="FJ13" s="73"/>
      <c r="FM13" s="73"/>
      <c r="FN13" s="73"/>
      <c r="FU13" s="73"/>
      <c r="FX13" s="73"/>
      <c r="FY13" s="73"/>
      <c r="GF13" s="73"/>
      <c r="GI13" s="73"/>
      <c r="GJ13" s="73"/>
      <c r="GQ13" s="73"/>
      <c r="GT13" s="73"/>
      <c r="GU13" s="73"/>
      <c r="HB13" s="73"/>
      <c r="HE13" s="73"/>
      <c r="HF13" s="73"/>
      <c r="HM13" s="73"/>
      <c r="HP13" s="73"/>
      <c r="HQ13" s="73"/>
      <c r="HX13" s="73"/>
      <c r="IA13" s="73"/>
      <c r="IB13" s="73"/>
      <c r="II13" s="73"/>
      <c r="IM13" s="75"/>
    </row>
    <row r="14" spans="1:324" ht="12" customHeight="1" x14ac:dyDescent="0.2">
      <c r="A14" s="77">
        <v>7</v>
      </c>
      <c r="B14" s="143" t="s">
        <v>157</v>
      </c>
      <c r="C14" s="143"/>
      <c r="D14" s="148"/>
      <c r="E14" s="148" t="s">
        <v>18</v>
      </c>
      <c r="F14" s="151" t="s">
        <v>29</v>
      </c>
      <c r="G14" s="154"/>
      <c r="H14" s="157" t="e">
        <f>IF(AND(OR(#REF!="Y",#REF!="Y"),J14&lt;5,K14&lt;5),IF(AND(J14=#REF!,K14=#REF!),#REF!+1,1),"")</f>
        <v>#REF!</v>
      </c>
      <c r="I14" s="160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163">
        <f>IF(ISNA(VLOOKUP(E14,SortLookup!$A$1:$B$5,2,FALSE))," ",VLOOKUP(E14,SortLookup!$A$1:$B$5,2,FALSE))</f>
        <v>2</v>
      </c>
      <c r="K14" s="166">
        <f>IF(ISNA(VLOOKUP(F14,SortLookup!$A$7:$B$11,2,FALSE))," ",VLOOKUP(F14,SortLookup!$A$7:$B$11,2,FALSE))</f>
        <v>3</v>
      </c>
      <c r="L14" s="169">
        <f t="shared" si="0"/>
        <v>153.61000000000001</v>
      </c>
      <c r="M14" s="172">
        <f t="shared" si="1"/>
        <v>101.61</v>
      </c>
      <c r="N14" s="175">
        <f t="shared" si="2"/>
        <v>27</v>
      </c>
      <c r="O14" s="178">
        <f t="shared" si="3"/>
        <v>25</v>
      </c>
      <c r="P14" s="181">
        <f t="shared" si="4"/>
        <v>25</v>
      </c>
      <c r="Q14" s="184">
        <v>2.94</v>
      </c>
      <c r="R14" s="187">
        <v>3.42</v>
      </c>
      <c r="S14" s="187">
        <v>2.2999999999999998</v>
      </c>
      <c r="T14" s="187">
        <v>3.22</v>
      </c>
      <c r="U14" s="187">
        <v>3.16</v>
      </c>
      <c r="V14" s="187"/>
      <c r="W14" s="187"/>
      <c r="X14" s="190">
        <v>6</v>
      </c>
      <c r="Y14" s="190"/>
      <c r="Z14" s="190"/>
      <c r="AA14" s="190"/>
      <c r="AB14" s="192"/>
      <c r="AC14" s="194">
        <f t="shared" si="5"/>
        <v>15.040000000000001</v>
      </c>
      <c r="AD14" s="180">
        <f t="shared" si="6"/>
        <v>6</v>
      </c>
      <c r="AE14" s="177">
        <f t="shared" si="7"/>
        <v>0</v>
      </c>
      <c r="AF14" s="197">
        <f t="shared" si="8"/>
        <v>21.04</v>
      </c>
      <c r="AG14" s="184">
        <v>42.99</v>
      </c>
      <c r="AH14" s="187"/>
      <c r="AI14" s="187"/>
      <c r="AJ14" s="187"/>
      <c r="AK14" s="190">
        <v>7</v>
      </c>
      <c r="AL14" s="190">
        <v>3</v>
      </c>
      <c r="AM14" s="190"/>
      <c r="AN14" s="190">
        <v>3</v>
      </c>
      <c r="AO14" s="192"/>
      <c r="AP14" s="194">
        <f t="shared" si="9"/>
        <v>42.99</v>
      </c>
      <c r="AQ14" s="180">
        <f t="shared" si="10"/>
        <v>7</v>
      </c>
      <c r="AR14" s="177">
        <f t="shared" si="11"/>
        <v>24</v>
      </c>
      <c r="AS14" s="197">
        <f t="shared" si="12"/>
        <v>73.990000000000009</v>
      </c>
      <c r="AT14" s="184">
        <v>25.38</v>
      </c>
      <c r="AU14" s="187"/>
      <c r="AV14" s="187"/>
      <c r="AW14" s="190">
        <v>12</v>
      </c>
      <c r="AX14" s="190">
        <v>1</v>
      </c>
      <c r="AY14" s="190"/>
      <c r="AZ14" s="190"/>
      <c r="BA14" s="192"/>
      <c r="BB14" s="194">
        <f t="shared" si="13"/>
        <v>25.38</v>
      </c>
      <c r="BC14" s="180">
        <f t="shared" si="14"/>
        <v>12</v>
      </c>
      <c r="BD14" s="177">
        <f t="shared" si="15"/>
        <v>3</v>
      </c>
      <c r="BE14" s="197">
        <f t="shared" si="16"/>
        <v>40.379999999999995</v>
      </c>
      <c r="BF14" s="194"/>
      <c r="BG14" s="201">
        <v>18.2</v>
      </c>
      <c r="BH14" s="190">
        <v>0</v>
      </c>
      <c r="BI14" s="190"/>
      <c r="BJ14" s="190"/>
      <c r="BK14" s="190"/>
      <c r="BL14" s="192"/>
      <c r="BM14" s="195">
        <f t="shared" si="17"/>
        <v>18.2</v>
      </c>
      <c r="BN14" s="178">
        <f t="shared" si="18"/>
        <v>0</v>
      </c>
      <c r="BO14" s="175">
        <f t="shared" si="19"/>
        <v>0</v>
      </c>
      <c r="BP14" s="199">
        <f t="shared" si="20"/>
        <v>18.2</v>
      </c>
      <c r="BQ14" s="184"/>
      <c r="BR14" s="187"/>
      <c r="BS14" s="187"/>
      <c r="BT14" s="187"/>
      <c r="BU14" s="190"/>
      <c r="BV14" s="190"/>
      <c r="BW14" s="190"/>
      <c r="BX14" s="190"/>
      <c r="BY14" s="192"/>
      <c r="BZ14" s="194">
        <f>BQ14+BR14+BS14+BT14</f>
        <v>0</v>
      </c>
      <c r="CA14" s="180">
        <f>BU14</f>
        <v>0</v>
      </c>
      <c r="CB14" s="212">
        <f>(BV14*3)+(BW14*10)+(BX14*5)+(BY14*20)</f>
        <v>0</v>
      </c>
      <c r="CC14" s="213">
        <f>BZ14+CA14+CB14</f>
        <v>0</v>
      </c>
      <c r="CD14" s="184"/>
      <c r="CE14" s="187"/>
      <c r="CF14" s="190"/>
      <c r="CG14" s="190"/>
      <c r="CH14" s="190"/>
      <c r="CI14" s="190"/>
      <c r="CJ14" s="192"/>
      <c r="CK14" s="194">
        <f>CD14+CE14</f>
        <v>0</v>
      </c>
      <c r="CL14" s="180">
        <f>CF14</f>
        <v>0</v>
      </c>
      <c r="CM14" s="177">
        <f>(CG14*3)+(CH14*10)+(CI14*5)+(CJ14*20)</f>
        <v>0</v>
      </c>
      <c r="CN14" s="197">
        <f>CK14+CL14+CM14</f>
        <v>0</v>
      </c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  <c r="DH14" s="133"/>
      <c r="DI14" s="133"/>
      <c r="DJ14" s="133"/>
      <c r="DK14" s="133"/>
      <c r="DL14" s="133"/>
      <c r="DM14" s="133"/>
      <c r="DN14" s="133"/>
      <c r="DO14" s="133"/>
      <c r="DP14" s="133"/>
      <c r="DQ14" s="133"/>
      <c r="DR14" s="133"/>
      <c r="DS14" s="133"/>
      <c r="DT14" s="133"/>
      <c r="DU14" s="133"/>
      <c r="DV14" s="133"/>
      <c r="DW14" s="133"/>
      <c r="DX14" s="133"/>
      <c r="DY14" s="133"/>
      <c r="DZ14" s="133"/>
      <c r="EA14" s="133"/>
      <c r="EB14" s="133"/>
      <c r="EC14" s="133"/>
      <c r="ED14" s="133"/>
      <c r="EE14" s="133"/>
      <c r="EF14" s="133"/>
      <c r="EG14" s="133"/>
      <c r="EH14" s="133"/>
      <c r="EI14" s="133"/>
      <c r="EJ14" s="133"/>
      <c r="EK14" s="133"/>
      <c r="EL14" s="133"/>
      <c r="EM14" s="133"/>
      <c r="EN14" s="133"/>
      <c r="EO14" s="133"/>
      <c r="EP14" s="133"/>
      <c r="EQ14" s="133"/>
      <c r="ER14" s="133"/>
      <c r="ES14" s="133"/>
      <c r="ET14" s="133"/>
      <c r="EU14" s="133"/>
      <c r="EV14" s="133"/>
      <c r="EW14" s="133"/>
      <c r="EX14" s="133"/>
      <c r="EY14" s="133"/>
      <c r="EZ14" s="133"/>
      <c r="FA14" s="133"/>
      <c r="FB14" s="133"/>
      <c r="FC14" s="133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223"/>
      <c r="IN14" s="133"/>
      <c r="IO14" s="133"/>
      <c r="IP14" s="133"/>
      <c r="IQ14" s="133"/>
      <c r="IR14" s="133"/>
      <c r="IS14" s="133"/>
      <c r="IT14" s="133"/>
      <c r="IU14" s="133"/>
      <c r="IV14" s="133"/>
      <c r="IW14" s="133"/>
      <c r="IX14" s="133"/>
      <c r="IY14" s="133"/>
      <c r="IZ14" s="133"/>
      <c r="JA14" s="133"/>
      <c r="JB14" s="133"/>
      <c r="JC14" s="133"/>
      <c r="JD14" s="133"/>
      <c r="JE14" s="133"/>
      <c r="JF14" s="133"/>
      <c r="JG14" s="133"/>
      <c r="JH14" s="133"/>
      <c r="JI14" s="133"/>
      <c r="JJ14" s="133"/>
      <c r="JK14" s="133"/>
      <c r="JL14" s="133"/>
      <c r="JM14" s="133"/>
      <c r="JN14" s="133"/>
      <c r="JO14" s="133"/>
      <c r="JP14" s="133"/>
      <c r="JQ14" s="133"/>
      <c r="JR14" s="133"/>
      <c r="JS14" s="133"/>
      <c r="JT14" s="133"/>
      <c r="JU14" s="133"/>
      <c r="JV14" s="133"/>
      <c r="JW14" s="133"/>
      <c r="JX14" s="133"/>
      <c r="JY14" s="133"/>
      <c r="JZ14" s="133"/>
      <c r="KA14" s="133"/>
      <c r="KB14" s="133"/>
      <c r="KC14" s="133"/>
      <c r="KD14" s="133"/>
      <c r="KE14" s="133"/>
      <c r="KF14" s="133"/>
      <c r="KG14" s="133"/>
      <c r="KH14" s="133"/>
      <c r="KI14" s="133"/>
      <c r="KJ14" s="133"/>
      <c r="KK14" s="133"/>
      <c r="KL14" s="133"/>
      <c r="KM14" s="133"/>
      <c r="KN14" s="133"/>
      <c r="KO14" s="133"/>
      <c r="KP14" s="133"/>
      <c r="KQ14" s="133"/>
      <c r="KR14" s="133"/>
      <c r="KS14" s="133"/>
      <c r="KT14" s="133"/>
      <c r="KU14" s="133"/>
      <c r="KV14" s="133"/>
      <c r="KW14" s="133"/>
      <c r="KX14" s="133"/>
      <c r="KY14" s="133"/>
      <c r="KZ14" s="133"/>
      <c r="LA14" s="133"/>
      <c r="LB14" s="133"/>
      <c r="LC14" s="133"/>
      <c r="LD14" s="133"/>
      <c r="LE14" s="133"/>
      <c r="LF14" s="133"/>
      <c r="LG14" s="133"/>
      <c r="LH14" s="133"/>
      <c r="LI14" s="133"/>
      <c r="LJ14" s="133"/>
      <c r="LK14" s="133"/>
      <c r="LL14" s="133"/>
    </row>
    <row r="15" spans="1:324" ht="12.75" customHeight="1" x14ac:dyDescent="0.2">
      <c r="A15" s="77">
        <v>8</v>
      </c>
      <c r="B15" s="143" t="s">
        <v>155</v>
      </c>
      <c r="C15" s="147"/>
      <c r="D15" s="148" t="s">
        <v>156</v>
      </c>
      <c r="E15" s="148" t="s">
        <v>18</v>
      </c>
      <c r="F15" s="151" t="s">
        <v>29</v>
      </c>
      <c r="G15" s="154"/>
      <c r="H15" s="157" t="e">
        <f>IF(AND(OR(#REF!="Y",#REF!="Y"),J15&lt;5,K15&lt;5),IF(AND(J15=#REF!,K15=#REF!),#REF!+1,1),"")</f>
        <v>#REF!</v>
      </c>
      <c r="I15" s="160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163">
        <f>IF(ISNA(VLOOKUP(E15,SortLookup!$A$1:$B$5,2,FALSE))," ",VLOOKUP(E15,SortLookup!$A$1:$B$5,2,FALSE))</f>
        <v>2</v>
      </c>
      <c r="K15" s="166">
        <f>IF(ISNA(VLOOKUP(F15,SortLookup!$A$7:$B$11,2,FALSE))," ",VLOOKUP(F15,SortLookup!$A$7:$B$11,2,FALSE))</f>
        <v>3</v>
      </c>
      <c r="L15" s="169">
        <f t="shared" si="0"/>
        <v>172.05</v>
      </c>
      <c r="M15" s="172">
        <f t="shared" si="1"/>
        <v>154.05000000000001</v>
      </c>
      <c r="N15" s="175">
        <f t="shared" si="2"/>
        <v>3</v>
      </c>
      <c r="O15" s="178">
        <f t="shared" si="3"/>
        <v>15</v>
      </c>
      <c r="P15" s="181">
        <f t="shared" si="4"/>
        <v>15</v>
      </c>
      <c r="Q15" s="184">
        <v>3.62</v>
      </c>
      <c r="R15" s="187">
        <v>3.87</v>
      </c>
      <c r="S15" s="187">
        <v>4.92</v>
      </c>
      <c r="T15" s="187">
        <v>5.77</v>
      </c>
      <c r="U15" s="187">
        <v>7.38</v>
      </c>
      <c r="V15" s="187"/>
      <c r="W15" s="187"/>
      <c r="X15" s="190">
        <v>0</v>
      </c>
      <c r="Y15" s="190"/>
      <c r="Z15" s="190"/>
      <c r="AA15" s="190"/>
      <c r="AB15" s="192"/>
      <c r="AC15" s="194">
        <f t="shared" si="5"/>
        <v>25.56</v>
      </c>
      <c r="AD15" s="180">
        <f t="shared" si="6"/>
        <v>0</v>
      </c>
      <c r="AE15" s="177">
        <f t="shared" si="7"/>
        <v>0</v>
      </c>
      <c r="AF15" s="197">
        <f t="shared" si="8"/>
        <v>25.56</v>
      </c>
      <c r="AG15" s="184">
        <v>62.99</v>
      </c>
      <c r="AH15" s="187"/>
      <c r="AI15" s="187"/>
      <c r="AJ15" s="187"/>
      <c r="AK15" s="190">
        <v>4</v>
      </c>
      <c r="AL15" s="190">
        <v>1</v>
      </c>
      <c r="AM15" s="190"/>
      <c r="AN15" s="190"/>
      <c r="AO15" s="192"/>
      <c r="AP15" s="194">
        <f t="shared" si="9"/>
        <v>62.99</v>
      </c>
      <c r="AQ15" s="180">
        <f t="shared" si="10"/>
        <v>4</v>
      </c>
      <c r="AR15" s="177">
        <f t="shared" si="11"/>
        <v>3</v>
      </c>
      <c r="AS15" s="197">
        <f t="shared" si="12"/>
        <v>69.990000000000009</v>
      </c>
      <c r="AT15" s="184">
        <v>39.83</v>
      </c>
      <c r="AU15" s="187"/>
      <c r="AV15" s="187"/>
      <c r="AW15" s="190">
        <v>9</v>
      </c>
      <c r="AX15" s="190"/>
      <c r="AY15" s="190"/>
      <c r="AZ15" s="190"/>
      <c r="BA15" s="192"/>
      <c r="BB15" s="194">
        <f t="shared" si="13"/>
        <v>39.83</v>
      </c>
      <c r="BC15" s="180">
        <f t="shared" si="14"/>
        <v>9</v>
      </c>
      <c r="BD15" s="177">
        <f t="shared" si="15"/>
        <v>0</v>
      </c>
      <c r="BE15" s="197">
        <f t="shared" si="16"/>
        <v>48.83</v>
      </c>
      <c r="BF15" s="194"/>
      <c r="BG15" s="201">
        <v>25.67</v>
      </c>
      <c r="BH15" s="190">
        <v>2</v>
      </c>
      <c r="BI15" s="190"/>
      <c r="BJ15" s="190"/>
      <c r="BK15" s="190"/>
      <c r="BL15" s="192"/>
      <c r="BM15" s="195">
        <f t="shared" si="17"/>
        <v>25.67</v>
      </c>
      <c r="BN15" s="178">
        <f t="shared" si="18"/>
        <v>2</v>
      </c>
      <c r="BO15" s="175">
        <f t="shared" si="19"/>
        <v>0</v>
      </c>
      <c r="BP15" s="199">
        <f t="shared" si="20"/>
        <v>27.67</v>
      </c>
      <c r="BQ15" s="184"/>
      <c r="BR15" s="187"/>
      <c r="BS15" s="187"/>
      <c r="BT15" s="187"/>
      <c r="BU15" s="190"/>
      <c r="BV15" s="190"/>
      <c r="BW15" s="190"/>
      <c r="BX15" s="190"/>
      <c r="BY15" s="192"/>
      <c r="BZ15" s="194">
        <f>BQ15+BR15+BS15+BT15</f>
        <v>0</v>
      </c>
      <c r="CA15" s="180">
        <f>BU15</f>
        <v>0</v>
      </c>
      <c r="CB15" s="212">
        <f>(BV15*3)+(BW15*10)+(BX15*5)+(BY15*20)</f>
        <v>0</v>
      </c>
      <c r="CC15" s="213">
        <f>BZ15+CA15+CB15</f>
        <v>0</v>
      </c>
      <c r="CD15" s="184"/>
      <c r="CE15" s="187"/>
      <c r="CF15" s="190"/>
      <c r="CG15" s="190"/>
      <c r="CH15" s="190"/>
      <c r="CI15" s="190"/>
      <c r="CJ15" s="192"/>
      <c r="CK15" s="194">
        <f>CD15+CE15</f>
        <v>0</v>
      </c>
      <c r="CL15" s="180">
        <f>CF15</f>
        <v>0</v>
      </c>
      <c r="CM15" s="177">
        <f>(CG15*3)+(CH15*10)+(CI15*5)+(CJ15*20)</f>
        <v>0</v>
      </c>
      <c r="CN15" s="197">
        <f>CK15+CL15+CM15</f>
        <v>0</v>
      </c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  <c r="DH15" s="133"/>
      <c r="DI15" s="133"/>
      <c r="DJ15" s="133"/>
      <c r="DK15" s="133"/>
      <c r="DL15" s="133"/>
      <c r="DM15" s="133"/>
      <c r="DN15" s="133"/>
      <c r="DO15" s="133"/>
      <c r="DP15" s="133"/>
      <c r="DQ15" s="133"/>
      <c r="DR15" s="133"/>
      <c r="DS15" s="133"/>
      <c r="DT15" s="133"/>
      <c r="DU15" s="133"/>
      <c r="DV15" s="133"/>
      <c r="DW15" s="133"/>
      <c r="DX15" s="133"/>
      <c r="DY15" s="133"/>
      <c r="DZ15" s="133"/>
      <c r="EA15" s="133"/>
      <c r="EB15" s="133"/>
      <c r="EC15" s="133"/>
      <c r="ED15" s="133"/>
      <c r="EE15" s="133"/>
      <c r="EF15" s="133"/>
      <c r="EG15" s="133"/>
      <c r="EH15" s="133"/>
      <c r="EI15" s="133"/>
      <c r="EJ15" s="133"/>
      <c r="EK15" s="133"/>
      <c r="EL15" s="133"/>
      <c r="EM15" s="133"/>
      <c r="EN15" s="133"/>
      <c r="EO15" s="133"/>
      <c r="EP15" s="133"/>
      <c r="EQ15" s="133"/>
      <c r="ER15" s="133"/>
      <c r="ES15" s="133"/>
      <c r="ET15" s="133"/>
      <c r="EU15" s="133"/>
      <c r="EV15" s="133"/>
      <c r="EW15" s="133"/>
      <c r="EX15" s="133"/>
      <c r="EY15" s="133"/>
      <c r="EZ15" s="133"/>
      <c r="FA15" s="133"/>
      <c r="FB15" s="133"/>
      <c r="FC15" s="133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223"/>
      <c r="IN15" s="133"/>
      <c r="IO15" s="133"/>
      <c r="IP15" s="133"/>
      <c r="IQ15" s="133"/>
      <c r="IR15" s="133"/>
      <c r="IS15" s="133"/>
      <c r="IT15" s="133"/>
      <c r="IU15" s="133"/>
      <c r="IV15" s="133"/>
      <c r="IW15" s="133"/>
      <c r="IX15" s="133"/>
      <c r="IY15" s="133"/>
      <c r="IZ15" s="133"/>
      <c r="JA15" s="133"/>
      <c r="JB15" s="133"/>
      <c r="JC15" s="133"/>
      <c r="JD15" s="133"/>
      <c r="JE15" s="133"/>
      <c r="JF15" s="133"/>
      <c r="JG15" s="133"/>
      <c r="JH15" s="133"/>
      <c r="JI15" s="133"/>
      <c r="JJ15" s="133"/>
      <c r="JK15" s="133"/>
      <c r="JL15" s="133"/>
      <c r="JM15" s="133"/>
      <c r="JN15" s="133"/>
      <c r="JO15" s="133"/>
      <c r="JP15" s="133"/>
      <c r="JQ15" s="133"/>
      <c r="JR15" s="133"/>
      <c r="JS15" s="133"/>
      <c r="JT15" s="133"/>
      <c r="JU15" s="133"/>
      <c r="JV15" s="133"/>
      <c r="JW15" s="133"/>
      <c r="JX15" s="133"/>
      <c r="JY15" s="133"/>
      <c r="JZ15" s="133"/>
      <c r="KA15" s="133"/>
      <c r="KB15" s="133"/>
      <c r="KC15" s="133"/>
      <c r="KD15" s="133"/>
      <c r="KE15" s="133"/>
      <c r="KF15" s="133"/>
      <c r="KG15" s="133"/>
      <c r="KH15" s="133"/>
      <c r="KI15" s="133"/>
      <c r="KJ15" s="133"/>
      <c r="KK15" s="133"/>
      <c r="KL15" s="133"/>
      <c r="KM15" s="133"/>
      <c r="KN15" s="133"/>
      <c r="KO15" s="133"/>
      <c r="KP15" s="133"/>
      <c r="KQ15" s="133"/>
      <c r="KR15" s="133"/>
      <c r="KS15" s="133"/>
      <c r="KT15" s="133"/>
      <c r="KU15" s="133"/>
      <c r="KV15" s="133"/>
      <c r="KW15" s="133"/>
      <c r="KX15" s="133"/>
      <c r="KY15" s="133"/>
      <c r="KZ15" s="133"/>
      <c r="LA15" s="133"/>
      <c r="LB15" s="133"/>
      <c r="LC15" s="133"/>
      <c r="LD15" s="133"/>
      <c r="LE15" s="133"/>
      <c r="LF15" s="133"/>
      <c r="LG15" s="133"/>
      <c r="LH15" s="133"/>
      <c r="LI15" s="133"/>
      <c r="LJ15" s="133"/>
      <c r="LK15" s="133"/>
      <c r="LL15" s="133"/>
    </row>
    <row r="16" spans="1:324" ht="12.75" customHeight="1" x14ac:dyDescent="0.2">
      <c r="A16" s="142"/>
      <c r="B16" s="143"/>
      <c r="C16" s="147"/>
      <c r="D16" s="148"/>
      <c r="E16" s="148"/>
      <c r="F16" s="151"/>
      <c r="G16" s="154"/>
      <c r="H16" s="157"/>
      <c r="I16" s="160"/>
      <c r="J16" s="163"/>
      <c r="K16" s="166"/>
      <c r="L16" s="169"/>
      <c r="M16" s="172"/>
      <c r="N16" s="175"/>
      <c r="O16" s="178"/>
      <c r="P16" s="181"/>
      <c r="Q16" s="184"/>
      <c r="R16" s="187"/>
      <c r="S16" s="187"/>
      <c r="T16" s="187"/>
      <c r="U16" s="187"/>
      <c r="V16" s="187"/>
      <c r="W16" s="187"/>
      <c r="X16" s="190"/>
      <c r="Y16" s="190"/>
      <c r="Z16" s="190"/>
      <c r="AA16" s="190"/>
      <c r="AB16" s="192"/>
      <c r="AC16" s="194"/>
      <c r="AD16" s="180"/>
      <c r="AE16" s="177"/>
      <c r="AF16" s="197"/>
      <c r="AG16" s="184"/>
      <c r="AH16" s="187"/>
      <c r="AI16" s="187"/>
      <c r="AJ16" s="187"/>
      <c r="AK16" s="190"/>
      <c r="AL16" s="190"/>
      <c r="AM16" s="190"/>
      <c r="AN16" s="190"/>
      <c r="AO16" s="192"/>
      <c r="AP16" s="194"/>
      <c r="AQ16" s="180"/>
      <c r="AR16" s="177"/>
      <c r="AS16" s="197"/>
      <c r="AT16" s="184"/>
      <c r="AU16" s="187"/>
      <c r="AV16" s="187"/>
      <c r="AW16" s="190"/>
      <c r="AX16" s="190"/>
      <c r="AY16" s="190"/>
      <c r="AZ16" s="190"/>
      <c r="BA16" s="192"/>
      <c r="BB16" s="194"/>
      <c r="BC16" s="180"/>
      <c r="BD16" s="177"/>
      <c r="BE16" s="197"/>
      <c r="BF16" s="194"/>
      <c r="BG16" s="201"/>
      <c r="BH16" s="190"/>
      <c r="BI16" s="190"/>
      <c r="BJ16" s="190"/>
      <c r="BK16" s="190"/>
      <c r="BL16" s="192"/>
      <c r="BM16" s="195"/>
      <c r="BN16" s="178"/>
      <c r="BO16" s="175"/>
      <c r="BP16" s="199"/>
      <c r="BQ16" s="184"/>
      <c r="BR16" s="187"/>
      <c r="BS16" s="187"/>
      <c r="BT16" s="187"/>
      <c r="BU16" s="190"/>
      <c r="BV16" s="190"/>
      <c r="BW16" s="190"/>
      <c r="BX16" s="190"/>
      <c r="BY16" s="192"/>
      <c r="BZ16" s="194"/>
      <c r="CA16" s="180"/>
      <c r="CB16" s="212"/>
      <c r="CC16" s="213"/>
      <c r="CD16" s="184"/>
      <c r="CE16" s="187"/>
      <c r="CF16" s="190"/>
      <c r="CG16" s="190"/>
      <c r="CH16" s="190"/>
      <c r="CI16" s="190"/>
      <c r="CJ16" s="192"/>
      <c r="CK16" s="194"/>
      <c r="CL16" s="180"/>
      <c r="CM16" s="177"/>
      <c r="CN16" s="197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33"/>
      <c r="DK16" s="133"/>
      <c r="DL16" s="133"/>
      <c r="DM16" s="133"/>
      <c r="DN16" s="133"/>
      <c r="DO16" s="133"/>
      <c r="DP16" s="133"/>
      <c r="DQ16" s="133"/>
      <c r="DR16" s="133"/>
      <c r="DS16" s="133"/>
      <c r="DT16" s="133"/>
      <c r="DU16" s="133"/>
      <c r="DV16" s="133"/>
      <c r="DW16" s="133"/>
      <c r="DX16" s="133"/>
      <c r="DY16" s="133"/>
      <c r="DZ16" s="133"/>
      <c r="EA16" s="133"/>
      <c r="EB16" s="133"/>
      <c r="EC16" s="133"/>
      <c r="ED16" s="133"/>
      <c r="EE16" s="133"/>
      <c r="EF16" s="133"/>
      <c r="EG16" s="133"/>
      <c r="EH16" s="133"/>
      <c r="EI16" s="133"/>
      <c r="EJ16" s="133"/>
      <c r="EK16" s="133"/>
      <c r="EL16" s="133"/>
      <c r="EM16" s="133"/>
      <c r="EN16" s="133"/>
      <c r="EO16" s="133"/>
      <c r="EP16" s="133"/>
      <c r="EQ16" s="133"/>
      <c r="ER16" s="133"/>
      <c r="ES16" s="133"/>
      <c r="ET16" s="133"/>
      <c r="EU16" s="133"/>
      <c r="EV16" s="133"/>
      <c r="EW16" s="133"/>
      <c r="EX16" s="133"/>
      <c r="EY16" s="133"/>
      <c r="EZ16" s="133"/>
      <c r="FA16" s="133"/>
      <c r="FB16" s="133"/>
      <c r="FC16" s="133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223"/>
      <c r="IN16" s="133"/>
      <c r="IO16" s="133"/>
      <c r="IP16" s="133"/>
      <c r="IQ16" s="133"/>
      <c r="IR16" s="133"/>
      <c r="IS16" s="133"/>
      <c r="IT16" s="133"/>
      <c r="IU16" s="133"/>
      <c r="IV16" s="133"/>
      <c r="IW16" s="133"/>
      <c r="IX16" s="133"/>
      <c r="IY16" s="133"/>
      <c r="IZ16" s="133"/>
      <c r="JA16" s="133"/>
      <c r="JB16" s="133"/>
      <c r="JC16" s="133"/>
      <c r="JD16" s="133"/>
      <c r="JE16" s="133"/>
      <c r="JF16" s="133"/>
      <c r="JG16" s="133"/>
      <c r="JH16" s="133"/>
      <c r="JI16" s="133"/>
      <c r="JJ16" s="133"/>
      <c r="JK16" s="133"/>
      <c r="JL16" s="133"/>
      <c r="JM16" s="133"/>
      <c r="JN16" s="133"/>
      <c r="JO16" s="133"/>
      <c r="JP16" s="133"/>
      <c r="JQ16" s="133"/>
      <c r="JR16" s="133"/>
      <c r="JS16" s="133"/>
      <c r="JT16" s="133"/>
      <c r="JU16" s="133"/>
      <c r="JV16" s="133"/>
      <c r="JW16" s="133"/>
      <c r="JX16" s="133"/>
      <c r="JY16" s="133"/>
      <c r="JZ16" s="133"/>
      <c r="KA16" s="133"/>
      <c r="KB16" s="133"/>
      <c r="KC16" s="133"/>
      <c r="KD16" s="133"/>
      <c r="KE16" s="133"/>
      <c r="KF16" s="133"/>
      <c r="KG16" s="133"/>
      <c r="KH16" s="133"/>
      <c r="KI16" s="133"/>
      <c r="KJ16" s="133"/>
      <c r="KK16" s="133"/>
      <c r="KL16" s="133"/>
      <c r="KM16" s="133"/>
      <c r="KN16" s="133"/>
      <c r="KO16" s="133"/>
      <c r="KP16" s="133"/>
      <c r="KQ16" s="133"/>
      <c r="KR16" s="133"/>
      <c r="KS16" s="133"/>
      <c r="KT16" s="133"/>
      <c r="KU16" s="133"/>
      <c r="KV16" s="133"/>
      <c r="KW16" s="133"/>
      <c r="KX16" s="133"/>
      <c r="KY16" s="133"/>
      <c r="KZ16" s="133"/>
      <c r="LA16" s="133"/>
      <c r="LB16" s="133"/>
      <c r="LC16" s="133"/>
      <c r="LD16" s="133"/>
      <c r="LE16" s="133"/>
      <c r="LF16" s="133"/>
      <c r="LG16" s="133"/>
      <c r="LH16" s="133"/>
      <c r="LI16" s="133"/>
      <c r="LJ16" s="133"/>
      <c r="LK16" s="133"/>
      <c r="LL16" s="133"/>
    </row>
    <row r="17" spans="1:324" ht="12.75" customHeight="1" x14ac:dyDescent="0.2">
      <c r="A17" s="35">
        <v>1</v>
      </c>
      <c r="B17" s="62" t="s">
        <v>104</v>
      </c>
      <c r="C17" s="36"/>
      <c r="D17" s="37" t="s">
        <v>105</v>
      </c>
      <c r="E17" s="63" t="s">
        <v>106</v>
      </c>
      <c r="F17" s="64" t="s">
        <v>27</v>
      </c>
      <c r="G17" s="39"/>
      <c r="H17" s="40" t="e">
        <f>IF(AND(OR(#REF!="Y",#REF!="Y"),J17&lt;5,K17&lt;5),IF(AND(J17=#REF!,K17=#REF!),#REF!+1,1),"")</f>
        <v>#REF!</v>
      </c>
      <c r="I17" s="41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42" t="str">
        <f>IF(ISNA(VLOOKUP(E17,SortLookup!$A$1:$B$5,2,FALSE))," ",VLOOKUP(E17,SortLookup!$A$1:$B$5,2,FALSE))</f>
        <v xml:space="preserve"> </v>
      </c>
      <c r="K17" s="43">
        <f>IF(ISNA(VLOOKUP(F17,SortLookup!$A$7:$B$11,2,FALSE))," ",VLOOKUP(F17,SortLookup!$A$7:$B$11,2,FALSE))</f>
        <v>1</v>
      </c>
      <c r="L17" s="44">
        <f>M17+N17+P17</f>
        <v>91.550000000000011</v>
      </c>
      <c r="M17" s="45">
        <f>AC17+AP17+BB17+BM17+BZ17+CK17+CV17+DG17+DR17+EC17+EN17+EY17+FJ17+FU17+GF17+GQ17+HB17+HM17+HX17+II17</f>
        <v>76.550000000000011</v>
      </c>
      <c r="N17" s="46">
        <f>AE17+AR17+BD17+BO17+CB17+CM17+CX17+DI17+DT17+EE17+EP17+FA17+FL17+FW17+GH17+GS17+HD17+HO17+HZ17+IK17</f>
        <v>0</v>
      </c>
      <c r="O17" s="47">
        <f>P17</f>
        <v>15</v>
      </c>
      <c r="P17" s="48">
        <f>X17+AK17+AW17+BH17+BU17+CF17+CQ17+DB17+DM17+DX17+EI17+ET17+FE17+FP17+GA17+GL17+GW17+HH17+HS17+ID17</f>
        <v>15</v>
      </c>
      <c r="Q17" s="65">
        <v>1.99</v>
      </c>
      <c r="R17" s="66">
        <v>3.44</v>
      </c>
      <c r="S17" s="66">
        <v>5.01</v>
      </c>
      <c r="T17" s="66">
        <v>4.83</v>
      </c>
      <c r="U17" s="66">
        <v>3.76</v>
      </c>
      <c r="V17" s="50"/>
      <c r="W17" s="50"/>
      <c r="X17" s="67">
        <v>0</v>
      </c>
      <c r="Y17" s="51"/>
      <c r="Z17" s="51"/>
      <c r="AA17" s="51"/>
      <c r="AB17" s="52"/>
      <c r="AC17" s="49">
        <f>Q17+R17+S17+T17+U17+V17+W17</f>
        <v>19.03</v>
      </c>
      <c r="AD17" s="53">
        <f>X17</f>
        <v>0</v>
      </c>
      <c r="AE17" s="51">
        <f>(Y17*3)+(Z17*10)+(AA17*5)+(AB17*20)</f>
        <v>0</v>
      </c>
      <c r="AF17" s="54">
        <f>AC17+AD17+AE17</f>
        <v>19.03</v>
      </c>
      <c r="AG17" s="65">
        <v>26.42</v>
      </c>
      <c r="AH17" s="50"/>
      <c r="AI17" s="50"/>
      <c r="AJ17" s="50"/>
      <c r="AK17" s="67">
        <v>0</v>
      </c>
      <c r="AL17" s="51"/>
      <c r="AM17" s="67"/>
      <c r="AN17" s="51"/>
      <c r="AO17" s="52"/>
      <c r="AP17" s="49">
        <f>AG17+AH17+AI17+AJ17</f>
        <v>26.42</v>
      </c>
      <c r="AQ17" s="53">
        <f>AK17</f>
        <v>0</v>
      </c>
      <c r="AR17" s="51">
        <f>(AL17*3)+(AM17*10)+(AN17*5)+(AO17*20)</f>
        <v>0</v>
      </c>
      <c r="AS17" s="54">
        <f>AP17+AQ17+AR17</f>
        <v>26.42</v>
      </c>
      <c r="AT17" s="65">
        <v>16.84</v>
      </c>
      <c r="AU17" s="50"/>
      <c r="AV17" s="50"/>
      <c r="AW17" s="67">
        <v>15</v>
      </c>
      <c r="AX17" s="51"/>
      <c r="AY17" s="51"/>
      <c r="AZ17" s="51"/>
      <c r="BA17" s="52"/>
      <c r="BB17" s="49">
        <f>AT17+AU17+AV17</f>
        <v>16.84</v>
      </c>
      <c r="BC17" s="76">
        <f>AW17</f>
        <v>15</v>
      </c>
      <c r="BD17" s="51">
        <f>(AX17*3)+(AY17*10)+(AZ17*5)+(BA17*20)</f>
        <v>0</v>
      </c>
      <c r="BE17" s="54">
        <f>BB17+BC17+BD17</f>
        <v>31.84</v>
      </c>
      <c r="BF17" s="49"/>
      <c r="BG17" s="68">
        <v>14.26</v>
      </c>
      <c r="BH17" s="67">
        <v>0</v>
      </c>
      <c r="BI17" s="51"/>
      <c r="BJ17" s="51"/>
      <c r="BK17" s="51"/>
      <c r="BL17" s="52"/>
      <c r="BM17" s="56">
        <f>BF17+BG17</f>
        <v>14.26</v>
      </c>
      <c r="BN17" s="47">
        <f>BH17</f>
        <v>0</v>
      </c>
      <c r="BO17" s="46">
        <f>(BI17*3)+(BJ17*10)+(BK17*5)+(BL17*20)</f>
        <v>0</v>
      </c>
      <c r="BP17" s="57">
        <f>BM17+BN17+BO17</f>
        <v>14.26</v>
      </c>
      <c r="BQ17" s="49"/>
      <c r="BR17" s="50"/>
      <c r="BS17" s="50"/>
      <c r="BT17" s="50"/>
      <c r="BU17" s="51"/>
      <c r="BV17" s="51"/>
      <c r="BW17" s="51"/>
      <c r="BX17" s="51"/>
      <c r="BY17" s="52"/>
      <c r="BZ17" s="49">
        <f>BQ17+BR17+BS17+BT17</f>
        <v>0</v>
      </c>
      <c r="CA17" s="53">
        <f>BU17</f>
        <v>0</v>
      </c>
      <c r="CB17" s="52">
        <f>(BV17*3)+(BW17*10)+(BX17*5)+(BY17*20)</f>
        <v>0</v>
      </c>
      <c r="CC17" s="58">
        <f>BZ17+CA17+CB17</f>
        <v>0</v>
      </c>
      <c r="CD17" s="49"/>
      <c r="CE17" s="50"/>
      <c r="CF17" s="51"/>
      <c r="CG17" s="51"/>
      <c r="CH17" s="51"/>
      <c r="CI17" s="51"/>
      <c r="CJ17" s="52"/>
      <c r="CK17" s="49">
        <f>CD17+CE17</f>
        <v>0</v>
      </c>
      <c r="CL17" s="53">
        <f>CF17</f>
        <v>0</v>
      </c>
      <c r="CM17" s="51">
        <f>(CG17*3)+(CH17*10)+(CI17*5)+(CJ17*20)</f>
        <v>0</v>
      </c>
      <c r="CN17" s="54">
        <f>CK17+CL17+CM17</f>
        <v>0</v>
      </c>
      <c r="CO17" s="69"/>
      <c r="CP17" s="69"/>
      <c r="CQ17" s="70"/>
      <c r="CR17" s="70"/>
      <c r="CS17" s="70"/>
      <c r="CT17" s="70"/>
      <c r="CU17" s="70"/>
      <c r="CV17" s="69"/>
      <c r="CW17" s="71"/>
      <c r="CX17" s="70"/>
      <c r="CY17" s="72"/>
      <c r="CZ17" s="69"/>
      <c r="DA17" s="69"/>
      <c r="DB17" s="70"/>
      <c r="DC17" s="70"/>
      <c r="DD17" s="70"/>
      <c r="DE17" s="70"/>
      <c r="DF17" s="70"/>
      <c r="DG17" s="69"/>
      <c r="DH17" s="71"/>
      <c r="DI17" s="70"/>
      <c r="DJ17" s="72"/>
      <c r="DK17" s="69"/>
      <c r="DL17" s="69"/>
      <c r="DM17" s="70"/>
      <c r="DN17" s="70"/>
      <c r="DO17" s="70"/>
      <c r="DP17" s="70"/>
      <c r="DQ17" s="70"/>
      <c r="DR17" s="69"/>
      <c r="DS17" s="71"/>
      <c r="DT17" s="70"/>
      <c r="DU17" s="72"/>
      <c r="DV17" s="69"/>
      <c r="DW17" s="69"/>
      <c r="DX17" s="70"/>
      <c r="DY17" s="70"/>
      <c r="DZ17" s="70"/>
      <c r="EA17" s="70"/>
      <c r="EB17" s="70"/>
      <c r="EC17" s="69"/>
      <c r="ED17" s="71"/>
      <c r="EE17" s="70"/>
      <c r="EF17" s="72"/>
      <c r="EG17" s="69"/>
      <c r="EH17" s="69"/>
      <c r="EI17" s="70"/>
      <c r="EJ17" s="70"/>
      <c r="EK17" s="70"/>
      <c r="EL17" s="70"/>
      <c r="EM17" s="70"/>
      <c r="EN17" s="69"/>
      <c r="EO17" s="71"/>
      <c r="EP17" s="70"/>
      <c r="EQ17" s="72"/>
      <c r="ER17" s="69"/>
      <c r="ES17" s="69"/>
      <c r="ET17" s="70"/>
      <c r="EU17" s="70"/>
      <c r="EV17" s="70"/>
      <c r="EW17" s="70"/>
      <c r="EX17" s="70"/>
      <c r="EY17" s="69"/>
      <c r="EZ17" s="71"/>
      <c r="FA17" s="70"/>
      <c r="FB17" s="72"/>
      <c r="FC17" s="69"/>
      <c r="FD17" s="69"/>
      <c r="FE17" s="70"/>
      <c r="FF17" s="70"/>
      <c r="FG17" s="70"/>
      <c r="FH17" s="70"/>
      <c r="FI17" s="70"/>
      <c r="FJ17" s="69"/>
      <c r="FK17" s="71"/>
      <c r="FL17" s="70"/>
      <c r="FM17" s="72"/>
      <c r="FN17" s="69"/>
      <c r="FO17" s="69"/>
      <c r="FP17" s="70"/>
      <c r="FQ17" s="70"/>
      <c r="FR17" s="70"/>
      <c r="FS17" s="70"/>
      <c r="FT17" s="70"/>
      <c r="FU17" s="69"/>
      <c r="FV17" s="71"/>
      <c r="FW17" s="70"/>
      <c r="FX17" s="72"/>
      <c r="FY17" s="69"/>
      <c r="FZ17" s="69"/>
      <c r="GA17" s="70"/>
      <c r="GB17" s="70"/>
      <c r="GC17" s="70"/>
      <c r="GD17" s="70"/>
      <c r="GE17" s="70"/>
      <c r="GF17" s="69"/>
      <c r="GG17" s="71"/>
      <c r="GH17" s="70"/>
      <c r="GI17" s="72"/>
      <c r="GJ17" s="69"/>
      <c r="GK17" s="69"/>
      <c r="GL17" s="70"/>
      <c r="GM17" s="70"/>
      <c r="GN17" s="70"/>
      <c r="GO17" s="70"/>
      <c r="GP17" s="70"/>
      <c r="GQ17" s="69"/>
      <c r="GR17" s="71"/>
      <c r="GS17" s="70"/>
      <c r="GT17" s="72"/>
      <c r="GU17" s="69"/>
      <c r="GV17" s="69"/>
      <c r="GW17" s="70"/>
      <c r="GX17" s="70"/>
      <c r="GY17" s="70"/>
      <c r="GZ17" s="70"/>
      <c r="HA17" s="70"/>
      <c r="HB17" s="69"/>
      <c r="HC17" s="71"/>
      <c r="HD17" s="70"/>
      <c r="HE17" s="72"/>
      <c r="HF17" s="69"/>
      <c r="HG17" s="69"/>
      <c r="HH17" s="70"/>
      <c r="HI17" s="70"/>
      <c r="HJ17" s="70"/>
      <c r="HK17" s="70"/>
      <c r="HL17" s="70"/>
      <c r="HM17" s="69"/>
      <c r="HN17" s="71"/>
      <c r="HO17" s="70"/>
      <c r="HP17" s="72"/>
      <c r="HQ17" s="69"/>
      <c r="HR17" s="69"/>
      <c r="HS17" s="70"/>
      <c r="HT17" s="70"/>
      <c r="HU17" s="70"/>
      <c r="HV17" s="70"/>
      <c r="HW17" s="70"/>
      <c r="HX17" s="69"/>
      <c r="HY17" s="71"/>
      <c r="HZ17" s="70"/>
      <c r="IA17" s="72"/>
      <c r="IB17" s="69"/>
      <c r="IC17" s="69"/>
      <c r="ID17" s="70"/>
      <c r="IE17" s="70"/>
      <c r="IF17" s="70"/>
      <c r="IG17" s="70"/>
      <c r="IH17" s="70"/>
      <c r="II17" s="69"/>
      <c r="IJ17" s="71"/>
      <c r="IK17" s="70"/>
      <c r="IL17" s="72"/>
      <c r="IM17" s="106"/>
    </row>
    <row r="18" spans="1:324" ht="12.75" customHeight="1" x14ac:dyDescent="0.2">
      <c r="A18" s="77">
        <v>2</v>
      </c>
      <c r="B18" s="62" t="s">
        <v>114</v>
      </c>
      <c r="C18" s="62"/>
      <c r="D18" s="63"/>
      <c r="E18" s="63" t="s">
        <v>106</v>
      </c>
      <c r="F18" s="64" t="s">
        <v>108</v>
      </c>
      <c r="G18" s="94"/>
      <c r="H18" s="40" t="e">
        <f>IF(AND(OR(#REF!="Y",#REF!="Y"),J18&lt;5,K18&lt;5),IF(AND(J18=#REF!,K18=#REF!),#REF!+1,1),"")</f>
        <v>#REF!</v>
      </c>
      <c r="I18" s="41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42" t="str">
        <f>IF(ISNA(VLOOKUP(E18,SortLookup!$A$1:$B$5,2,FALSE))," ",VLOOKUP(E18,SortLookup!$A$1:$B$5,2,FALSE))</f>
        <v xml:space="preserve"> </v>
      </c>
      <c r="K18" s="43" t="str">
        <f>IF(ISNA(VLOOKUP(F18,SortLookup!$A$7:$B$11,2,FALSE))," ",VLOOKUP(F18,SortLookup!$A$7:$B$11,2,FALSE))</f>
        <v xml:space="preserve"> </v>
      </c>
      <c r="L18" s="44">
        <f>M18+N18+P18</f>
        <v>229.89000000000001</v>
      </c>
      <c r="M18" s="89">
        <f>AC18+AP18+BB18+BM18+BZ18+CK18+CV18+DG18+DR18+EC18+EN18+EY18+FJ18+FU18+GF18+GQ18+HB18+HM18+HX18+II18</f>
        <v>184.89000000000001</v>
      </c>
      <c r="N18" s="91">
        <f>AE18+AR18+BD18+BO18+CB18+CM18+CX18+DI18+DT18+EE18+EP18+FA18+FL18+FW18+GH18+GS18+HD18+HO18+HZ18+IK18</f>
        <v>15</v>
      </c>
      <c r="O18" s="47">
        <f>P18</f>
        <v>30</v>
      </c>
      <c r="P18" s="48">
        <f>X18+AK18+AW18+BH18+BU18+CF18+CQ18+DB18+DM18+DX18+EI18+ET18+FE18+FP18+GA18+GL18+GW18+HH18+HS18+ID18</f>
        <v>30</v>
      </c>
      <c r="Q18" s="65">
        <v>3.36</v>
      </c>
      <c r="R18" s="66">
        <v>4.8899999999999997</v>
      </c>
      <c r="S18" s="66">
        <v>6.11</v>
      </c>
      <c r="T18" s="66">
        <v>6.48</v>
      </c>
      <c r="U18" s="66">
        <v>6.03</v>
      </c>
      <c r="V18" s="66"/>
      <c r="W18" s="66"/>
      <c r="X18" s="67">
        <v>8</v>
      </c>
      <c r="Y18" s="67"/>
      <c r="Z18" s="67"/>
      <c r="AA18" s="67"/>
      <c r="AB18" s="52"/>
      <c r="AC18" s="65">
        <f>Q18+R18+S18+T18+U18+V18+W18</f>
        <v>26.87</v>
      </c>
      <c r="AD18" s="76">
        <f>X18</f>
        <v>8</v>
      </c>
      <c r="AE18" s="67">
        <f>(Y18*3)+(Z18*10)+(AA18*5)+(AB18*20)</f>
        <v>0</v>
      </c>
      <c r="AF18" s="54">
        <f>AC18+AD18+AE18</f>
        <v>34.870000000000005</v>
      </c>
      <c r="AG18" s="65">
        <v>79.09</v>
      </c>
      <c r="AH18" s="66"/>
      <c r="AI18" s="66"/>
      <c r="AJ18" s="66"/>
      <c r="AK18" s="67">
        <v>1</v>
      </c>
      <c r="AL18" s="67"/>
      <c r="AM18" s="67"/>
      <c r="AN18" s="67">
        <v>3</v>
      </c>
      <c r="AO18" s="52"/>
      <c r="AP18" s="65">
        <f>AG18+AH18+AI18+AJ18</f>
        <v>79.09</v>
      </c>
      <c r="AQ18" s="76">
        <f>AK18</f>
        <v>1</v>
      </c>
      <c r="AR18" s="67">
        <f>(AL18*3)+(AM18*10)+(AN18*5)+(AO18*20)</f>
        <v>15</v>
      </c>
      <c r="AS18" s="54">
        <f>AP18+AQ18+AR18</f>
        <v>95.09</v>
      </c>
      <c r="AT18" s="65">
        <v>44.9</v>
      </c>
      <c r="AU18" s="66"/>
      <c r="AV18" s="66"/>
      <c r="AW18" s="67">
        <v>21</v>
      </c>
      <c r="AX18" s="67"/>
      <c r="AY18" s="67"/>
      <c r="AZ18" s="67"/>
      <c r="BA18" s="52"/>
      <c r="BB18" s="65">
        <f>AT18+AU18+AV18</f>
        <v>44.9</v>
      </c>
      <c r="BC18" s="76">
        <f>AW18</f>
        <v>21</v>
      </c>
      <c r="BD18" s="67">
        <f>(AX18*3)+(AY18*10)+(AZ18*5)+(BA18*20)</f>
        <v>0</v>
      </c>
      <c r="BE18" s="54">
        <f>BB18+BC18+BD18</f>
        <v>65.900000000000006</v>
      </c>
      <c r="BF18" s="65"/>
      <c r="BG18" s="68">
        <v>34.03</v>
      </c>
      <c r="BH18" s="67">
        <v>0</v>
      </c>
      <c r="BI18" s="67"/>
      <c r="BJ18" s="67"/>
      <c r="BK18" s="67"/>
      <c r="BL18" s="52"/>
      <c r="BM18" s="88">
        <f>BF18+BG18</f>
        <v>34.03</v>
      </c>
      <c r="BN18" s="47">
        <f>BH18</f>
        <v>0</v>
      </c>
      <c r="BO18" s="91">
        <f>(BI18*3)+(BJ18*10)+(BK18*5)+(BL18*20)</f>
        <v>0</v>
      </c>
      <c r="BP18" s="57">
        <f>BM18+BN18+BO18</f>
        <v>34.03</v>
      </c>
      <c r="BQ18" s="65"/>
      <c r="BR18" s="66"/>
      <c r="BS18" s="66"/>
      <c r="BT18" s="66"/>
      <c r="BU18" s="67"/>
      <c r="BV18" s="67"/>
      <c r="BW18" s="67"/>
      <c r="BX18" s="67"/>
      <c r="BY18" s="52"/>
      <c r="BZ18" s="65">
        <f>BQ18+BR18+BS18+BT18</f>
        <v>0</v>
      </c>
      <c r="CA18" s="76">
        <f>BU18</f>
        <v>0</v>
      </c>
      <c r="CB18" s="52">
        <f>(BV18*3)+(BW18*10)+(BX18*5)+(BY18*20)</f>
        <v>0</v>
      </c>
      <c r="CC18" s="58">
        <f>BZ18+CA18+CB18</f>
        <v>0</v>
      </c>
      <c r="CD18" s="65"/>
      <c r="CE18" s="66"/>
      <c r="CF18" s="67"/>
      <c r="CG18" s="67"/>
      <c r="CH18" s="67"/>
      <c r="CI18" s="67"/>
      <c r="CJ18" s="52"/>
      <c r="CK18" s="65">
        <f>CD18+CE18</f>
        <v>0</v>
      </c>
      <c r="CL18" s="76">
        <f>CF18</f>
        <v>0</v>
      </c>
      <c r="CM18" s="67">
        <f>(CG18*3)+(CH18*10)+(CI18*5)+(CJ18*20)</f>
        <v>0</v>
      </c>
      <c r="CN18" s="54">
        <f>CK18+CL18+CM18</f>
        <v>0</v>
      </c>
      <c r="CV18" s="73"/>
      <c r="CY18" s="73"/>
      <c r="CZ18" s="73"/>
      <c r="DG18" s="73"/>
      <c r="DJ18" s="73"/>
      <c r="DK18" s="73"/>
      <c r="DR18" s="73"/>
      <c r="DU18" s="73"/>
      <c r="DV18" s="73"/>
      <c r="EC18" s="73"/>
      <c r="EF18" s="73"/>
      <c r="EG18" s="73"/>
      <c r="EN18" s="73"/>
      <c r="EQ18" s="73"/>
      <c r="ER18" s="73"/>
      <c r="EY18" s="73"/>
      <c r="FB18" s="73"/>
      <c r="FC18" s="73"/>
      <c r="FJ18" s="73"/>
      <c r="FM18" s="73"/>
      <c r="FN18" s="73"/>
      <c r="FU18" s="73"/>
      <c r="FX18" s="73"/>
      <c r="FY18" s="73"/>
      <c r="GF18" s="73"/>
      <c r="GI18" s="73"/>
      <c r="GJ18" s="73"/>
      <c r="GQ18" s="73"/>
      <c r="GT18" s="73"/>
      <c r="GU18" s="73"/>
      <c r="HB18" s="73"/>
      <c r="HE18" s="73"/>
      <c r="HF18" s="73"/>
      <c r="HM18" s="73"/>
      <c r="HP18" s="73"/>
      <c r="HQ18" s="73"/>
      <c r="HX18" s="73"/>
      <c r="IA18" s="73"/>
      <c r="IB18" s="73"/>
      <c r="II18" s="73"/>
      <c r="IM18" s="75"/>
    </row>
    <row r="19" spans="1:324" ht="12.75" customHeight="1" x14ac:dyDescent="0.2">
      <c r="A19" s="77"/>
      <c r="B19" s="62"/>
      <c r="C19" s="62"/>
      <c r="D19" s="63"/>
      <c r="E19" s="63"/>
      <c r="F19" s="64"/>
      <c r="G19" s="94"/>
      <c r="H19" s="40"/>
      <c r="I19" s="41"/>
      <c r="J19" s="42"/>
      <c r="K19" s="43"/>
      <c r="L19" s="44"/>
      <c r="M19" s="89"/>
      <c r="N19" s="91"/>
      <c r="O19" s="47"/>
      <c r="P19" s="48"/>
      <c r="Q19" s="65"/>
      <c r="R19" s="66"/>
      <c r="S19" s="66"/>
      <c r="T19" s="66"/>
      <c r="U19" s="66"/>
      <c r="V19" s="66"/>
      <c r="W19" s="66"/>
      <c r="X19" s="67"/>
      <c r="Y19" s="67"/>
      <c r="Z19" s="67"/>
      <c r="AA19" s="67"/>
      <c r="AB19" s="52"/>
      <c r="AC19" s="65"/>
      <c r="AD19" s="76"/>
      <c r="AE19" s="67"/>
      <c r="AF19" s="54"/>
      <c r="AG19" s="65"/>
      <c r="AH19" s="66"/>
      <c r="AI19" s="66"/>
      <c r="AJ19" s="66"/>
      <c r="AK19" s="67"/>
      <c r="AL19" s="67"/>
      <c r="AM19" s="67"/>
      <c r="AN19" s="67"/>
      <c r="AO19" s="52"/>
      <c r="AP19" s="65"/>
      <c r="AQ19" s="76"/>
      <c r="AR19" s="67"/>
      <c r="AS19" s="54"/>
      <c r="AT19" s="65"/>
      <c r="AU19" s="66"/>
      <c r="AV19" s="66"/>
      <c r="AW19" s="67"/>
      <c r="AX19" s="67"/>
      <c r="AY19" s="67"/>
      <c r="AZ19" s="67"/>
      <c r="BA19" s="52"/>
      <c r="BB19" s="65"/>
      <c r="BC19" s="76"/>
      <c r="BD19" s="67"/>
      <c r="BE19" s="54"/>
      <c r="BF19" s="65"/>
      <c r="BG19" s="68"/>
      <c r="BH19" s="67"/>
      <c r="BI19" s="67"/>
      <c r="BJ19" s="67"/>
      <c r="BK19" s="67"/>
      <c r="BL19" s="52"/>
      <c r="BM19" s="88"/>
      <c r="BN19" s="47"/>
      <c r="BO19" s="91"/>
      <c r="BP19" s="57"/>
      <c r="BQ19" s="65"/>
      <c r="BR19" s="66"/>
      <c r="BS19" s="66"/>
      <c r="BT19" s="66"/>
      <c r="BU19" s="67"/>
      <c r="BV19" s="67"/>
      <c r="BW19" s="67"/>
      <c r="BX19" s="67"/>
      <c r="BY19" s="52"/>
      <c r="BZ19" s="65"/>
      <c r="CA19" s="76"/>
      <c r="CB19" s="52"/>
      <c r="CC19" s="58"/>
      <c r="CD19" s="65"/>
      <c r="CE19" s="66"/>
      <c r="CF19" s="67"/>
      <c r="CG19" s="67"/>
      <c r="CH19" s="67"/>
      <c r="CI19" s="67"/>
      <c r="CJ19" s="52"/>
      <c r="CK19" s="65"/>
      <c r="CL19" s="76"/>
      <c r="CM19" s="67"/>
      <c r="CN19" s="54"/>
      <c r="CV19" s="73"/>
      <c r="CY19" s="73"/>
      <c r="CZ19" s="73"/>
      <c r="DG19" s="73"/>
      <c r="DJ19" s="73"/>
      <c r="DK19" s="73"/>
      <c r="DR19" s="73"/>
      <c r="DU19" s="73"/>
      <c r="DV19" s="73"/>
      <c r="EC19" s="73"/>
      <c r="EF19" s="73"/>
      <c r="EG19" s="73"/>
      <c r="EN19" s="73"/>
      <c r="EQ19" s="73"/>
      <c r="ER19" s="73"/>
      <c r="EY19" s="73"/>
      <c r="FB19" s="73"/>
      <c r="FC19" s="73"/>
      <c r="FJ19" s="73"/>
      <c r="FM19" s="73"/>
      <c r="FN19" s="73"/>
      <c r="FU19" s="73"/>
      <c r="FX19" s="73"/>
      <c r="FY19" s="73"/>
      <c r="GF19" s="73"/>
      <c r="GI19" s="73"/>
      <c r="GJ19" s="73"/>
      <c r="GQ19" s="73"/>
      <c r="GT19" s="73"/>
      <c r="GU19" s="73"/>
      <c r="HB19" s="73"/>
      <c r="HE19" s="73"/>
      <c r="HF19" s="73"/>
      <c r="HM19" s="73"/>
      <c r="HP19" s="73"/>
      <c r="HQ19" s="73"/>
      <c r="HX19" s="73"/>
      <c r="IA19" s="73"/>
      <c r="IB19" s="73"/>
      <c r="II19" s="73"/>
      <c r="IM19" s="75"/>
    </row>
    <row r="20" spans="1:324" ht="12.75" customHeight="1" x14ac:dyDescent="0.2">
      <c r="A20" s="142">
        <v>1</v>
      </c>
      <c r="B20" s="143" t="s">
        <v>159</v>
      </c>
      <c r="C20" s="143"/>
      <c r="D20" s="148"/>
      <c r="E20" s="148" t="s">
        <v>15</v>
      </c>
      <c r="F20" s="151" t="s">
        <v>24</v>
      </c>
      <c r="G20" s="154"/>
      <c r="H20" s="157" t="e">
        <f>IF(AND(OR(#REF!="Y",#REF!="Y"),J20&lt;5,K20&lt;5),IF(AND(J20=#REF!,K20=#REF!),#REF!+1,1),"")</f>
        <v>#REF!</v>
      </c>
      <c r="I20" s="160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163">
        <f>IF(ISNA(VLOOKUP(E20,SortLookup!$A$1:$B$5,2,FALSE))," ",VLOOKUP(E20,SortLookup!$A$1:$B$5,2,FALSE))</f>
        <v>1</v>
      </c>
      <c r="K20" s="166">
        <f>IF(ISNA(VLOOKUP(F20,SortLookup!$A$7:$B$11,2,FALSE))," ",VLOOKUP(F20,SortLookup!$A$7:$B$11,2,FALSE))</f>
        <v>0</v>
      </c>
      <c r="L20" s="169">
        <f>M20+N20+P20</f>
        <v>60.790000000000006</v>
      </c>
      <c r="M20" s="172">
        <f>AC20+AP20+BB20+BM20+BZ20+CK20+CV20+DG20+DR20+EC20+EN20+EY20+FJ20+FU20+GF20+GQ20+HB20+HM20+HX20+II20</f>
        <v>52.790000000000006</v>
      </c>
      <c r="N20" s="175">
        <f>AE20+AR20+BD20+BO20+CB20+CM20+CX20+DI20+DT20+EE20+EP20+FA20+FL20+FW20+GH20+GS20+HD20+HO20+HZ20+IK20</f>
        <v>0</v>
      </c>
      <c r="O20" s="178">
        <f>P20</f>
        <v>8</v>
      </c>
      <c r="P20" s="181">
        <f>X20+AK20+AW20+BH20+BU20+CF20+CQ20+DB20+DM20+DX20+EI20+ET20+FE20+FP20+GA20+GL20+GW20+HH20+HS20+ID20</f>
        <v>8</v>
      </c>
      <c r="Q20" s="184">
        <v>1.93</v>
      </c>
      <c r="R20" s="187">
        <v>2.21</v>
      </c>
      <c r="S20" s="187">
        <v>2.52</v>
      </c>
      <c r="T20" s="187">
        <v>2.72</v>
      </c>
      <c r="U20" s="187">
        <v>3.17</v>
      </c>
      <c r="V20" s="187"/>
      <c r="W20" s="187"/>
      <c r="X20" s="190">
        <v>0</v>
      </c>
      <c r="Y20" s="190"/>
      <c r="Z20" s="190"/>
      <c r="AA20" s="190"/>
      <c r="AB20" s="192"/>
      <c r="AC20" s="194">
        <f>Q20+R20+S20+T20+U20+V20+W20</f>
        <v>12.55</v>
      </c>
      <c r="AD20" s="180">
        <f>X20</f>
        <v>0</v>
      </c>
      <c r="AE20" s="177">
        <f>(Y20*3)+(Z20*10)+(AA20*5)+(AB20*20)</f>
        <v>0</v>
      </c>
      <c r="AF20" s="197">
        <f>AC20+AD20+AE20</f>
        <v>12.55</v>
      </c>
      <c r="AG20" s="184">
        <v>15.33</v>
      </c>
      <c r="AH20" s="187"/>
      <c r="AI20" s="187"/>
      <c r="AJ20" s="187"/>
      <c r="AK20" s="190">
        <v>0</v>
      </c>
      <c r="AL20" s="190"/>
      <c r="AM20" s="190"/>
      <c r="AN20" s="190"/>
      <c r="AO20" s="192"/>
      <c r="AP20" s="194">
        <f>AG20+AH20+AI20+AJ20</f>
        <v>15.33</v>
      </c>
      <c r="AQ20" s="180">
        <f>AK20</f>
        <v>0</v>
      </c>
      <c r="AR20" s="177">
        <f>(AL20*3)+(AM20*10)+(AN20*5)+(AO20*20)</f>
        <v>0</v>
      </c>
      <c r="AS20" s="197">
        <f>AP20+AQ20+AR20</f>
        <v>15.33</v>
      </c>
      <c r="AT20" s="184">
        <v>14.61</v>
      </c>
      <c r="AU20" s="187"/>
      <c r="AV20" s="187"/>
      <c r="AW20" s="190">
        <v>7</v>
      </c>
      <c r="AX20" s="190"/>
      <c r="AY20" s="190"/>
      <c r="AZ20" s="190"/>
      <c r="BA20" s="192"/>
      <c r="BB20" s="194">
        <f>AT20+AU20+AV20</f>
        <v>14.61</v>
      </c>
      <c r="BC20" s="180">
        <f>AW20</f>
        <v>7</v>
      </c>
      <c r="BD20" s="177">
        <f>(AX20*3)+(AY20*10)+(AZ20*5)+(BA20*20)</f>
        <v>0</v>
      </c>
      <c r="BE20" s="197">
        <f>BB20+BC20+BD20</f>
        <v>21.61</v>
      </c>
      <c r="BF20" s="194"/>
      <c r="BG20" s="201">
        <v>10.3</v>
      </c>
      <c r="BH20" s="190">
        <v>1</v>
      </c>
      <c r="BI20" s="190"/>
      <c r="BJ20" s="190"/>
      <c r="BK20" s="190"/>
      <c r="BL20" s="192"/>
      <c r="BM20" s="195">
        <f>BF20+BG20</f>
        <v>10.3</v>
      </c>
      <c r="BN20" s="178">
        <f>BH20</f>
        <v>1</v>
      </c>
      <c r="BO20" s="175">
        <f>(BI20*3)+(BJ20*10)+(BK20*5)+(BL20*20)</f>
        <v>0</v>
      </c>
      <c r="BP20" s="199">
        <f>BM20+BN20+BO20</f>
        <v>11.3</v>
      </c>
      <c r="BQ20" s="184"/>
      <c r="BR20" s="187"/>
      <c r="BS20" s="187"/>
      <c r="BT20" s="187"/>
      <c r="BU20" s="190"/>
      <c r="BV20" s="190"/>
      <c r="BW20" s="190"/>
      <c r="BX20" s="190"/>
      <c r="BY20" s="192"/>
      <c r="BZ20" s="194">
        <f>BQ20+BR20+BS20+BT20</f>
        <v>0</v>
      </c>
      <c r="CA20" s="180">
        <f>BU20</f>
        <v>0</v>
      </c>
      <c r="CB20" s="212">
        <f>(BV20*3)+(BW20*10)+(BX20*5)+(BY20*20)</f>
        <v>0</v>
      </c>
      <c r="CC20" s="213">
        <f>BZ20+CA20+CB20</f>
        <v>0</v>
      </c>
      <c r="CD20" s="184"/>
      <c r="CE20" s="187"/>
      <c r="CF20" s="190"/>
      <c r="CG20" s="190"/>
      <c r="CH20" s="190"/>
      <c r="CI20" s="190"/>
      <c r="CJ20" s="192"/>
      <c r="CK20" s="194">
        <f>CD20+CE20</f>
        <v>0</v>
      </c>
      <c r="CL20" s="180">
        <f>CF20</f>
        <v>0</v>
      </c>
      <c r="CM20" s="177">
        <f>(CG20*3)+(CH20*10)+(CI20*5)+(CJ20*20)</f>
        <v>0</v>
      </c>
      <c r="CN20" s="197">
        <f>CK20+CL20+CM20</f>
        <v>0</v>
      </c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223"/>
      <c r="IN20" s="133"/>
      <c r="IO20" s="133"/>
      <c r="IP20" s="133"/>
      <c r="IQ20" s="133"/>
      <c r="IR20" s="133"/>
      <c r="IS20" s="133"/>
      <c r="IT20" s="133"/>
      <c r="IU20" s="133"/>
      <c r="IV20" s="133"/>
      <c r="IW20" s="133"/>
      <c r="IX20" s="133"/>
      <c r="IY20" s="133"/>
      <c r="IZ20" s="133"/>
      <c r="JA20" s="133"/>
      <c r="JB20" s="133"/>
      <c r="JC20" s="133"/>
      <c r="JD20" s="133"/>
      <c r="JE20" s="133"/>
      <c r="JF20" s="133"/>
      <c r="JG20" s="133"/>
      <c r="JH20" s="133"/>
      <c r="JI20" s="133"/>
      <c r="JJ20" s="133"/>
      <c r="JK20" s="133"/>
      <c r="JL20" s="133"/>
      <c r="JM20" s="133"/>
      <c r="JN20" s="133"/>
      <c r="JO20" s="133"/>
      <c r="JP20" s="133"/>
      <c r="JQ20" s="133"/>
      <c r="JR20" s="133"/>
      <c r="JS20" s="133"/>
      <c r="JT20" s="133"/>
      <c r="JU20" s="133"/>
      <c r="JV20" s="133"/>
      <c r="JW20" s="133"/>
      <c r="JX20" s="133"/>
      <c r="JY20" s="133"/>
      <c r="JZ20" s="133"/>
      <c r="KA20" s="133"/>
      <c r="KB20" s="133"/>
      <c r="KC20" s="133"/>
      <c r="KD20" s="133"/>
      <c r="KE20" s="133"/>
      <c r="KF20" s="133"/>
      <c r="KG20" s="133"/>
      <c r="KH20" s="133"/>
      <c r="KI20" s="133"/>
      <c r="KJ20" s="133"/>
      <c r="KK20" s="133"/>
      <c r="KL20" s="133"/>
      <c r="KM20" s="133"/>
      <c r="KN20" s="133"/>
      <c r="KO20" s="133"/>
      <c r="KP20" s="133"/>
      <c r="KQ20" s="133"/>
      <c r="KR20" s="133"/>
      <c r="KS20" s="133"/>
      <c r="KT20" s="133"/>
      <c r="KU20" s="133"/>
      <c r="KV20" s="133"/>
      <c r="KW20" s="133"/>
      <c r="KX20" s="133"/>
      <c r="KY20" s="133"/>
      <c r="KZ20" s="133"/>
      <c r="LA20" s="133"/>
      <c r="LB20" s="133"/>
      <c r="LC20" s="133"/>
      <c r="LD20" s="133"/>
      <c r="LE20" s="133"/>
      <c r="LF20" s="133"/>
      <c r="LG20" s="133"/>
      <c r="LH20" s="133"/>
      <c r="LI20" s="133"/>
      <c r="LJ20" s="133"/>
      <c r="LK20" s="133"/>
      <c r="LL20" s="133"/>
    </row>
    <row r="21" spans="1:324" ht="12.75" customHeight="1" x14ac:dyDescent="0.2">
      <c r="A21" s="142">
        <v>2</v>
      </c>
      <c r="B21" s="143" t="s">
        <v>158</v>
      </c>
      <c r="C21" s="147"/>
      <c r="D21" s="148"/>
      <c r="E21" s="148" t="s">
        <v>15</v>
      </c>
      <c r="F21" s="151" t="s">
        <v>24</v>
      </c>
      <c r="G21" s="154"/>
      <c r="H21" s="157" t="e">
        <f>IF(AND(OR(#REF!="Y",#REF!="Y"),J21&lt;5,K21&lt;5),IF(AND(J21=#REF!,K21=#REF!),#REF!+1,1),"")</f>
        <v>#REF!</v>
      </c>
      <c r="I21" s="160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163">
        <f>IF(ISNA(VLOOKUP(E21,SortLookup!$A$1:$B$5,2,FALSE))," ",VLOOKUP(E21,SortLookup!$A$1:$B$5,2,FALSE))</f>
        <v>1</v>
      </c>
      <c r="K21" s="166">
        <f>IF(ISNA(VLOOKUP(F21,SortLookup!$A$7:$B$11,2,FALSE))," ",VLOOKUP(F21,SortLookup!$A$7:$B$11,2,FALSE))</f>
        <v>0</v>
      </c>
      <c r="L21" s="169">
        <f>M21+N21+P21</f>
        <v>60.819999999999993</v>
      </c>
      <c r="M21" s="172">
        <f>AC21+AP21+BB21+BM21+BZ21+CK21+CV21+DG21+DR21+EC21+EN21+EY21+FJ21+FU21+GF21+GQ21+HB21+HM21+HX21+II21</f>
        <v>56.819999999999993</v>
      </c>
      <c r="N21" s="175">
        <f>AE21+AR21+BD21+BO21+CB21+CM21+CX21+DI21+DT21+EE21+EP21+FA21+FL21+FW21+GH21+GS21+HD21+HO21+HZ21+IK21</f>
        <v>0</v>
      </c>
      <c r="O21" s="178">
        <f>P21</f>
        <v>4</v>
      </c>
      <c r="P21" s="181">
        <f>X21+AK21+AW21+BH21+BU21+CF21+CQ21+DB21+DM21+DX21+EI21+ET21+FE21+FP21+GA21+GL21+GW21+HH21+HS21+ID21</f>
        <v>4</v>
      </c>
      <c r="Q21" s="184">
        <v>1.76</v>
      </c>
      <c r="R21" s="187">
        <v>2.0499999999999998</v>
      </c>
      <c r="S21" s="187">
        <v>2.34</v>
      </c>
      <c r="T21" s="187">
        <v>2.5</v>
      </c>
      <c r="U21" s="187">
        <v>2.86</v>
      </c>
      <c r="V21" s="187"/>
      <c r="W21" s="187"/>
      <c r="X21" s="190">
        <v>0</v>
      </c>
      <c r="Y21" s="190"/>
      <c r="Z21" s="190"/>
      <c r="AA21" s="190"/>
      <c r="AB21" s="192"/>
      <c r="AC21" s="194">
        <f>Q21+R21+S21+T21+U21+V21+W21</f>
        <v>11.509999999999998</v>
      </c>
      <c r="AD21" s="180">
        <f>X21</f>
        <v>0</v>
      </c>
      <c r="AE21" s="177">
        <f>(Y21*3)+(Z21*10)+(AA21*5)+(AB21*20)</f>
        <v>0</v>
      </c>
      <c r="AF21" s="197">
        <f>AC21+AD21+AE21</f>
        <v>11.509999999999998</v>
      </c>
      <c r="AG21" s="184">
        <v>16.93</v>
      </c>
      <c r="AH21" s="187"/>
      <c r="AI21" s="187"/>
      <c r="AJ21" s="187"/>
      <c r="AK21" s="190">
        <v>0</v>
      </c>
      <c r="AL21" s="190"/>
      <c r="AM21" s="190"/>
      <c r="AN21" s="190"/>
      <c r="AO21" s="192"/>
      <c r="AP21" s="194">
        <f>AG21+AH21+AI21+AJ21</f>
        <v>16.93</v>
      </c>
      <c r="AQ21" s="180">
        <f>AK21</f>
        <v>0</v>
      </c>
      <c r="AR21" s="177">
        <f>(AL21*3)+(AM21*10)+(AN21*5)+(AO21*20)</f>
        <v>0</v>
      </c>
      <c r="AS21" s="197">
        <f>AP21+AQ21+AR21</f>
        <v>16.93</v>
      </c>
      <c r="AT21" s="184">
        <v>17.13</v>
      </c>
      <c r="AU21" s="187"/>
      <c r="AV21" s="187"/>
      <c r="AW21" s="190">
        <v>4</v>
      </c>
      <c r="AX21" s="190"/>
      <c r="AY21" s="190"/>
      <c r="AZ21" s="190"/>
      <c r="BA21" s="192"/>
      <c r="BB21" s="194">
        <f>AT21+AU21+AV21</f>
        <v>17.13</v>
      </c>
      <c r="BC21" s="180">
        <f>AW21</f>
        <v>4</v>
      </c>
      <c r="BD21" s="177">
        <f>(AX21*3)+(AY21*10)+(AZ21*5)+(BA21*20)</f>
        <v>0</v>
      </c>
      <c r="BE21" s="197">
        <f>BB21+BC21+BD21</f>
        <v>21.13</v>
      </c>
      <c r="BF21" s="194"/>
      <c r="BG21" s="201">
        <v>11.25</v>
      </c>
      <c r="BH21" s="190">
        <v>0</v>
      </c>
      <c r="BI21" s="190"/>
      <c r="BJ21" s="190"/>
      <c r="BK21" s="190"/>
      <c r="BL21" s="192"/>
      <c r="BM21" s="195">
        <f>BF21+BG21</f>
        <v>11.25</v>
      </c>
      <c r="BN21" s="178">
        <f>BH21</f>
        <v>0</v>
      </c>
      <c r="BO21" s="175">
        <f>(BI21*3)+(BJ21*10)+(BK21*5)+(BL21*20)</f>
        <v>0</v>
      </c>
      <c r="BP21" s="199">
        <f>BM21+BN21+BO21</f>
        <v>11.25</v>
      </c>
      <c r="BQ21" s="184"/>
      <c r="BR21" s="187"/>
      <c r="BS21" s="187"/>
      <c r="BT21" s="187"/>
      <c r="BU21" s="190"/>
      <c r="BV21" s="190"/>
      <c r="BW21" s="190"/>
      <c r="BX21" s="190"/>
      <c r="BY21" s="192"/>
      <c r="BZ21" s="194">
        <f>BQ21+BR21+BS21+BT21</f>
        <v>0</v>
      </c>
      <c r="CA21" s="180">
        <f>BU21</f>
        <v>0</v>
      </c>
      <c r="CB21" s="212">
        <f>(BV21*3)+(BW21*10)+(BX21*5)+(BY21*20)</f>
        <v>0</v>
      </c>
      <c r="CC21" s="213">
        <f>BZ21+CA21+CB21</f>
        <v>0</v>
      </c>
      <c r="CD21" s="184"/>
      <c r="CE21" s="187"/>
      <c r="CF21" s="190"/>
      <c r="CG21" s="190"/>
      <c r="CH21" s="190"/>
      <c r="CI21" s="190"/>
      <c r="CJ21" s="192"/>
      <c r="CK21" s="194">
        <f>CD21+CE21</f>
        <v>0</v>
      </c>
      <c r="CL21" s="180">
        <f>CF21</f>
        <v>0</v>
      </c>
      <c r="CM21" s="177">
        <f>(CG21*3)+(CH21*10)+(CI21*5)+(CJ21*20)</f>
        <v>0</v>
      </c>
      <c r="CN21" s="197">
        <f>CK21+CL21+CM21</f>
        <v>0</v>
      </c>
      <c r="CO21" s="135"/>
      <c r="CP21" s="135"/>
      <c r="CQ21" s="136"/>
      <c r="CR21" s="136"/>
      <c r="CS21" s="136"/>
      <c r="CT21" s="136"/>
      <c r="CU21" s="136"/>
      <c r="CV21" s="137"/>
      <c r="CW21" s="138"/>
      <c r="CX21" s="139"/>
      <c r="CY21" s="140"/>
      <c r="CZ21" s="135"/>
      <c r="DA21" s="135"/>
      <c r="DB21" s="136"/>
      <c r="DC21" s="136"/>
      <c r="DD21" s="136"/>
      <c r="DE21" s="136"/>
      <c r="DF21" s="136"/>
      <c r="DG21" s="137"/>
      <c r="DH21" s="138"/>
      <c r="DI21" s="139"/>
      <c r="DJ21" s="140"/>
      <c r="DK21" s="135"/>
      <c r="DL21" s="135"/>
      <c r="DM21" s="136"/>
      <c r="DN21" s="136"/>
      <c r="DO21" s="136"/>
      <c r="DP21" s="136"/>
      <c r="DQ21" s="136"/>
      <c r="DR21" s="137"/>
      <c r="DS21" s="138"/>
      <c r="DT21" s="139"/>
      <c r="DU21" s="140"/>
      <c r="DV21" s="135"/>
      <c r="DW21" s="135"/>
      <c r="DX21" s="136"/>
      <c r="DY21" s="136"/>
      <c r="DZ21" s="136"/>
      <c r="EA21" s="136"/>
      <c r="EB21" s="136"/>
      <c r="EC21" s="137"/>
      <c r="ED21" s="138"/>
      <c r="EE21" s="139"/>
      <c r="EF21" s="140"/>
      <c r="EG21" s="135"/>
      <c r="EH21" s="135"/>
      <c r="EI21" s="136"/>
      <c r="EJ21" s="136"/>
      <c r="EK21" s="136"/>
      <c r="EL21" s="136"/>
      <c r="EM21" s="136"/>
      <c r="EN21" s="137"/>
      <c r="EO21" s="138"/>
      <c r="EP21" s="139"/>
      <c r="EQ21" s="140"/>
      <c r="ER21" s="135"/>
      <c r="ES21" s="135"/>
      <c r="ET21" s="136"/>
      <c r="EU21" s="136"/>
      <c r="EV21" s="136"/>
      <c r="EW21" s="136"/>
      <c r="EX21" s="136"/>
      <c r="EY21" s="137"/>
      <c r="EZ21" s="138"/>
      <c r="FA21" s="139"/>
      <c r="FB21" s="140"/>
      <c r="FC21" s="135"/>
      <c r="FD21" s="135"/>
      <c r="FE21" s="136"/>
      <c r="FF21" s="136"/>
      <c r="FG21" s="136"/>
      <c r="FH21" s="136"/>
      <c r="FI21" s="136"/>
      <c r="FJ21" s="137"/>
      <c r="FK21" s="138"/>
      <c r="FL21" s="139"/>
      <c r="FM21" s="140"/>
      <c r="FN21" s="135"/>
      <c r="FO21" s="135"/>
      <c r="FP21" s="136"/>
      <c r="FQ21" s="136"/>
      <c r="FR21" s="136"/>
      <c r="FS21" s="136"/>
      <c r="FT21" s="136"/>
      <c r="FU21" s="137"/>
      <c r="FV21" s="138"/>
      <c r="FW21" s="139"/>
      <c r="FX21" s="140"/>
      <c r="FY21" s="135"/>
      <c r="FZ21" s="135"/>
      <c r="GA21" s="136"/>
      <c r="GB21" s="136"/>
      <c r="GC21" s="136"/>
      <c r="GD21" s="136"/>
      <c r="GE21" s="136"/>
      <c r="GF21" s="137"/>
      <c r="GG21" s="138"/>
      <c r="GH21" s="139"/>
      <c r="GI21" s="140"/>
      <c r="GJ21" s="135"/>
      <c r="GK21" s="135"/>
      <c r="GL21" s="136"/>
      <c r="GM21" s="136"/>
      <c r="GN21" s="136"/>
      <c r="GO21" s="136"/>
      <c r="GP21" s="136"/>
      <c r="GQ21" s="137"/>
      <c r="GR21" s="138"/>
      <c r="GS21" s="139"/>
      <c r="GT21" s="140"/>
      <c r="GU21" s="135"/>
      <c r="GV21" s="135"/>
      <c r="GW21" s="136"/>
      <c r="GX21" s="136"/>
      <c r="GY21" s="136"/>
      <c r="GZ21" s="136"/>
      <c r="HA21" s="136"/>
      <c r="HB21" s="137"/>
      <c r="HC21" s="138"/>
      <c r="HD21" s="139"/>
      <c r="HE21" s="140"/>
      <c r="HF21" s="135"/>
      <c r="HG21" s="135"/>
      <c r="HH21" s="136"/>
      <c r="HI21" s="136"/>
      <c r="HJ21" s="136"/>
      <c r="HK21" s="136"/>
      <c r="HL21" s="136"/>
      <c r="HM21" s="137"/>
      <c r="HN21" s="138"/>
      <c r="HO21" s="139"/>
      <c r="HP21" s="140"/>
      <c r="HQ21" s="135"/>
      <c r="HR21" s="135"/>
      <c r="HS21" s="136"/>
      <c r="HT21" s="136"/>
      <c r="HU21" s="136"/>
      <c r="HV21" s="136"/>
      <c r="HW21" s="136"/>
      <c r="HX21" s="137"/>
      <c r="HY21" s="138"/>
      <c r="HZ21" s="139"/>
      <c r="IA21" s="140"/>
      <c r="IB21" s="135"/>
      <c r="IC21" s="135"/>
      <c r="ID21" s="136"/>
      <c r="IE21" s="136"/>
      <c r="IF21" s="136"/>
      <c r="IG21" s="136"/>
      <c r="IH21" s="136"/>
      <c r="II21" s="137"/>
      <c r="IJ21" s="138"/>
      <c r="IK21" s="139"/>
      <c r="IL21" s="140"/>
      <c r="IM21" s="223"/>
      <c r="IN21" s="133"/>
      <c r="IO21" s="133"/>
      <c r="IP21" s="133"/>
      <c r="IQ21" s="133"/>
      <c r="IR21" s="133"/>
      <c r="IS21" s="133"/>
      <c r="IT21" s="133"/>
      <c r="IU21" s="133"/>
      <c r="IV21" s="133"/>
      <c r="IW21" s="133"/>
      <c r="IX21" s="133"/>
      <c r="IY21" s="133"/>
      <c r="IZ21" s="133"/>
      <c r="JA21" s="133"/>
      <c r="JB21" s="133"/>
      <c r="JC21" s="133"/>
      <c r="JD21" s="133"/>
      <c r="JE21" s="133"/>
      <c r="JF21" s="133"/>
      <c r="JG21" s="133"/>
      <c r="JH21" s="133"/>
      <c r="JI21" s="133"/>
      <c r="JJ21" s="133"/>
      <c r="JK21" s="133"/>
      <c r="JL21" s="133"/>
      <c r="JM21" s="133"/>
      <c r="JN21" s="133"/>
      <c r="JO21" s="133"/>
      <c r="JP21" s="133"/>
      <c r="JQ21" s="133"/>
      <c r="JR21" s="133"/>
      <c r="JS21" s="133"/>
      <c r="JT21" s="133"/>
      <c r="JU21" s="133"/>
      <c r="JV21" s="133"/>
      <c r="JW21" s="133"/>
      <c r="JX21" s="133"/>
      <c r="JY21" s="133"/>
      <c r="JZ21" s="133"/>
      <c r="KA21" s="133"/>
      <c r="KB21" s="133"/>
      <c r="KC21" s="133"/>
      <c r="KD21" s="133"/>
      <c r="KE21" s="133"/>
      <c r="KF21" s="133"/>
      <c r="KG21" s="133"/>
      <c r="KH21" s="133"/>
      <c r="KI21" s="133"/>
      <c r="KJ21" s="133"/>
      <c r="KK21" s="133"/>
      <c r="KL21" s="133"/>
      <c r="KM21" s="133"/>
      <c r="KN21" s="133"/>
      <c r="KO21" s="133"/>
      <c r="KP21" s="133"/>
      <c r="KQ21" s="133"/>
      <c r="KR21" s="133"/>
      <c r="KS21" s="133"/>
      <c r="KT21" s="133"/>
      <c r="KU21" s="133"/>
      <c r="KV21" s="133"/>
      <c r="KW21" s="133"/>
      <c r="KX21" s="133"/>
      <c r="KY21" s="133"/>
      <c r="KZ21" s="133"/>
      <c r="LA21" s="133"/>
      <c r="LB21" s="133"/>
      <c r="LC21" s="133"/>
      <c r="LD21" s="133"/>
      <c r="LE21" s="133"/>
      <c r="LF21" s="133"/>
      <c r="LG21" s="133"/>
      <c r="LH21" s="133"/>
      <c r="LI21" s="133"/>
      <c r="LJ21" s="133"/>
      <c r="LK21" s="133"/>
      <c r="LL21" s="133"/>
    </row>
    <row r="22" spans="1:324" ht="12.75" customHeight="1" x14ac:dyDescent="0.2">
      <c r="A22" s="142">
        <v>3</v>
      </c>
      <c r="B22" s="62" t="s">
        <v>137</v>
      </c>
      <c r="C22" s="36"/>
      <c r="D22" s="37"/>
      <c r="E22" s="63" t="s">
        <v>15</v>
      </c>
      <c r="F22" s="64" t="s">
        <v>28</v>
      </c>
      <c r="G22" s="39"/>
      <c r="H22" s="40" t="e">
        <f>IF(AND(OR(#REF!="Y",#REF!="Y"),J22&lt;5,K22&lt;5),IF(AND(J22=#REF!,K22=#REF!),#REF!+1,1),"")</f>
        <v>#REF!</v>
      </c>
      <c r="I22" s="41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42">
        <f>IF(ISNA(VLOOKUP(E22,SortLookup!$A$1:$B$5,2,FALSE))," ",VLOOKUP(E22,SortLookup!$A$1:$B$5,2,FALSE))</f>
        <v>1</v>
      </c>
      <c r="K22" s="43">
        <f>IF(ISNA(VLOOKUP(F22,SortLookup!$A$7:$B$11,2,FALSE))," ",VLOOKUP(F22,SortLookup!$A$7:$B$11,2,FALSE))</f>
        <v>2</v>
      </c>
      <c r="L22" s="44">
        <f>M22+N22+P22</f>
        <v>91.47</v>
      </c>
      <c r="M22" s="45">
        <f>AC22+AP22+BB22+BM22+BZ22+CK22+CV22+DG22+DR22+EC22+EN22+EY22+FJ22+FU22+GF22+GQ22+HB22+HM22+HX22+II22</f>
        <v>71.47</v>
      </c>
      <c r="N22" s="46">
        <f>AE22+AR22+BD22+BO22+CB22+CM22+CX22+DI22+DT22+EE22+EP22+FA22+FL22+FW22+GH22+GS22+HD22+HO22+HZ22+IK22</f>
        <v>0</v>
      </c>
      <c r="O22" s="47">
        <f>P22</f>
        <v>20</v>
      </c>
      <c r="P22" s="48">
        <f>X22+AK22+AW22+BH22+BU22+CF22+CQ22+DB22+DM22+DX22+EI22+ET22+FE22+FP22+GA22+GL22+GW22+HH22+HS22+ID22</f>
        <v>20</v>
      </c>
      <c r="Q22" s="65">
        <v>1.85</v>
      </c>
      <c r="R22" s="66">
        <v>2.5299999999999998</v>
      </c>
      <c r="S22" s="66">
        <v>2.9</v>
      </c>
      <c r="T22" s="66">
        <v>3.21</v>
      </c>
      <c r="U22" s="66">
        <v>3.72</v>
      </c>
      <c r="V22" s="50"/>
      <c r="W22" s="50"/>
      <c r="X22" s="67">
        <v>1</v>
      </c>
      <c r="Y22" s="51"/>
      <c r="Z22" s="51"/>
      <c r="AA22" s="51"/>
      <c r="AB22" s="52"/>
      <c r="AC22" s="49">
        <f>Q22+R22+S22+T22+U22+V22+W22</f>
        <v>14.209999999999999</v>
      </c>
      <c r="AD22" s="53">
        <f>X22</f>
        <v>1</v>
      </c>
      <c r="AE22" s="51">
        <f>(Y22*3)+(Z22*10)+(AA22*5)+(AB22*20)</f>
        <v>0</v>
      </c>
      <c r="AF22" s="54">
        <f>AC22+AD22+AE22</f>
        <v>15.209999999999999</v>
      </c>
      <c r="AG22" s="65">
        <v>23.01</v>
      </c>
      <c r="AH22" s="50"/>
      <c r="AI22" s="50"/>
      <c r="AJ22" s="50"/>
      <c r="AK22" s="67">
        <v>1</v>
      </c>
      <c r="AL22" s="67"/>
      <c r="AM22" s="51"/>
      <c r="AN22" s="51"/>
      <c r="AO22" s="52"/>
      <c r="AP22" s="49">
        <f>AG22+AH22+AI22+AJ22</f>
        <v>23.01</v>
      </c>
      <c r="AQ22" s="53">
        <f>AK22</f>
        <v>1</v>
      </c>
      <c r="AR22" s="51">
        <f>(AL22*3)+(AM22*10)+(AN22*5)+(AO22*20)</f>
        <v>0</v>
      </c>
      <c r="AS22" s="54">
        <f>AP22+AQ22+AR22</f>
        <v>24.01</v>
      </c>
      <c r="AT22" s="65">
        <v>18.91</v>
      </c>
      <c r="AU22" s="50"/>
      <c r="AV22" s="50"/>
      <c r="AW22" s="67">
        <v>18</v>
      </c>
      <c r="AX22" s="51"/>
      <c r="AY22" s="51"/>
      <c r="AZ22" s="51"/>
      <c r="BA22" s="52"/>
      <c r="BB22" s="49">
        <f>AT22+AU22+AV22</f>
        <v>18.91</v>
      </c>
      <c r="BC22" s="53">
        <f>AW22</f>
        <v>18</v>
      </c>
      <c r="BD22" s="51">
        <f>(AX22*3)+(AY22*10)+(AZ22*5)+(BA22*20)</f>
        <v>0</v>
      </c>
      <c r="BE22" s="54">
        <f>BB22+BC22+BD22</f>
        <v>36.909999999999997</v>
      </c>
      <c r="BF22" s="49"/>
      <c r="BG22" s="68">
        <v>15.34</v>
      </c>
      <c r="BH22" s="51">
        <v>0</v>
      </c>
      <c r="BI22" s="67"/>
      <c r="BJ22" s="51"/>
      <c r="BK22" s="51"/>
      <c r="BL22" s="52"/>
      <c r="BM22" s="56">
        <f>BF22+BG22</f>
        <v>15.34</v>
      </c>
      <c r="BN22" s="47">
        <f>BH22</f>
        <v>0</v>
      </c>
      <c r="BO22" s="46">
        <f>(BI22*3)+(BJ22*10)+(BK22*5)+(BL22*20)</f>
        <v>0</v>
      </c>
      <c r="BP22" s="57">
        <f>BM22+BN22+BO22</f>
        <v>15.34</v>
      </c>
      <c r="BQ22" s="49"/>
      <c r="BR22" s="50"/>
      <c r="BS22" s="50"/>
      <c r="BT22" s="50"/>
      <c r="BU22" s="51"/>
      <c r="BV22" s="51"/>
      <c r="BW22" s="51"/>
      <c r="BX22" s="51"/>
      <c r="BY22" s="52"/>
      <c r="BZ22" s="49">
        <f>BQ22+BR22+BS22+BT22</f>
        <v>0</v>
      </c>
      <c r="CA22" s="53">
        <f>BU22</f>
        <v>0</v>
      </c>
      <c r="CB22" s="52">
        <f>(BV22*3)+(BW22*10)+(BX22*5)+(BY22*20)</f>
        <v>0</v>
      </c>
      <c r="CC22" s="58">
        <f>BZ22+CA22+CB22</f>
        <v>0</v>
      </c>
      <c r="CD22" s="49"/>
      <c r="CE22" s="50"/>
      <c r="CF22" s="51"/>
      <c r="CG22" s="51"/>
      <c r="CH22" s="51"/>
      <c r="CI22" s="51"/>
      <c r="CJ22" s="52"/>
      <c r="CK22" s="49">
        <f>CD22+CE22</f>
        <v>0</v>
      </c>
      <c r="CL22" s="53">
        <f>CF22</f>
        <v>0</v>
      </c>
      <c r="CM22" s="51">
        <f>(CG22*3)+(CH22*10)+(CI22*5)+(CJ22*20)</f>
        <v>0</v>
      </c>
      <c r="CN22" s="54">
        <f>CK22+CL22+CM22</f>
        <v>0</v>
      </c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5"/>
    </row>
    <row r="23" spans="1:324" ht="12.75" customHeight="1" x14ac:dyDescent="0.2">
      <c r="A23" s="142">
        <v>4</v>
      </c>
      <c r="B23" s="62" t="s">
        <v>115</v>
      </c>
      <c r="C23" s="62"/>
      <c r="D23" s="63"/>
      <c r="E23" s="63" t="s">
        <v>15</v>
      </c>
      <c r="F23" s="64" t="s">
        <v>27</v>
      </c>
      <c r="G23" s="94"/>
      <c r="H23" s="40" t="e">
        <f>IF(AND(OR(#REF!="Y",#REF!="Y"),J23&lt;5,K23&lt;5),IF(AND(J23=#REF!,K23=#REF!),#REF!+1,1),"")</f>
        <v>#REF!</v>
      </c>
      <c r="I23" s="41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42">
        <f>IF(ISNA(VLOOKUP(E23,SortLookup!$A$1:$B$5,2,FALSE))," ",VLOOKUP(E23,SortLookup!$A$1:$B$5,2,FALSE))</f>
        <v>1</v>
      </c>
      <c r="K23" s="43">
        <f>IF(ISNA(VLOOKUP(F23,SortLookup!$A$7:$B$11,2,FALSE))," ",VLOOKUP(F23,SortLookup!$A$7:$B$11,2,FALSE))</f>
        <v>1</v>
      </c>
      <c r="L23" s="44">
        <f>M23+N23+P23</f>
        <v>96.2</v>
      </c>
      <c r="M23" s="89">
        <f>AC23+AP23+BB23+BM23+BZ23+CK23+CV23+DG23+DR23+EC23+EN23+EY23+FJ23+FU23+GF23+GQ23+HB23+HM23+HX23+II23</f>
        <v>72.2</v>
      </c>
      <c r="N23" s="91">
        <f>AE23+AR23+BD23+BO23+CB23+CM23+CX23+DI23+DT23+EE23+EP23+FA23+FL23+FW23+GH23+GS23+HD23+HO23+HZ23+IK23</f>
        <v>0</v>
      </c>
      <c r="O23" s="47">
        <f>P23</f>
        <v>24</v>
      </c>
      <c r="P23" s="48">
        <f>X23+AK23+AW23+BH23+BU23+CF23+CQ23+DB23+DM23+DX23+EI23+ET23+FE23+FP23+GA23+GL23+GW23+HH23+HS23+ID23</f>
        <v>24</v>
      </c>
      <c r="Q23" s="65">
        <v>2.2000000000000002</v>
      </c>
      <c r="R23" s="66">
        <v>2.37</v>
      </c>
      <c r="S23" s="66">
        <v>2.94</v>
      </c>
      <c r="T23" s="66">
        <v>3.72</v>
      </c>
      <c r="U23" s="66">
        <v>3.43</v>
      </c>
      <c r="V23" s="66"/>
      <c r="W23" s="66"/>
      <c r="X23" s="67">
        <v>2</v>
      </c>
      <c r="Y23" s="67"/>
      <c r="Z23" s="67"/>
      <c r="AA23" s="67"/>
      <c r="AB23" s="52"/>
      <c r="AC23" s="65">
        <f>Q23+R23+S23+T23+U23+V23+W23</f>
        <v>14.66</v>
      </c>
      <c r="AD23" s="76">
        <f>X23</f>
        <v>2</v>
      </c>
      <c r="AE23" s="67">
        <f>(Y23*3)+(Z23*10)+(AA23*5)+(AB23*20)</f>
        <v>0</v>
      </c>
      <c r="AF23" s="54">
        <f>AC23+AD23+AE23</f>
        <v>16.66</v>
      </c>
      <c r="AG23" s="65">
        <v>26.81</v>
      </c>
      <c r="AH23" s="66"/>
      <c r="AI23" s="66"/>
      <c r="AJ23" s="66"/>
      <c r="AK23" s="67">
        <v>4</v>
      </c>
      <c r="AL23" s="67"/>
      <c r="AM23" s="67"/>
      <c r="AN23" s="67"/>
      <c r="AO23" s="52"/>
      <c r="AP23" s="65">
        <f>AG23+AH23+AI23+AJ23</f>
        <v>26.81</v>
      </c>
      <c r="AQ23" s="76">
        <f>AK23</f>
        <v>4</v>
      </c>
      <c r="AR23" s="67">
        <f>(AL23*3)+(AM23*10)+(AN23*5)+(AO23*20)</f>
        <v>0</v>
      </c>
      <c r="AS23" s="54">
        <f>AP23+AQ23+AR23</f>
        <v>30.81</v>
      </c>
      <c r="AT23" s="65">
        <v>16.260000000000002</v>
      </c>
      <c r="AU23" s="66"/>
      <c r="AV23" s="66"/>
      <c r="AW23" s="67">
        <v>18</v>
      </c>
      <c r="AX23" s="67"/>
      <c r="AY23" s="67"/>
      <c r="AZ23" s="67"/>
      <c r="BA23" s="52"/>
      <c r="BB23" s="65">
        <f>AT23+AU23+AV23</f>
        <v>16.260000000000002</v>
      </c>
      <c r="BC23" s="76">
        <f>AW23</f>
        <v>18</v>
      </c>
      <c r="BD23" s="67">
        <f>(AX23*3)+(AY23*10)+(AZ23*5)+(BA23*20)</f>
        <v>0</v>
      </c>
      <c r="BE23" s="54">
        <f>BB23+BC23+BD23</f>
        <v>34.260000000000005</v>
      </c>
      <c r="BF23" s="65"/>
      <c r="BG23" s="68">
        <v>14.47</v>
      </c>
      <c r="BH23" s="67">
        <v>0</v>
      </c>
      <c r="BI23" s="67"/>
      <c r="BJ23" s="67"/>
      <c r="BK23" s="67"/>
      <c r="BL23" s="52"/>
      <c r="BM23" s="88">
        <f>BF23+BG23</f>
        <v>14.47</v>
      </c>
      <c r="BN23" s="47">
        <f>BH23</f>
        <v>0</v>
      </c>
      <c r="BO23" s="91">
        <f>(BI23*3)+(BJ23*10)+(BK23*5)+(BL23*20)</f>
        <v>0</v>
      </c>
      <c r="BP23" s="57">
        <f>BM23+BN23+BO23</f>
        <v>14.47</v>
      </c>
      <c r="BQ23" s="65"/>
      <c r="BR23" s="66"/>
      <c r="BS23" s="66"/>
      <c r="BT23" s="66"/>
      <c r="BU23" s="67"/>
      <c r="BV23" s="67"/>
      <c r="BW23" s="67"/>
      <c r="BX23" s="67"/>
      <c r="BY23" s="52"/>
      <c r="BZ23" s="65">
        <f>BQ23+BR23+BS23+BT23</f>
        <v>0</v>
      </c>
      <c r="CA23" s="76">
        <f>BU23</f>
        <v>0</v>
      </c>
      <c r="CB23" s="52">
        <f>(BV23*3)+(BW23*10)+(BX23*5)+(BY23*20)</f>
        <v>0</v>
      </c>
      <c r="CC23" s="58">
        <f>BZ23+CA23+CB23</f>
        <v>0</v>
      </c>
      <c r="CD23" s="65"/>
      <c r="CE23" s="66"/>
      <c r="CF23" s="67"/>
      <c r="CG23" s="67"/>
      <c r="CH23" s="67"/>
      <c r="CI23" s="67"/>
      <c r="CJ23" s="52"/>
      <c r="CK23" s="65">
        <f>CD23+CE23</f>
        <v>0</v>
      </c>
      <c r="CL23" s="76">
        <f>CF23</f>
        <v>0</v>
      </c>
      <c r="CM23" s="67">
        <f>(CG23*3)+(CH23*10)+(CI23*5)+(CJ23*20)</f>
        <v>0</v>
      </c>
      <c r="CN23" s="54">
        <f>CK23+CL23+CM23</f>
        <v>0</v>
      </c>
      <c r="CV23" s="73"/>
      <c r="CY23" s="73"/>
      <c r="CZ23" s="73"/>
      <c r="DG23" s="73"/>
      <c r="DJ23" s="73"/>
      <c r="DK23" s="73"/>
      <c r="DR23" s="73"/>
      <c r="DU23" s="73"/>
      <c r="DV23" s="73"/>
      <c r="EC23" s="73"/>
      <c r="EF23" s="73"/>
      <c r="EG23" s="73"/>
      <c r="EN23" s="73"/>
      <c r="EQ23" s="73"/>
      <c r="ER23" s="73"/>
      <c r="EY23" s="73"/>
      <c r="FB23" s="73"/>
      <c r="FC23" s="73"/>
      <c r="FJ23" s="73"/>
      <c r="FM23" s="73"/>
      <c r="FN23" s="73"/>
      <c r="FU23" s="73"/>
      <c r="FX23" s="73"/>
      <c r="FY23" s="73"/>
      <c r="GF23" s="73"/>
      <c r="GI23" s="73"/>
      <c r="GJ23" s="73"/>
      <c r="GQ23" s="73"/>
      <c r="GT23" s="73"/>
      <c r="GU23" s="73"/>
      <c r="HB23" s="73"/>
      <c r="HE23" s="73"/>
      <c r="HF23" s="73"/>
      <c r="HM23" s="73"/>
      <c r="HP23" s="73"/>
      <c r="HQ23" s="73"/>
      <c r="HX23" s="73"/>
      <c r="IA23" s="73"/>
      <c r="IB23" s="73"/>
      <c r="II23" s="73"/>
      <c r="IM23" s="75"/>
    </row>
    <row r="24" spans="1:324" ht="12.75" customHeight="1" x14ac:dyDescent="0.2">
      <c r="A24" s="142"/>
      <c r="B24" s="62"/>
      <c r="C24" s="62"/>
      <c r="D24" s="63"/>
      <c r="E24" s="63"/>
      <c r="F24" s="64"/>
      <c r="G24" s="94"/>
      <c r="H24" s="40"/>
      <c r="I24" s="41"/>
      <c r="J24" s="42"/>
      <c r="K24" s="43"/>
      <c r="L24" s="44"/>
      <c r="M24" s="89"/>
      <c r="N24" s="91"/>
      <c r="O24" s="47"/>
      <c r="P24" s="48"/>
      <c r="Q24" s="65"/>
      <c r="R24" s="66"/>
      <c r="S24" s="66"/>
      <c r="T24" s="66"/>
      <c r="U24" s="66"/>
      <c r="V24" s="66"/>
      <c r="W24" s="66"/>
      <c r="X24" s="67"/>
      <c r="Y24" s="67"/>
      <c r="Z24" s="67"/>
      <c r="AA24" s="67"/>
      <c r="AB24" s="52"/>
      <c r="AC24" s="65"/>
      <c r="AD24" s="76"/>
      <c r="AE24" s="67"/>
      <c r="AF24" s="54"/>
      <c r="AG24" s="65"/>
      <c r="AH24" s="66"/>
      <c r="AI24" s="66"/>
      <c r="AJ24" s="66"/>
      <c r="AK24" s="67"/>
      <c r="AL24" s="67"/>
      <c r="AM24" s="67"/>
      <c r="AN24" s="67"/>
      <c r="AO24" s="52"/>
      <c r="AP24" s="65"/>
      <c r="AQ24" s="76"/>
      <c r="AR24" s="67"/>
      <c r="AS24" s="54"/>
      <c r="AT24" s="65"/>
      <c r="AU24" s="66"/>
      <c r="AV24" s="66"/>
      <c r="AW24" s="67"/>
      <c r="AX24" s="67"/>
      <c r="AY24" s="67"/>
      <c r="AZ24" s="67"/>
      <c r="BA24" s="52"/>
      <c r="BB24" s="65"/>
      <c r="BC24" s="76"/>
      <c r="BD24" s="67"/>
      <c r="BE24" s="54"/>
      <c r="BF24" s="65"/>
      <c r="BG24" s="68"/>
      <c r="BH24" s="67"/>
      <c r="BI24" s="67"/>
      <c r="BJ24" s="67"/>
      <c r="BK24" s="67"/>
      <c r="BL24" s="52"/>
      <c r="BM24" s="88"/>
      <c r="BN24" s="47"/>
      <c r="BO24" s="91"/>
      <c r="BP24" s="57"/>
      <c r="BQ24" s="65"/>
      <c r="BR24" s="66"/>
      <c r="BS24" s="66"/>
      <c r="BT24" s="66"/>
      <c r="BU24" s="67"/>
      <c r="BV24" s="67"/>
      <c r="BW24" s="67"/>
      <c r="BX24" s="67"/>
      <c r="BY24" s="52"/>
      <c r="BZ24" s="65"/>
      <c r="CA24" s="76"/>
      <c r="CB24" s="52"/>
      <c r="CC24" s="58"/>
      <c r="CD24" s="65"/>
      <c r="CE24" s="66"/>
      <c r="CF24" s="67"/>
      <c r="CG24" s="67"/>
      <c r="CH24" s="67"/>
      <c r="CI24" s="67"/>
      <c r="CJ24" s="52"/>
      <c r="CK24" s="65"/>
      <c r="CL24" s="76"/>
      <c r="CM24" s="67"/>
      <c r="CN24" s="54"/>
      <c r="CV24" s="73"/>
      <c r="CY24" s="73"/>
      <c r="CZ24" s="73"/>
      <c r="DG24" s="73"/>
      <c r="DJ24" s="73"/>
      <c r="DK24" s="73"/>
      <c r="DR24" s="73"/>
      <c r="DU24" s="73"/>
      <c r="DV24" s="73"/>
      <c r="EC24" s="73"/>
      <c r="EF24" s="73"/>
      <c r="EG24" s="73"/>
      <c r="EN24" s="73"/>
      <c r="EQ24" s="73"/>
      <c r="ER24" s="73"/>
      <c r="EY24" s="73"/>
      <c r="FB24" s="73"/>
      <c r="FC24" s="73"/>
      <c r="FJ24" s="73"/>
      <c r="FM24" s="73"/>
      <c r="FN24" s="73"/>
      <c r="FU24" s="73"/>
      <c r="FX24" s="73"/>
      <c r="FY24" s="73"/>
      <c r="GF24" s="73"/>
      <c r="GI24" s="73"/>
      <c r="GJ24" s="73"/>
      <c r="GQ24" s="73"/>
      <c r="GT24" s="73"/>
      <c r="GU24" s="73"/>
      <c r="HB24" s="73"/>
      <c r="HE24" s="73"/>
      <c r="HF24" s="73"/>
      <c r="HM24" s="73"/>
      <c r="HP24" s="73"/>
      <c r="HQ24" s="73"/>
      <c r="HX24" s="73"/>
      <c r="IA24" s="73"/>
      <c r="IB24" s="73"/>
      <c r="II24" s="73"/>
      <c r="IM24" s="75"/>
    </row>
    <row r="25" spans="1:324" ht="12.75" customHeight="1" x14ac:dyDescent="0.2">
      <c r="A25" s="142">
        <v>1</v>
      </c>
      <c r="B25" s="62" t="s">
        <v>130</v>
      </c>
      <c r="C25" s="36"/>
      <c r="D25" s="37"/>
      <c r="E25" s="37" t="s">
        <v>167</v>
      </c>
      <c r="F25" s="38" t="s">
        <v>28</v>
      </c>
      <c r="G25" s="39"/>
      <c r="H25" s="40" t="e">
        <f>IF(AND(OR(#REF!="Y",#REF!="Y"),J25&lt;5,K25&lt;5),IF(AND(J25=#REF!,K25=#REF!),#REF!+1,1),"")</f>
        <v>#REF!</v>
      </c>
      <c r="I25" s="41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42" t="str">
        <f>IF(ISNA(VLOOKUP(E25,SortLookup!$A$1:$B$5,2,FALSE))," ",VLOOKUP(E25,SortLookup!$A$1:$B$5,2,FALSE))</f>
        <v xml:space="preserve"> </v>
      </c>
      <c r="K25" s="43">
        <f>IF(ISNA(VLOOKUP(F25,SortLookup!$A$7:$B$11,2,FALSE))," ",VLOOKUP(F25,SortLookup!$A$7:$B$11,2,FALSE))</f>
        <v>2</v>
      </c>
      <c r="L25" s="44">
        <f>M25+N25+P25</f>
        <v>108.19</v>
      </c>
      <c r="M25" s="45">
        <f>AC25+AP25+BB25+BM25+BZ25+CK25+CV25+DG25+DR25+EC25+EN25+EY25+FJ25+FU25+GF25+GQ25+HB25+HM25+HX25+II25</f>
        <v>85.19</v>
      </c>
      <c r="N25" s="46">
        <f>AE25+AR25+BD25+BO25+CB25+CM25+CX25+DI25+DT25+EE25+EP25+FA25+FL25+FW25+GH25+GS25+HD25+HO25+HZ25+IK25</f>
        <v>9</v>
      </c>
      <c r="O25" s="47">
        <f>P25</f>
        <v>14</v>
      </c>
      <c r="P25" s="48">
        <f>X25+AK25+AW25+BH25+BU25+CF25+CQ25+DB25+DM25+DX25+EI25+ET25+FE25+FP25+GA25+GL25+GW25+HH25+HS25+ID25</f>
        <v>14</v>
      </c>
      <c r="Q25" s="49">
        <v>2.4</v>
      </c>
      <c r="R25" s="50">
        <v>3.21</v>
      </c>
      <c r="S25" s="50">
        <v>3.7</v>
      </c>
      <c r="T25" s="50">
        <v>4.26</v>
      </c>
      <c r="U25" s="50">
        <v>5.16</v>
      </c>
      <c r="V25" s="50"/>
      <c r="W25" s="50"/>
      <c r="X25" s="51">
        <v>0</v>
      </c>
      <c r="Y25" s="51"/>
      <c r="Z25" s="51"/>
      <c r="AA25" s="51"/>
      <c r="AB25" s="52"/>
      <c r="AC25" s="49">
        <f>Q25+R25+S25+T25+U25+V25+W25</f>
        <v>18.729999999999997</v>
      </c>
      <c r="AD25" s="53">
        <f>X25</f>
        <v>0</v>
      </c>
      <c r="AE25" s="51">
        <f>(Y25*3)+(Z25*10)+(AA25*5)+(AB25*20)</f>
        <v>0</v>
      </c>
      <c r="AF25" s="54">
        <f>AC25+AD25+AE25</f>
        <v>18.729999999999997</v>
      </c>
      <c r="AG25" s="49">
        <v>26.15</v>
      </c>
      <c r="AH25" s="50"/>
      <c r="AI25" s="50"/>
      <c r="AJ25" s="50"/>
      <c r="AK25" s="51">
        <v>1</v>
      </c>
      <c r="AL25" s="51"/>
      <c r="AM25" s="51"/>
      <c r="AN25" s="51"/>
      <c r="AO25" s="52"/>
      <c r="AP25" s="49">
        <f>AG25+AH25+AI25+AJ25</f>
        <v>26.15</v>
      </c>
      <c r="AQ25" s="53">
        <f>AK25</f>
        <v>1</v>
      </c>
      <c r="AR25" s="51">
        <f>(AL25*3)+(AM25*10)+(AN25*5)+(AO25*20)</f>
        <v>0</v>
      </c>
      <c r="AS25" s="54">
        <f>AP25+AQ25+AR25</f>
        <v>27.15</v>
      </c>
      <c r="AT25" s="49">
        <v>22.55</v>
      </c>
      <c r="AU25" s="50"/>
      <c r="AV25" s="50"/>
      <c r="AW25" s="51">
        <v>13</v>
      </c>
      <c r="AX25" s="51">
        <v>3</v>
      </c>
      <c r="AY25" s="51"/>
      <c r="AZ25" s="51"/>
      <c r="BA25" s="52"/>
      <c r="BB25" s="49">
        <f>AT25+AU25+AV25</f>
        <v>22.55</v>
      </c>
      <c r="BC25" s="53">
        <f>AW25</f>
        <v>13</v>
      </c>
      <c r="BD25" s="51">
        <f>(AX25*3)+(AY25*10)+(AZ25*5)+(BA25*20)</f>
        <v>9</v>
      </c>
      <c r="BE25" s="54">
        <f>BB25+BC25+BD25</f>
        <v>44.55</v>
      </c>
      <c r="BF25" s="49"/>
      <c r="BG25" s="68">
        <v>17.760000000000002</v>
      </c>
      <c r="BH25" s="51">
        <v>0</v>
      </c>
      <c r="BI25" s="51"/>
      <c r="BJ25" s="51"/>
      <c r="BK25" s="51"/>
      <c r="BL25" s="52"/>
      <c r="BM25" s="56">
        <f>BF25+BG25</f>
        <v>17.760000000000002</v>
      </c>
      <c r="BN25" s="47">
        <f>BH25</f>
        <v>0</v>
      </c>
      <c r="BO25" s="46">
        <f>(BI25*3)+(BJ25*10)+(BK25*5)+(BL25*20)</f>
        <v>0</v>
      </c>
      <c r="BP25" s="57">
        <f>BM25+BN25+BO25</f>
        <v>17.760000000000002</v>
      </c>
      <c r="BQ25" s="49"/>
      <c r="BR25" s="50"/>
      <c r="BS25" s="50"/>
      <c r="BT25" s="50"/>
      <c r="BU25" s="51"/>
      <c r="BV25" s="51"/>
      <c r="BW25" s="51"/>
      <c r="BX25" s="51"/>
      <c r="BY25" s="52"/>
      <c r="BZ25" s="49">
        <f>BQ25+BR25+BS25+BT25</f>
        <v>0</v>
      </c>
      <c r="CA25" s="53">
        <f>BU25</f>
        <v>0</v>
      </c>
      <c r="CB25" s="52">
        <f>(BV25*3)+(BW25*10)+(BX25*5)+(BY25*20)</f>
        <v>0</v>
      </c>
      <c r="CC25" s="58">
        <f>BZ25+CA25+CB25</f>
        <v>0</v>
      </c>
      <c r="CD25" s="49"/>
      <c r="CE25" s="50"/>
      <c r="CF25" s="51"/>
      <c r="CG25" s="51"/>
      <c r="CH25" s="51"/>
      <c r="CI25" s="51"/>
      <c r="CJ25" s="52"/>
      <c r="CK25" s="49">
        <f>CD25+CE25</f>
        <v>0</v>
      </c>
      <c r="CL25" s="53">
        <f>CF25</f>
        <v>0</v>
      </c>
      <c r="CM25" s="51">
        <f>(CG25*3)+(CH25*10)+(CI25*5)+(CJ25*20)</f>
        <v>0</v>
      </c>
      <c r="CN25" s="54">
        <f>CK25+CL25+CM25</f>
        <v>0</v>
      </c>
      <c r="IM25" s="75"/>
    </row>
    <row r="26" spans="1:324" ht="12.75" customHeight="1" x14ac:dyDescent="0.2">
      <c r="A26" s="77"/>
      <c r="B26" s="62"/>
      <c r="C26" s="62"/>
      <c r="D26" s="63"/>
      <c r="E26" s="63"/>
      <c r="F26" s="64"/>
      <c r="G26" s="94"/>
      <c r="H26" s="40"/>
      <c r="I26" s="41"/>
      <c r="J26" s="42"/>
      <c r="K26" s="43"/>
      <c r="L26" s="44"/>
      <c r="M26" s="89"/>
      <c r="N26" s="91"/>
      <c r="O26" s="47"/>
      <c r="P26" s="48"/>
      <c r="Q26" s="65"/>
      <c r="R26" s="66"/>
      <c r="S26" s="66"/>
      <c r="T26" s="66"/>
      <c r="U26" s="66"/>
      <c r="V26" s="66"/>
      <c r="W26" s="66"/>
      <c r="X26" s="67"/>
      <c r="Y26" s="67"/>
      <c r="Z26" s="67"/>
      <c r="AA26" s="67"/>
      <c r="AB26" s="52"/>
      <c r="AC26" s="65"/>
      <c r="AD26" s="76"/>
      <c r="AE26" s="67"/>
      <c r="AF26" s="54"/>
      <c r="AG26" s="65"/>
      <c r="AH26" s="66"/>
      <c r="AI26" s="66"/>
      <c r="AJ26" s="66"/>
      <c r="AK26" s="67"/>
      <c r="AL26" s="67"/>
      <c r="AM26" s="67"/>
      <c r="AN26" s="67"/>
      <c r="AO26" s="52"/>
      <c r="AP26" s="65"/>
      <c r="AQ26" s="76"/>
      <c r="AR26" s="67"/>
      <c r="AS26" s="54"/>
      <c r="AT26" s="65"/>
      <c r="AU26" s="66"/>
      <c r="AV26" s="66"/>
      <c r="AW26" s="67"/>
      <c r="AX26" s="67"/>
      <c r="AY26" s="67"/>
      <c r="AZ26" s="67"/>
      <c r="BA26" s="52"/>
      <c r="BB26" s="65"/>
      <c r="BC26" s="76"/>
      <c r="BD26" s="67"/>
      <c r="BE26" s="54"/>
      <c r="BF26" s="65"/>
      <c r="BG26" s="68"/>
      <c r="BH26" s="67"/>
      <c r="BI26" s="67"/>
      <c r="BJ26" s="67"/>
      <c r="BK26" s="67"/>
      <c r="BL26" s="52"/>
      <c r="BM26" s="88"/>
      <c r="BN26" s="47"/>
      <c r="BO26" s="91"/>
      <c r="BP26" s="57"/>
      <c r="BQ26" s="65"/>
      <c r="BR26" s="66"/>
      <c r="BS26" s="66"/>
      <c r="BT26" s="66"/>
      <c r="BU26" s="67"/>
      <c r="BV26" s="67"/>
      <c r="BW26" s="67"/>
      <c r="BX26" s="67"/>
      <c r="BY26" s="52"/>
      <c r="BZ26" s="65"/>
      <c r="CA26" s="76"/>
      <c r="CB26" s="52"/>
      <c r="CC26" s="58"/>
      <c r="CD26" s="65"/>
      <c r="CE26" s="66"/>
      <c r="CF26" s="67"/>
      <c r="CG26" s="67"/>
      <c r="CH26" s="67"/>
      <c r="CI26" s="67"/>
      <c r="CJ26" s="52"/>
      <c r="CK26" s="65"/>
      <c r="CL26" s="76"/>
      <c r="CM26" s="67"/>
      <c r="CN26" s="54"/>
      <c r="IM26" s="75"/>
    </row>
    <row r="27" spans="1:324" ht="12.75" customHeight="1" x14ac:dyDescent="0.2">
      <c r="A27" s="77"/>
      <c r="B27" s="62" t="s">
        <v>132</v>
      </c>
      <c r="C27" s="62"/>
      <c r="D27" s="63"/>
      <c r="E27" s="63" t="s">
        <v>133</v>
      </c>
      <c r="F27" s="64" t="s">
        <v>31</v>
      </c>
      <c r="G27" s="94"/>
      <c r="H27" s="40" t="e">
        <f>IF(AND(OR(#REF!="Y",#REF!="Y"),J27&lt;5,K27&lt;5),IF(AND(J27=#REF!,K27=#REF!),#REF!+1,1),"")</f>
        <v>#REF!</v>
      </c>
      <c r="I27" s="41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42" t="str">
        <f>IF(ISNA(VLOOKUP(E27,SortLookup!$A$1:$B$5,2,FALSE))," ",VLOOKUP(E27,SortLookup!$A$1:$B$5,2,FALSE))</f>
        <v xml:space="preserve"> </v>
      </c>
      <c r="K27" s="43">
        <f>IF(ISNA(VLOOKUP(F27,SortLookup!$A$7:$B$11,2,FALSE))," ",VLOOKUP(F27,SortLookup!$A$7:$B$11,2,FALSE))</f>
        <v>4</v>
      </c>
      <c r="L27" s="44">
        <f>M27+N27+P27</f>
        <v>105.78</v>
      </c>
      <c r="M27" s="89">
        <f>AC27+AP27+BB27+BM27+BZ27+CK27+CV27+DG27+DR27+EC27+EN27+EY27+FJ27+FU27+GF27+GQ27+HB27+HM27+HX27+II27</f>
        <v>91.78</v>
      </c>
      <c r="N27" s="91">
        <f>AE27+AR27+BD27+BO27+CB27+CM27+CX27+DI27+DT27+EE27+EP27+FA27+FL27+FW27+GH27+GS27+HD27+HO27+HZ27+IK27</f>
        <v>0</v>
      </c>
      <c r="O27" s="47">
        <f>P27</f>
        <v>14</v>
      </c>
      <c r="P27" s="48">
        <f>X27+AK27+AW27+BH27+BU27+CF27+CQ27+DB27+DM27+DX27+EI27+ET27+FE27+FP27+GA27+GL27+GW27+HH27+HS27+ID27</f>
        <v>14</v>
      </c>
      <c r="Q27" s="65">
        <v>1.72</v>
      </c>
      <c r="R27" s="66">
        <v>1.84</v>
      </c>
      <c r="S27" s="66">
        <v>8.27</v>
      </c>
      <c r="T27" s="66">
        <v>2.2400000000000002</v>
      </c>
      <c r="U27" s="66">
        <v>2.44</v>
      </c>
      <c r="V27" s="66"/>
      <c r="W27" s="66"/>
      <c r="X27" s="67">
        <v>3</v>
      </c>
      <c r="Y27" s="67"/>
      <c r="Z27" s="67"/>
      <c r="AA27" s="67"/>
      <c r="AB27" s="52"/>
      <c r="AC27" s="65">
        <f>Q27+R27+S27+T27+U27+V27+W27</f>
        <v>16.510000000000002</v>
      </c>
      <c r="AD27" s="76">
        <f>X27</f>
        <v>3</v>
      </c>
      <c r="AE27" s="67">
        <f>(Y27*3)+(Z27*10)+(AA27*5)+(AB27*20)</f>
        <v>0</v>
      </c>
      <c r="AF27" s="54">
        <f>AC27+AD27+AE27</f>
        <v>19.510000000000002</v>
      </c>
      <c r="AG27" s="65">
        <v>41.04</v>
      </c>
      <c r="AH27" s="66"/>
      <c r="AI27" s="66"/>
      <c r="AJ27" s="66"/>
      <c r="AK27" s="67">
        <v>2</v>
      </c>
      <c r="AL27" s="67"/>
      <c r="AM27" s="67"/>
      <c r="AN27" s="67"/>
      <c r="AO27" s="52"/>
      <c r="AP27" s="65">
        <f>AG27+AH27+AI27+AJ27</f>
        <v>41.04</v>
      </c>
      <c r="AQ27" s="76">
        <f>AK27</f>
        <v>2</v>
      </c>
      <c r="AR27" s="67">
        <f>(AL27*3)+(AM27*10)+(AN27*5)+(AO27*20)</f>
        <v>0</v>
      </c>
      <c r="AS27" s="54">
        <f>AP27+AQ27+AR27</f>
        <v>43.04</v>
      </c>
      <c r="AT27" s="65">
        <v>17.86</v>
      </c>
      <c r="AU27" s="66"/>
      <c r="AV27" s="66"/>
      <c r="AW27" s="67">
        <v>8</v>
      </c>
      <c r="AX27" s="67"/>
      <c r="AY27" s="67"/>
      <c r="AZ27" s="67"/>
      <c r="BA27" s="52"/>
      <c r="BB27" s="65">
        <f>AT27+AU27+AV27</f>
        <v>17.86</v>
      </c>
      <c r="BC27" s="76">
        <f>AW27</f>
        <v>8</v>
      </c>
      <c r="BD27" s="67">
        <f>(AX27*3)+(AY27*10)+(AZ27*5)+(BA27*20)</f>
        <v>0</v>
      </c>
      <c r="BE27" s="54">
        <f>BB27+BC27+BD27</f>
        <v>25.86</v>
      </c>
      <c r="BF27" s="65"/>
      <c r="BG27" s="68">
        <v>16.37</v>
      </c>
      <c r="BH27" s="67">
        <v>1</v>
      </c>
      <c r="BI27" s="67"/>
      <c r="BJ27" s="67"/>
      <c r="BK27" s="67"/>
      <c r="BL27" s="52"/>
      <c r="BM27" s="88">
        <f>BF27+BG27</f>
        <v>16.37</v>
      </c>
      <c r="BN27" s="47">
        <f>BH27</f>
        <v>1</v>
      </c>
      <c r="BO27" s="91">
        <f>(BI27*3)+(BJ27*10)+(BK27*5)+(BL27*20)</f>
        <v>0</v>
      </c>
      <c r="BP27" s="57">
        <f>BM27+BN27+BO27</f>
        <v>17.37</v>
      </c>
      <c r="BQ27" s="65"/>
      <c r="BR27" s="66"/>
      <c r="BS27" s="66"/>
      <c r="BT27" s="66"/>
      <c r="BU27" s="67"/>
      <c r="BV27" s="67"/>
      <c r="BW27" s="67"/>
      <c r="BX27" s="67"/>
      <c r="BY27" s="52"/>
      <c r="BZ27" s="65">
        <f>BQ27+BR27+BS27+BT27</f>
        <v>0</v>
      </c>
      <c r="CA27" s="76">
        <f>BU27</f>
        <v>0</v>
      </c>
      <c r="CB27" s="52">
        <f>(BV27*3)+(BW27*10)+(BX27*5)+(BY27*20)</f>
        <v>0</v>
      </c>
      <c r="CC27" s="58">
        <f>BZ27+CA27+CB27</f>
        <v>0</v>
      </c>
      <c r="CD27" s="65"/>
      <c r="CE27" s="66"/>
      <c r="CF27" s="67"/>
      <c r="CG27" s="67"/>
      <c r="CH27" s="67"/>
      <c r="CI27" s="67"/>
      <c r="CJ27" s="52"/>
      <c r="CK27" s="65">
        <f>CD27+CE27</f>
        <v>0</v>
      </c>
      <c r="CL27" s="76">
        <f>CF27</f>
        <v>0</v>
      </c>
      <c r="CM27" s="67">
        <f>(CG27*3)+(CH27*10)+(CI27*5)+(CJ27*20)</f>
        <v>0</v>
      </c>
      <c r="CN27" s="54">
        <f>CK27+CL27+CM27</f>
        <v>0</v>
      </c>
      <c r="IM27" s="75"/>
    </row>
    <row r="28" spans="1:324" ht="12.75" customHeight="1" x14ac:dyDescent="0.2">
      <c r="A28" s="77"/>
      <c r="B28" s="62"/>
      <c r="C28" s="62"/>
      <c r="D28" s="63"/>
      <c r="E28" s="63"/>
      <c r="F28" s="64"/>
      <c r="G28" s="94"/>
      <c r="H28" s="40"/>
      <c r="I28" s="41"/>
      <c r="J28" s="42"/>
      <c r="K28" s="43"/>
      <c r="L28" s="44"/>
      <c r="M28" s="89"/>
      <c r="N28" s="91"/>
      <c r="O28" s="47"/>
      <c r="P28" s="48"/>
      <c r="Q28" s="65"/>
      <c r="R28" s="66"/>
      <c r="S28" s="66"/>
      <c r="T28" s="66"/>
      <c r="U28" s="66"/>
      <c r="V28" s="66"/>
      <c r="W28" s="66"/>
      <c r="X28" s="67"/>
      <c r="Y28" s="67"/>
      <c r="Z28" s="67"/>
      <c r="AA28" s="67"/>
      <c r="AB28" s="52"/>
      <c r="AC28" s="65"/>
      <c r="AD28" s="76"/>
      <c r="AE28" s="67"/>
      <c r="AF28" s="54"/>
      <c r="AG28" s="65"/>
      <c r="AH28" s="66"/>
      <c r="AI28" s="66"/>
      <c r="AJ28" s="66"/>
      <c r="AK28" s="67"/>
      <c r="AL28" s="67"/>
      <c r="AM28" s="67"/>
      <c r="AN28" s="67"/>
      <c r="AO28" s="52"/>
      <c r="AP28" s="65"/>
      <c r="AQ28" s="76"/>
      <c r="AR28" s="67"/>
      <c r="AS28" s="54"/>
      <c r="AT28" s="65"/>
      <c r="AU28" s="66"/>
      <c r="AV28" s="66"/>
      <c r="AW28" s="67"/>
      <c r="AX28" s="67"/>
      <c r="AY28" s="67"/>
      <c r="AZ28" s="67"/>
      <c r="BA28" s="52"/>
      <c r="BB28" s="65"/>
      <c r="BC28" s="76"/>
      <c r="BD28" s="67"/>
      <c r="BE28" s="54"/>
      <c r="BF28" s="65"/>
      <c r="BG28" s="68"/>
      <c r="BH28" s="67"/>
      <c r="BI28" s="67"/>
      <c r="BJ28" s="67"/>
      <c r="BK28" s="67"/>
      <c r="BL28" s="52"/>
      <c r="BM28" s="88"/>
      <c r="BN28" s="47"/>
      <c r="BO28" s="91"/>
      <c r="BP28" s="57"/>
      <c r="BQ28" s="65"/>
      <c r="BR28" s="66"/>
      <c r="BS28" s="66"/>
      <c r="BT28" s="66"/>
      <c r="BU28" s="67"/>
      <c r="BV28" s="67"/>
      <c r="BW28" s="67"/>
      <c r="BX28" s="67"/>
      <c r="BY28" s="52"/>
      <c r="BZ28" s="65"/>
      <c r="CA28" s="76"/>
      <c r="CB28" s="52"/>
      <c r="CC28" s="58"/>
      <c r="CD28" s="65"/>
      <c r="CE28" s="66"/>
      <c r="CF28" s="67"/>
      <c r="CG28" s="67"/>
      <c r="CH28" s="67"/>
      <c r="CI28" s="67"/>
      <c r="CJ28" s="52"/>
      <c r="CK28" s="65"/>
      <c r="CL28" s="76"/>
      <c r="CM28" s="67"/>
      <c r="CN28" s="54"/>
      <c r="IM28" s="75"/>
    </row>
    <row r="29" spans="1:324" ht="12.75" customHeight="1" x14ac:dyDescent="0.2">
      <c r="A29" s="77">
        <v>1</v>
      </c>
      <c r="B29" s="62" t="s">
        <v>126</v>
      </c>
      <c r="C29" s="36"/>
      <c r="D29" s="37"/>
      <c r="E29" s="37" t="s">
        <v>12</v>
      </c>
      <c r="F29" s="38" t="s">
        <v>29</v>
      </c>
      <c r="G29" s="39"/>
      <c r="H29" s="40" t="e">
        <f>IF(AND(OR(#REF!="Y",#REF!="Y"),J29&lt;5,K29&lt;5),IF(AND(J29=#REF!,K29=#REF!),#REF!+1,1),"")</f>
        <v>#REF!</v>
      </c>
      <c r="I29" s="41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42">
        <f>IF(ISNA(VLOOKUP(E29,SortLookup!$A$1:$B$5,2,FALSE))," ",VLOOKUP(E29,SortLookup!$A$1:$B$5,2,FALSE))</f>
        <v>0</v>
      </c>
      <c r="K29" s="43">
        <f>IF(ISNA(VLOOKUP(F29,SortLookup!$A$7:$B$11,2,FALSE))," ",VLOOKUP(F29,SortLookup!$A$7:$B$11,2,FALSE))</f>
        <v>3</v>
      </c>
      <c r="L29" s="44">
        <f t="shared" ref="L29:L51" si="21">M29+N29+P29</f>
        <v>95.68</v>
      </c>
      <c r="M29" s="89">
        <f t="shared" ref="M29:M35" si="22">AC29+AP29+BB29+BM29+BZ29+CK29+CV29+DG29+DR29+EC29+EN29+EY29+FJ29+FU29+GF29+GQ29+HB29+HM29+HX29+II29</f>
        <v>69.680000000000007</v>
      </c>
      <c r="N29" s="91">
        <f t="shared" ref="N29:N35" si="23">AE29+AR29+BD29+BO29+CB29+CM29+CX29+DI29+DT29+EE29+EP29+FA29+FL29+FW29+GH29+GS29+HD29+HO29+HZ29+IK29</f>
        <v>3</v>
      </c>
      <c r="O29" s="47">
        <f t="shared" ref="O29:O52" si="24">P29</f>
        <v>23</v>
      </c>
      <c r="P29" s="48">
        <f t="shared" ref="P29:P35" si="25">X29+AK29+AW29+BH29+BU29+CF29+CQ29+DB29+DM29+DX29+EI29+ET29+FE29+FP29+GA29+GL29+GW29+HH29+HS29+ID29</f>
        <v>23</v>
      </c>
      <c r="Q29" s="49">
        <v>1.85</v>
      </c>
      <c r="R29" s="50">
        <v>2.4</v>
      </c>
      <c r="S29" s="50">
        <v>2.94</v>
      </c>
      <c r="T29" s="50">
        <v>3.52</v>
      </c>
      <c r="U29" s="50">
        <v>4.47</v>
      </c>
      <c r="V29" s="50"/>
      <c r="W29" s="50"/>
      <c r="X29" s="51">
        <v>1</v>
      </c>
      <c r="Y29" s="51"/>
      <c r="Z29" s="51"/>
      <c r="AA29" s="51"/>
      <c r="AB29" s="52"/>
      <c r="AC29" s="49">
        <f t="shared" ref="AC29:AC51" si="26">Q29+R29+S29+T29+U29+V29+W29</f>
        <v>15.18</v>
      </c>
      <c r="AD29" s="53">
        <f t="shared" ref="AD29:AD51" si="27">X29</f>
        <v>1</v>
      </c>
      <c r="AE29" s="51">
        <f t="shared" ref="AE29:AE51" si="28">(Y29*3)+(Z29*10)+(AA29*5)+(AB29*20)</f>
        <v>0</v>
      </c>
      <c r="AF29" s="54">
        <f t="shared" ref="AF29:AF51" si="29">AC29+AD29+AE29</f>
        <v>16.18</v>
      </c>
      <c r="AG29" s="49">
        <v>20.82</v>
      </c>
      <c r="AH29" s="50"/>
      <c r="AI29" s="50"/>
      <c r="AJ29" s="50"/>
      <c r="AK29" s="51">
        <v>12</v>
      </c>
      <c r="AL29" s="51"/>
      <c r="AM29" s="51"/>
      <c r="AN29" s="51"/>
      <c r="AO29" s="52"/>
      <c r="AP29" s="49">
        <f t="shared" ref="AP29:AP51" si="30">AG29+AH29+AI29+AJ29</f>
        <v>20.82</v>
      </c>
      <c r="AQ29" s="53">
        <f t="shared" ref="AQ29:AQ51" si="31">AK29</f>
        <v>12</v>
      </c>
      <c r="AR29" s="51">
        <f t="shared" ref="AR29:AR51" si="32">(AL29*3)+(AM29*10)+(AN29*5)+(AO29*20)</f>
        <v>0</v>
      </c>
      <c r="AS29" s="54">
        <f t="shared" ref="AS29:AS51" si="33">AP29+AQ29+AR29</f>
        <v>32.82</v>
      </c>
      <c r="AT29" s="49">
        <v>16.07</v>
      </c>
      <c r="AU29" s="50"/>
      <c r="AV29" s="50"/>
      <c r="AW29" s="51">
        <v>9</v>
      </c>
      <c r="AX29" s="51">
        <v>1</v>
      </c>
      <c r="AY29" s="51"/>
      <c r="AZ29" s="51"/>
      <c r="BA29" s="52"/>
      <c r="BB29" s="49">
        <f t="shared" ref="BB29:BB51" si="34">AT29+AU29+AV29</f>
        <v>16.07</v>
      </c>
      <c r="BC29" s="53">
        <f t="shared" ref="BC29:BC41" si="35">AW29</f>
        <v>9</v>
      </c>
      <c r="BD29" s="51">
        <f t="shared" ref="BD29:BD51" si="36">(AX29*3)+(AY29*10)+(AZ29*5)+(BA29*20)</f>
        <v>3</v>
      </c>
      <c r="BE29" s="54">
        <f t="shared" ref="BE29:BE51" si="37">BB29+BC29+BD29</f>
        <v>28.07</v>
      </c>
      <c r="BF29" s="65"/>
      <c r="BG29" s="68">
        <v>17.61</v>
      </c>
      <c r="BH29" s="51">
        <v>1</v>
      </c>
      <c r="BI29" s="51"/>
      <c r="BJ29" s="51"/>
      <c r="BK29" s="51"/>
      <c r="BL29" s="52"/>
      <c r="BM29" s="88">
        <f t="shared" ref="BM29:BM51" si="38">BF29+BG29</f>
        <v>17.61</v>
      </c>
      <c r="BN29" s="47">
        <f t="shared" ref="BN29:BN51" si="39">BH29</f>
        <v>1</v>
      </c>
      <c r="BO29" s="91">
        <f t="shared" ref="BO29:BO51" si="40">(BI29*3)+(BJ29*10)+(BK29*5)+(BL29*20)</f>
        <v>0</v>
      </c>
      <c r="BP29" s="57">
        <f t="shared" ref="BP29:BP51" si="41">BM29+BN29+BO29</f>
        <v>18.61</v>
      </c>
      <c r="BQ29" s="65"/>
      <c r="BR29" s="50"/>
      <c r="BS29" s="50"/>
      <c r="BT29" s="50"/>
      <c r="BU29" s="51"/>
      <c r="BV29" s="51"/>
      <c r="BW29" s="51"/>
      <c r="BX29" s="51"/>
      <c r="BY29" s="52"/>
      <c r="BZ29" s="49">
        <f>BQ29+BR29+BS29+BT29</f>
        <v>0</v>
      </c>
      <c r="CA29" s="53">
        <f>BU29</f>
        <v>0</v>
      </c>
      <c r="CB29" s="52">
        <f>(BV29*3)+(BW29*10)+(BX29*5)+(BY29*20)</f>
        <v>0</v>
      </c>
      <c r="CC29" s="58">
        <f>BZ29+CA29+CB29</f>
        <v>0</v>
      </c>
      <c r="CD29" s="49"/>
      <c r="CE29" s="50"/>
      <c r="CF29" s="51"/>
      <c r="CG29" s="51"/>
      <c r="CH29" s="51"/>
      <c r="CI29" s="51"/>
      <c r="CJ29" s="52"/>
      <c r="CK29" s="49">
        <f>CD29+CE29</f>
        <v>0</v>
      </c>
      <c r="CL29" s="53">
        <f>CF29</f>
        <v>0</v>
      </c>
      <c r="CM29" s="51">
        <f>(CG29*3)+(CH29*10)+(CI29*5)+(CJ29*20)</f>
        <v>0</v>
      </c>
      <c r="CN29" s="54">
        <f>CK29+CL29+CM29</f>
        <v>0</v>
      </c>
      <c r="CO29" s="69"/>
      <c r="CP29" s="69"/>
      <c r="CQ29" s="70"/>
      <c r="CR29" s="70"/>
      <c r="CS29" s="70"/>
      <c r="CT29" s="70"/>
      <c r="CU29" s="70"/>
      <c r="CV29" s="69"/>
      <c r="CW29" s="71"/>
      <c r="CX29" s="70"/>
      <c r="CY29" s="72"/>
      <c r="CZ29" s="69"/>
      <c r="DA29" s="69"/>
      <c r="DB29" s="70"/>
      <c r="DC29" s="70"/>
      <c r="DD29" s="70"/>
      <c r="DE29" s="70"/>
      <c r="DF29" s="70"/>
      <c r="DG29" s="69"/>
      <c r="DH29" s="71"/>
      <c r="DI29" s="70"/>
      <c r="DJ29" s="72"/>
      <c r="DK29" s="69"/>
      <c r="DL29" s="69"/>
      <c r="DM29" s="70"/>
      <c r="DN29" s="70"/>
      <c r="DO29" s="70"/>
      <c r="DP29" s="70"/>
      <c r="DQ29" s="70"/>
      <c r="DR29" s="69"/>
      <c r="DS29" s="71"/>
      <c r="DT29" s="70"/>
      <c r="DU29" s="72"/>
      <c r="DV29" s="69"/>
      <c r="DW29" s="69"/>
      <c r="DX29" s="70"/>
      <c r="DY29" s="70"/>
      <c r="DZ29" s="70"/>
      <c r="EA29" s="70"/>
      <c r="EB29" s="70"/>
      <c r="EC29" s="69"/>
      <c r="ED29" s="71"/>
      <c r="EE29" s="70"/>
      <c r="EF29" s="72"/>
      <c r="EG29" s="69"/>
      <c r="EH29" s="69"/>
      <c r="EI29" s="70"/>
      <c r="EJ29" s="70"/>
      <c r="EK29" s="70"/>
      <c r="EL29" s="70"/>
      <c r="EM29" s="70"/>
      <c r="EN29" s="69"/>
      <c r="EO29" s="71"/>
      <c r="EP29" s="70"/>
      <c r="EQ29" s="72"/>
      <c r="ER29" s="69"/>
      <c r="ES29" s="69"/>
      <c r="ET29" s="70"/>
      <c r="EU29" s="70"/>
      <c r="EV29" s="70"/>
      <c r="EW29" s="70"/>
      <c r="EX29" s="70"/>
      <c r="EY29" s="69"/>
      <c r="EZ29" s="71"/>
      <c r="FA29" s="70"/>
      <c r="FB29" s="72"/>
      <c r="FC29" s="69"/>
      <c r="FD29" s="69"/>
      <c r="FE29" s="70"/>
      <c r="FF29" s="70"/>
      <c r="FG29" s="70"/>
      <c r="FH29" s="70"/>
      <c r="FI29" s="70"/>
      <c r="FJ29" s="69"/>
      <c r="FK29" s="71"/>
      <c r="FL29" s="70"/>
      <c r="FM29" s="72"/>
      <c r="FN29" s="69"/>
      <c r="FO29" s="69"/>
      <c r="FP29" s="70"/>
      <c r="FQ29" s="70"/>
      <c r="FR29" s="70"/>
      <c r="FS29" s="70"/>
      <c r="FT29" s="70"/>
      <c r="FU29" s="69"/>
      <c r="FV29" s="71"/>
      <c r="FW29" s="70"/>
      <c r="FX29" s="72"/>
      <c r="FY29" s="69"/>
      <c r="FZ29" s="69"/>
      <c r="GA29" s="70"/>
      <c r="GB29" s="70"/>
      <c r="GC29" s="70"/>
      <c r="GD29" s="70"/>
      <c r="GE29" s="70"/>
      <c r="GF29" s="69"/>
      <c r="GG29" s="71"/>
      <c r="GH29" s="70"/>
      <c r="GI29" s="72"/>
      <c r="GJ29" s="69"/>
      <c r="GK29" s="69"/>
      <c r="GL29" s="70"/>
      <c r="GM29" s="70"/>
      <c r="GN29" s="70"/>
      <c r="GO29" s="70"/>
      <c r="GP29" s="70"/>
      <c r="GQ29" s="69"/>
      <c r="GR29" s="71"/>
      <c r="GS29" s="70"/>
      <c r="GT29" s="72"/>
      <c r="GU29" s="69"/>
      <c r="GV29" s="69"/>
      <c r="GW29" s="70"/>
      <c r="GX29" s="70"/>
      <c r="GY29" s="70"/>
      <c r="GZ29" s="70"/>
      <c r="HA29" s="70"/>
      <c r="HB29" s="69"/>
      <c r="HC29" s="71"/>
      <c r="HD29" s="70"/>
      <c r="HE29" s="72"/>
      <c r="HF29" s="69"/>
      <c r="HG29" s="69"/>
      <c r="HH29" s="70"/>
      <c r="HI29" s="70"/>
      <c r="HJ29" s="70"/>
      <c r="HK29" s="70"/>
      <c r="HL29" s="70"/>
      <c r="HM29" s="69"/>
      <c r="HN29" s="71"/>
      <c r="HO29" s="70"/>
      <c r="HP29" s="72"/>
      <c r="HQ29" s="69"/>
      <c r="HR29" s="69"/>
      <c r="HS29" s="70"/>
      <c r="HT29" s="70"/>
      <c r="HU29" s="70"/>
      <c r="HV29" s="70"/>
      <c r="HW29" s="70"/>
      <c r="HX29" s="69"/>
      <c r="HY29" s="71"/>
      <c r="HZ29" s="70"/>
      <c r="IA29" s="72"/>
      <c r="IB29" s="69"/>
      <c r="IC29" s="69"/>
      <c r="ID29" s="70"/>
      <c r="IE29" s="70"/>
      <c r="IF29" s="70"/>
      <c r="IG29" s="70"/>
      <c r="IH29" s="70"/>
      <c r="II29" s="69"/>
      <c r="IJ29" s="71"/>
      <c r="IK29" s="70"/>
      <c r="IL29" s="72"/>
      <c r="IM29" s="75"/>
    </row>
    <row r="30" spans="1:324" ht="12.75" customHeight="1" x14ac:dyDescent="0.2">
      <c r="A30" s="77">
        <v>2</v>
      </c>
      <c r="B30" s="62" t="s">
        <v>100</v>
      </c>
      <c r="C30" s="36"/>
      <c r="D30" s="37"/>
      <c r="E30" s="63" t="s">
        <v>12</v>
      </c>
      <c r="F30" s="64" t="s">
        <v>28</v>
      </c>
      <c r="G30" s="39"/>
      <c r="H30" s="40" t="e">
        <f>IF(AND(OR(#REF!="Y",#REF!="Y"),J30&lt;5,K30&lt;5),IF(AND(J30=#REF!,K30=#REF!),#REF!+1,1),"")</f>
        <v>#REF!</v>
      </c>
      <c r="I30" s="41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42">
        <f>IF(ISNA(VLOOKUP(E30,SortLookup!$A$1:$B$5,2,FALSE))," ",VLOOKUP(E30,SortLookup!$A$1:$B$5,2,FALSE))</f>
        <v>0</v>
      </c>
      <c r="K30" s="43">
        <f>IF(ISNA(VLOOKUP(F30,SortLookup!$A$7:$B$11,2,FALSE))," ",VLOOKUP(F30,SortLookup!$A$7:$B$11,2,FALSE))</f>
        <v>2</v>
      </c>
      <c r="L30" s="44">
        <f t="shared" si="21"/>
        <v>99.89</v>
      </c>
      <c r="M30" s="45">
        <f t="shared" si="22"/>
        <v>85.89</v>
      </c>
      <c r="N30" s="46">
        <f t="shared" si="23"/>
        <v>0</v>
      </c>
      <c r="O30" s="47">
        <f t="shared" si="24"/>
        <v>14</v>
      </c>
      <c r="P30" s="48">
        <f t="shared" si="25"/>
        <v>14</v>
      </c>
      <c r="Q30" s="65">
        <v>2.4</v>
      </c>
      <c r="R30" s="66">
        <v>2.59</v>
      </c>
      <c r="S30" s="66">
        <v>3.82</v>
      </c>
      <c r="T30" s="66">
        <v>3.79</v>
      </c>
      <c r="U30" s="66">
        <v>4.79</v>
      </c>
      <c r="V30" s="50"/>
      <c r="W30" s="50"/>
      <c r="X30" s="67">
        <v>0</v>
      </c>
      <c r="Y30" s="51"/>
      <c r="Z30" s="51"/>
      <c r="AA30" s="51"/>
      <c r="AB30" s="52"/>
      <c r="AC30" s="49">
        <f t="shared" si="26"/>
        <v>17.39</v>
      </c>
      <c r="AD30" s="53">
        <f t="shared" si="27"/>
        <v>0</v>
      </c>
      <c r="AE30" s="51">
        <f t="shared" si="28"/>
        <v>0</v>
      </c>
      <c r="AF30" s="54">
        <f t="shared" si="29"/>
        <v>17.39</v>
      </c>
      <c r="AG30" s="65">
        <v>26.17</v>
      </c>
      <c r="AH30" s="50"/>
      <c r="AI30" s="50"/>
      <c r="AJ30" s="50"/>
      <c r="AK30" s="67">
        <v>3</v>
      </c>
      <c r="AL30" s="67"/>
      <c r="AM30" s="51"/>
      <c r="AN30" s="67"/>
      <c r="AO30" s="52"/>
      <c r="AP30" s="49">
        <f t="shared" si="30"/>
        <v>26.17</v>
      </c>
      <c r="AQ30" s="53">
        <f t="shared" si="31"/>
        <v>3</v>
      </c>
      <c r="AR30" s="51">
        <f t="shared" si="32"/>
        <v>0</v>
      </c>
      <c r="AS30" s="54">
        <f t="shared" si="33"/>
        <v>29.17</v>
      </c>
      <c r="AT30" s="65">
        <v>20.03</v>
      </c>
      <c r="AU30" s="50"/>
      <c r="AV30" s="50"/>
      <c r="AW30" s="67">
        <v>11</v>
      </c>
      <c r="AX30" s="51"/>
      <c r="AY30" s="51"/>
      <c r="AZ30" s="51"/>
      <c r="BA30" s="52"/>
      <c r="BB30" s="49">
        <f t="shared" si="34"/>
        <v>20.03</v>
      </c>
      <c r="BC30" s="53">
        <f t="shared" si="35"/>
        <v>11</v>
      </c>
      <c r="BD30" s="51">
        <f t="shared" si="36"/>
        <v>0</v>
      </c>
      <c r="BE30" s="54">
        <f t="shared" si="37"/>
        <v>31.03</v>
      </c>
      <c r="BF30" s="49"/>
      <c r="BG30" s="68">
        <v>22.3</v>
      </c>
      <c r="BH30" s="67">
        <v>0</v>
      </c>
      <c r="BI30" s="51"/>
      <c r="BJ30" s="51"/>
      <c r="BK30" s="51"/>
      <c r="BL30" s="52"/>
      <c r="BM30" s="56">
        <f t="shared" si="38"/>
        <v>22.3</v>
      </c>
      <c r="BN30" s="47">
        <f t="shared" si="39"/>
        <v>0</v>
      </c>
      <c r="BO30" s="46">
        <f t="shared" si="40"/>
        <v>0</v>
      </c>
      <c r="BP30" s="57">
        <f t="shared" si="41"/>
        <v>22.3</v>
      </c>
      <c r="BQ30" s="49"/>
      <c r="BR30" s="50"/>
      <c r="BS30" s="50"/>
      <c r="BT30" s="50"/>
      <c r="BU30" s="51"/>
      <c r="BV30" s="51"/>
      <c r="BW30" s="51"/>
      <c r="BX30" s="51"/>
      <c r="BY30" s="52"/>
      <c r="BZ30" s="49">
        <f>BQ30+BR30+BS30+BT30</f>
        <v>0</v>
      </c>
      <c r="CA30" s="53">
        <f>BU30</f>
        <v>0</v>
      </c>
      <c r="CB30" s="52">
        <f>(BV30*3)+(BW30*10)+(BX30*5)+(BY30*20)</f>
        <v>0</v>
      </c>
      <c r="CC30" s="58">
        <f>BZ30+CA30+CB30</f>
        <v>0</v>
      </c>
      <c r="CD30" s="49"/>
      <c r="CE30" s="50"/>
      <c r="CF30" s="51"/>
      <c r="CG30" s="51"/>
      <c r="CH30" s="51"/>
      <c r="CI30" s="51"/>
      <c r="CJ30" s="52"/>
      <c r="CK30" s="49">
        <f>CD30+CE30</f>
        <v>0</v>
      </c>
      <c r="CL30" s="53">
        <f>CF30</f>
        <v>0</v>
      </c>
      <c r="CM30" s="51">
        <f>(CG30*3)+(CH30*10)+(CI30*5)+(CJ30*20)</f>
        <v>0</v>
      </c>
      <c r="CN30" s="54">
        <f>CK30+CL30+CM30</f>
        <v>0</v>
      </c>
      <c r="CO30" s="217"/>
      <c r="CP30" s="217"/>
      <c r="CQ30" s="217"/>
      <c r="CR30" s="217"/>
      <c r="CS30" s="217"/>
      <c r="CT30" s="217"/>
      <c r="CU30" s="217"/>
      <c r="CV30" s="74"/>
      <c r="CW30" s="217"/>
      <c r="CX30" s="217"/>
      <c r="CY30" s="74"/>
      <c r="CZ30" s="74"/>
      <c r="DA30" s="217"/>
      <c r="DB30" s="217"/>
      <c r="DC30" s="217"/>
      <c r="DD30" s="217"/>
      <c r="DE30" s="217"/>
      <c r="DF30" s="217"/>
      <c r="DG30" s="74"/>
      <c r="DH30" s="217"/>
      <c r="DI30" s="217"/>
      <c r="DJ30" s="74"/>
      <c r="DK30" s="74"/>
      <c r="DL30" s="217"/>
      <c r="DM30" s="217"/>
      <c r="DN30" s="217"/>
      <c r="DO30" s="217"/>
      <c r="DP30" s="217"/>
      <c r="DQ30" s="217"/>
      <c r="DR30" s="74"/>
      <c r="DS30" s="217"/>
      <c r="DT30" s="217"/>
      <c r="DU30" s="74"/>
      <c r="DV30" s="74"/>
      <c r="DW30" s="217"/>
      <c r="DX30" s="217"/>
      <c r="DY30" s="217"/>
      <c r="DZ30" s="217"/>
      <c r="EA30" s="217"/>
      <c r="EB30" s="217"/>
      <c r="EC30" s="74"/>
      <c r="ED30" s="217"/>
      <c r="EE30" s="217"/>
      <c r="EF30" s="74"/>
      <c r="EG30" s="74"/>
      <c r="EH30" s="217"/>
      <c r="EI30" s="217"/>
      <c r="EJ30" s="217"/>
      <c r="EK30" s="217"/>
      <c r="EL30" s="217"/>
      <c r="EM30" s="217"/>
      <c r="EN30" s="74"/>
      <c r="EO30" s="217"/>
      <c r="EP30" s="217"/>
      <c r="EQ30" s="74"/>
      <c r="ER30" s="74"/>
      <c r="ES30" s="217"/>
      <c r="ET30" s="217"/>
      <c r="EU30" s="217"/>
      <c r="EV30" s="217"/>
      <c r="EW30" s="217"/>
      <c r="EX30" s="217"/>
      <c r="EY30" s="74"/>
      <c r="EZ30" s="217"/>
      <c r="FA30" s="217"/>
      <c r="FB30" s="74"/>
      <c r="FC30" s="74"/>
      <c r="FD30" s="217"/>
      <c r="FE30" s="217"/>
      <c r="FF30" s="217"/>
      <c r="FG30" s="217"/>
      <c r="FH30" s="217"/>
      <c r="FI30" s="217"/>
      <c r="FJ30" s="74"/>
      <c r="FK30" s="217"/>
      <c r="FL30" s="217"/>
      <c r="FM30" s="74"/>
      <c r="FN30" s="74"/>
      <c r="FO30" s="217"/>
      <c r="FP30" s="217"/>
      <c r="FQ30" s="217"/>
      <c r="FR30" s="217"/>
      <c r="FS30" s="217"/>
      <c r="FT30" s="217"/>
      <c r="FU30" s="74"/>
      <c r="FV30" s="217"/>
      <c r="FW30" s="217"/>
      <c r="FX30" s="74"/>
      <c r="FY30" s="74"/>
      <c r="FZ30" s="217"/>
      <c r="GA30" s="217"/>
      <c r="GB30" s="217"/>
      <c r="GC30" s="217"/>
      <c r="GD30" s="217"/>
      <c r="GE30" s="217"/>
      <c r="GF30" s="74"/>
      <c r="GG30" s="217"/>
      <c r="GH30" s="217"/>
      <c r="GI30" s="74"/>
      <c r="GJ30" s="74"/>
      <c r="GK30" s="217"/>
      <c r="GL30" s="217"/>
      <c r="GM30" s="217"/>
      <c r="GN30" s="217"/>
      <c r="GO30" s="217"/>
      <c r="GP30" s="217"/>
      <c r="GQ30" s="74"/>
      <c r="GR30" s="217"/>
      <c r="GS30" s="217"/>
      <c r="GT30" s="74"/>
      <c r="GU30" s="74"/>
      <c r="GV30" s="217"/>
      <c r="GW30" s="217"/>
      <c r="GX30" s="217"/>
      <c r="GY30" s="217"/>
      <c r="GZ30" s="217"/>
      <c r="HA30" s="217"/>
      <c r="HB30" s="74"/>
      <c r="HC30" s="217"/>
      <c r="HD30" s="217"/>
      <c r="HE30" s="74"/>
      <c r="HF30" s="74"/>
      <c r="HG30" s="217"/>
      <c r="HH30" s="217"/>
      <c r="HI30" s="217"/>
      <c r="HJ30" s="217"/>
      <c r="HK30" s="217"/>
      <c r="HL30" s="217"/>
      <c r="HM30" s="74"/>
      <c r="HN30" s="217"/>
      <c r="HO30" s="217"/>
      <c r="HP30" s="74"/>
      <c r="HQ30" s="74"/>
      <c r="HR30" s="217"/>
      <c r="HS30" s="217"/>
      <c r="HT30" s="217"/>
      <c r="HU30" s="217"/>
      <c r="HV30" s="217"/>
      <c r="HW30" s="217"/>
      <c r="HX30" s="74"/>
      <c r="HY30" s="217"/>
      <c r="HZ30" s="217"/>
      <c r="IA30" s="74"/>
      <c r="IB30" s="74"/>
      <c r="IC30" s="217"/>
      <c r="ID30" s="217"/>
      <c r="IE30" s="217"/>
      <c r="IF30" s="217"/>
      <c r="IG30" s="217"/>
      <c r="IH30" s="217"/>
      <c r="II30" s="74"/>
      <c r="IJ30" s="217"/>
      <c r="IK30" s="217"/>
      <c r="IL30" s="217"/>
      <c r="IM30" s="106"/>
    </row>
    <row r="31" spans="1:324" ht="12.75" customHeight="1" x14ac:dyDescent="0.2">
      <c r="A31" s="77">
        <v>3</v>
      </c>
      <c r="B31" s="78" t="s">
        <v>140</v>
      </c>
      <c r="C31" s="78"/>
      <c r="D31" s="79"/>
      <c r="E31" s="79" t="s">
        <v>12</v>
      </c>
      <c r="F31" s="87" t="s">
        <v>29</v>
      </c>
      <c r="G31" s="80"/>
      <c r="H31" s="81" t="e">
        <f>IF(AND(OR(#REF!="Y",#REF!="Y"),J31&lt;5,K31&lt;5),IF(AND(J31=#REF!,K31=#REF!),#REF!+1,1),"")</f>
        <v>#REF!</v>
      </c>
      <c r="I31" s="82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83">
        <f>IF(ISNA(VLOOKUP(E31,SortLookup!$A$1:$B$5,2,FALSE))," ",VLOOKUP(E31,SortLookup!$A$1:$B$5,2,FALSE))</f>
        <v>0</v>
      </c>
      <c r="K31" s="84">
        <f>IF(ISNA(VLOOKUP(F31,SortLookup!$A$7:$B$11,2,FALSE))," ",VLOOKUP(F31,SortLookup!$A$7:$B$11,2,FALSE))</f>
        <v>3</v>
      </c>
      <c r="L31" s="44">
        <f t="shared" si="21"/>
        <v>108.25</v>
      </c>
      <c r="M31" s="45">
        <f t="shared" si="22"/>
        <v>82.25</v>
      </c>
      <c r="N31" s="46">
        <f t="shared" si="23"/>
        <v>5</v>
      </c>
      <c r="O31" s="47">
        <f t="shared" si="24"/>
        <v>21</v>
      </c>
      <c r="P31" s="48">
        <f t="shared" si="25"/>
        <v>21</v>
      </c>
      <c r="Q31" s="88">
        <v>2.29</v>
      </c>
      <c r="R31" s="89">
        <v>3.1</v>
      </c>
      <c r="S31" s="89">
        <v>2.5499999999999998</v>
      </c>
      <c r="T31" s="89">
        <v>3.53</v>
      </c>
      <c r="U31" s="89">
        <v>4.0599999999999996</v>
      </c>
      <c r="V31" s="89"/>
      <c r="W31" s="89"/>
      <c r="X31" s="51">
        <v>4</v>
      </c>
      <c r="Y31" s="51"/>
      <c r="Z31" s="51"/>
      <c r="AA31" s="51"/>
      <c r="AB31" s="52"/>
      <c r="AC31" s="88">
        <f t="shared" si="26"/>
        <v>15.530000000000001</v>
      </c>
      <c r="AD31" s="47">
        <f t="shared" si="27"/>
        <v>4</v>
      </c>
      <c r="AE31" s="91">
        <f t="shared" si="28"/>
        <v>0</v>
      </c>
      <c r="AF31" s="57">
        <f t="shared" si="29"/>
        <v>19.53</v>
      </c>
      <c r="AG31" s="88">
        <v>30</v>
      </c>
      <c r="AH31" s="89"/>
      <c r="AI31" s="89"/>
      <c r="AJ31" s="89"/>
      <c r="AK31" s="51">
        <v>2</v>
      </c>
      <c r="AL31" s="51"/>
      <c r="AM31" s="51"/>
      <c r="AN31" s="51"/>
      <c r="AO31" s="52"/>
      <c r="AP31" s="88">
        <f t="shared" si="30"/>
        <v>30</v>
      </c>
      <c r="AQ31" s="47">
        <f t="shared" si="31"/>
        <v>2</v>
      </c>
      <c r="AR31" s="91">
        <f t="shared" si="32"/>
        <v>0</v>
      </c>
      <c r="AS31" s="57">
        <f t="shared" si="33"/>
        <v>32</v>
      </c>
      <c r="AT31" s="88">
        <v>20.63</v>
      </c>
      <c r="AU31" s="89"/>
      <c r="AV31" s="89"/>
      <c r="AW31" s="51">
        <v>15</v>
      </c>
      <c r="AX31" s="51"/>
      <c r="AY31" s="51"/>
      <c r="AZ31" s="51"/>
      <c r="BA31" s="52"/>
      <c r="BB31" s="88">
        <f t="shared" si="34"/>
        <v>20.63</v>
      </c>
      <c r="BC31" s="47">
        <f t="shared" si="35"/>
        <v>15</v>
      </c>
      <c r="BD31" s="91">
        <f t="shared" si="36"/>
        <v>0</v>
      </c>
      <c r="BE31" s="57">
        <f t="shared" si="37"/>
        <v>35.629999999999995</v>
      </c>
      <c r="BF31" s="88"/>
      <c r="BG31" s="90">
        <v>16.09</v>
      </c>
      <c r="BH31" s="91"/>
      <c r="BI31" s="91"/>
      <c r="BJ31" s="91"/>
      <c r="BK31" s="91">
        <v>1</v>
      </c>
      <c r="BL31" s="85"/>
      <c r="BM31" s="56">
        <f t="shared" si="38"/>
        <v>16.09</v>
      </c>
      <c r="BN31" s="47">
        <f t="shared" si="39"/>
        <v>0</v>
      </c>
      <c r="BO31" s="46">
        <f t="shared" si="40"/>
        <v>5</v>
      </c>
      <c r="BP31" s="57">
        <f t="shared" si="41"/>
        <v>21.09</v>
      </c>
      <c r="BQ31" s="88"/>
      <c r="BR31" s="89"/>
      <c r="BS31" s="89"/>
      <c r="BT31" s="89"/>
      <c r="BU31" s="51"/>
      <c r="BV31" s="51"/>
      <c r="BW31" s="51"/>
      <c r="BX31" s="51"/>
      <c r="BY31" s="52"/>
      <c r="BZ31" s="88"/>
      <c r="CA31" s="47"/>
      <c r="CB31" s="85"/>
      <c r="CC31" s="86"/>
      <c r="CD31" s="88"/>
      <c r="CE31" s="89"/>
      <c r="CF31" s="51"/>
      <c r="CG31" s="51"/>
      <c r="CH31" s="51"/>
      <c r="CI31" s="51"/>
      <c r="CJ31" s="85"/>
      <c r="CK31" s="88"/>
      <c r="CL31" s="47"/>
      <c r="CM31" s="91"/>
      <c r="CN31" s="57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  <c r="FU31" s="105"/>
      <c r="FV31" s="105"/>
      <c r="FW31" s="105"/>
      <c r="FX31" s="105"/>
      <c r="FY31" s="105"/>
      <c r="FZ31" s="105"/>
      <c r="GA31" s="105"/>
      <c r="GB31" s="105"/>
      <c r="GC31" s="105"/>
      <c r="GD31" s="105"/>
      <c r="GE31" s="105"/>
      <c r="GF31" s="105"/>
      <c r="GG31" s="105"/>
      <c r="GH31" s="105"/>
      <c r="GI31" s="105"/>
      <c r="GJ31" s="105"/>
      <c r="GK31" s="105"/>
      <c r="GL31" s="105"/>
      <c r="GM31" s="105"/>
      <c r="GN31" s="105"/>
      <c r="GO31" s="105"/>
      <c r="GP31" s="105"/>
      <c r="GQ31" s="105"/>
      <c r="GR31" s="105"/>
      <c r="GS31" s="105"/>
      <c r="GT31" s="105"/>
      <c r="GU31" s="105"/>
      <c r="GV31" s="105"/>
      <c r="GW31" s="105"/>
      <c r="GX31" s="105"/>
      <c r="GY31" s="105"/>
      <c r="GZ31" s="105"/>
      <c r="HA31" s="105"/>
      <c r="HB31" s="105"/>
      <c r="HC31" s="105"/>
      <c r="HD31" s="105"/>
      <c r="HE31" s="105"/>
      <c r="HF31" s="105"/>
      <c r="HG31" s="105"/>
      <c r="HH31" s="105"/>
      <c r="HI31" s="105"/>
      <c r="HJ31" s="105"/>
      <c r="HK31" s="105"/>
      <c r="HL31" s="105"/>
      <c r="HM31" s="105"/>
      <c r="HN31" s="105"/>
      <c r="HO31" s="105"/>
      <c r="HP31" s="105"/>
      <c r="HQ31" s="105"/>
      <c r="HR31" s="105"/>
      <c r="HS31" s="105"/>
      <c r="HT31" s="105"/>
      <c r="HU31" s="105"/>
      <c r="HV31" s="105"/>
      <c r="HW31" s="105"/>
      <c r="HX31" s="105"/>
      <c r="HY31" s="105"/>
      <c r="HZ31" s="105"/>
      <c r="IA31" s="105"/>
      <c r="IB31" s="105"/>
      <c r="IC31" s="105"/>
      <c r="ID31" s="105"/>
      <c r="IE31" s="105"/>
      <c r="IF31" s="105"/>
      <c r="IG31" s="105"/>
      <c r="IH31" s="105"/>
      <c r="II31" s="105"/>
      <c r="IJ31" s="105"/>
      <c r="IK31" s="105"/>
      <c r="IL31" s="105"/>
      <c r="IM31" s="75"/>
    </row>
    <row r="32" spans="1:324" ht="12.75" customHeight="1" x14ac:dyDescent="0.2">
      <c r="A32" s="77">
        <v>4</v>
      </c>
      <c r="B32" s="62" t="s">
        <v>101</v>
      </c>
      <c r="C32" s="62"/>
      <c r="D32" s="63"/>
      <c r="E32" s="63" t="s">
        <v>12</v>
      </c>
      <c r="F32" s="64" t="s">
        <v>29</v>
      </c>
      <c r="G32" s="94"/>
      <c r="H32" s="40" t="e">
        <f>IF(AND(OR(#REF!="Y",#REF!="Y"),J32&lt;5,K32&lt;5),IF(AND(J32=#REF!,K32=#REF!),#REF!+1,1),"")</f>
        <v>#REF!</v>
      </c>
      <c r="I32" s="41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42">
        <f>IF(ISNA(VLOOKUP(E32,SortLookup!$A$1:$B$5,2,FALSE))," ",VLOOKUP(E32,SortLookup!$A$1:$B$5,2,FALSE))</f>
        <v>0</v>
      </c>
      <c r="K32" s="43">
        <f>IF(ISNA(VLOOKUP(F32,SortLookup!$A$7:$B$11,2,FALSE))," ",VLOOKUP(F32,SortLookup!$A$7:$B$11,2,FALSE))</f>
        <v>3</v>
      </c>
      <c r="L32" s="44">
        <f t="shared" si="21"/>
        <v>110.64</v>
      </c>
      <c r="M32" s="45">
        <f t="shared" si="22"/>
        <v>107.64</v>
      </c>
      <c r="N32" s="46">
        <f t="shared" si="23"/>
        <v>0</v>
      </c>
      <c r="O32" s="47">
        <f t="shared" si="24"/>
        <v>3</v>
      </c>
      <c r="P32" s="48">
        <f t="shared" si="25"/>
        <v>3</v>
      </c>
      <c r="Q32" s="65">
        <v>2.91</v>
      </c>
      <c r="R32" s="66">
        <v>3.06</v>
      </c>
      <c r="S32" s="66">
        <v>3.65</v>
      </c>
      <c r="T32" s="66">
        <v>3.69</v>
      </c>
      <c r="U32" s="66">
        <v>5.07</v>
      </c>
      <c r="V32" s="66"/>
      <c r="W32" s="66"/>
      <c r="X32" s="67">
        <v>0</v>
      </c>
      <c r="Y32" s="51"/>
      <c r="Z32" s="51"/>
      <c r="AA32" s="51"/>
      <c r="AB32" s="52"/>
      <c r="AC32" s="65">
        <f t="shared" si="26"/>
        <v>18.380000000000003</v>
      </c>
      <c r="AD32" s="76">
        <f t="shared" si="27"/>
        <v>0</v>
      </c>
      <c r="AE32" s="67">
        <f t="shared" si="28"/>
        <v>0</v>
      </c>
      <c r="AF32" s="54">
        <f t="shared" si="29"/>
        <v>18.380000000000003</v>
      </c>
      <c r="AG32" s="65">
        <v>39.53</v>
      </c>
      <c r="AH32" s="66"/>
      <c r="AI32" s="66"/>
      <c r="AJ32" s="66"/>
      <c r="AK32" s="67">
        <v>1</v>
      </c>
      <c r="AL32" s="67"/>
      <c r="AM32" s="51"/>
      <c r="AN32" s="51"/>
      <c r="AO32" s="52"/>
      <c r="AP32" s="65">
        <f t="shared" si="30"/>
        <v>39.53</v>
      </c>
      <c r="AQ32" s="76">
        <f t="shared" si="31"/>
        <v>1</v>
      </c>
      <c r="AR32" s="67">
        <f t="shared" si="32"/>
        <v>0</v>
      </c>
      <c r="AS32" s="54">
        <f t="shared" si="33"/>
        <v>40.53</v>
      </c>
      <c r="AT32" s="65">
        <v>30.97</v>
      </c>
      <c r="AU32" s="66"/>
      <c r="AV32" s="66"/>
      <c r="AW32" s="67">
        <v>1</v>
      </c>
      <c r="AX32" s="51"/>
      <c r="AY32" s="51"/>
      <c r="AZ32" s="51"/>
      <c r="BA32" s="52"/>
      <c r="BB32" s="65">
        <f t="shared" si="34"/>
        <v>30.97</v>
      </c>
      <c r="BC32" s="76">
        <f t="shared" si="35"/>
        <v>1</v>
      </c>
      <c r="BD32" s="67">
        <f t="shared" si="36"/>
        <v>0</v>
      </c>
      <c r="BE32" s="54">
        <f t="shared" si="37"/>
        <v>31.97</v>
      </c>
      <c r="BF32" s="65"/>
      <c r="BG32" s="68">
        <v>18.760000000000002</v>
      </c>
      <c r="BH32" s="67">
        <v>1</v>
      </c>
      <c r="BI32" s="67"/>
      <c r="BJ32" s="67"/>
      <c r="BK32" s="67"/>
      <c r="BL32" s="52"/>
      <c r="BM32" s="56">
        <f t="shared" si="38"/>
        <v>18.760000000000002</v>
      </c>
      <c r="BN32" s="47">
        <f t="shared" si="39"/>
        <v>1</v>
      </c>
      <c r="BO32" s="46">
        <f t="shared" si="40"/>
        <v>0</v>
      </c>
      <c r="BP32" s="57">
        <f t="shared" si="41"/>
        <v>19.760000000000002</v>
      </c>
      <c r="BQ32" s="65"/>
      <c r="BR32" s="66"/>
      <c r="BS32" s="66"/>
      <c r="BT32" s="66"/>
      <c r="BU32" s="51"/>
      <c r="BV32" s="51"/>
      <c r="BW32" s="51"/>
      <c r="BX32" s="51"/>
      <c r="BY32" s="52"/>
      <c r="BZ32" s="65">
        <f t="shared" ref="BZ32:BZ38" si="42">BQ32+BR32+BS32+BT32</f>
        <v>0</v>
      </c>
      <c r="CA32" s="76">
        <f t="shared" ref="CA32:CA38" si="43">BU32</f>
        <v>0</v>
      </c>
      <c r="CB32" s="52">
        <f t="shared" ref="CB32:CB38" si="44">(BV32*3)+(BW32*10)+(BX32*5)+(BY32*20)</f>
        <v>0</v>
      </c>
      <c r="CC32" s="58">
        <f t="shared" ref="CC32:CC38" si="45">BZ32+CA32+CB32</f>
        <v>0</v>
      </c>
      <c r="CD32" s="65"/>
      <c r="CE32" s="66"/>
      <c r="CF32" s="51"/>
      <c r="CG32" s="51"/>
      <c r="CH32" s="51"/>
      <c r="CI32" s="51"/>
      <c r="CJ32" s="52"/>
      <c r="CK32" s="65">
        <f t="shared" ref="CK32:CK38" si="46">CD32+CE32</f>
        <v>0</v>
      </c>
      <c r="CL32" s="76">
        <f t="shared" ref="CL32:CL38" si="47">CF32</f>
        <v>0</v>
      </c>
      <c r="CM32" s="67">
        <f t="shared" ref="CM32:CM38" si="48">(CG32*3)+(CH32*10)+(CI32*5)+(CJ32*20)</f>
        <v>0</v>
      </c>
      <c r="CN32" s="54">
        <f t="shared" ref="CN32:CN38" si="49">CK32+CL32+CM32</f>
        <v>0</v>
      </c>
      <c r="IM32" s="106"/>
    </row>
    <row r="33" spans="1:324" ht="12.75" customHeight="1" x14ac:dyDescent="0.2">
      <c r="A33" s="77">
        <v>5</v>
      </c>
      <c r="B33" s="62" t="s">
        <v>134</v>
      </c>
      <c r="C33" s="36"/>
      <c r="D33" s="37"/>
      <c r="E33" s="63" t="s">
        <v>12</v>
      </c>
      <c r="F33" s="64" t="s">
        <v>28</v>
      </c>
      <c r="G33" s="39"/>
      <c r="H33" s="40" t="e">
        <f>IF(AND(OR(#REF!="Y",#REF!="Y"),J33&lt;5,K33&lt;5),IF(AND(J33=#REF!,K33=#REF!),#REF!+1,1),"")</f>
        <v>#REF!</v>
      </c>
      <c r="I33" s="41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42">
        <f>IF(ISNA(VLOOKUP(E33,SortLookup!$A$1:$B$5,2,FALSE))," ",VLOOKUP(E33,SortLookup!$A$1:$B$5,2,FALSE))</f>
        <v>0</v>
      </c>
      <c r="K33" s="43">
        <f>IF(ISNA(VLOOKUP(F33,SortLookup!$A$7:$B$11,2,FALSE))," ",VLOOKUP(F33,SortLookup!$A$7:$B$11,2,FALSE))</f>
        <v>2</v>
      </c>
      <c r="L33" s="44">
        <f t="shared" si="21"/>
        <v>118.21</v>
      </c>
      <c r="M33" s="45">
        <f t="shared" si="22"/>
        <v>98.21</v>
      </c>
      <c r="N33" s="46">
        <f t="shared" si="23"/>
        <v>0</v>
      </c>
      <c r="O33" s="47">
        <f t="shared" si="24"/>
        <v>20</v>
      </c>
      <c r="P33" s="48">
        <f t="shared" si="25"/>
        <v>20</v>
      </c>
      <c r="Q33" s="65">
        <v>2.38</v>
      </c>
      <c r="R33" s="66">
        <v>2.98</v>
      </c>
      <c r="S33" s="66">
        <v>3.94</v>
      </c>
      <c r="T33" s="66">
        <v>3.51</v>
      </c>
      <c r="U33" s="66">
        <v>4.99</v>
      </c>
      <c r="V33" s="50"/>
      <c r="W33" s="50"/>
      <c r="X33" s="67">
        <v>0</v>
      </c>
      <c r="Y33" s="51"/>
      <c r="Z33" s="51"/>
      <c r="AA33" s="51"/>
      <c r="AB33" s="52"/>
      <c r="AC33" s="49">
        <f t="shared" si="26"/>
        <v>17.799999999999997</v>
      </c>
      <c r="AD33" s="53">
        <f t="shared" si="27"/>
        <v>0</v>
      </c>
      <c r="AE33" s="51">
        <f t="shared" si="28"/>
        <v>0</v>
      </c>
      <c r="AF33" s="54">
        <f t="shared" si="29"/>
        <v>17.799999999999997</v>
      </c>
      <c r="AG33" s="65">
        <v>33.76</v>
      </c>
      <c r="AH33" s="50"/>
      <c r="AI33" s="50"/>
      <c r="AJ33" s="50"/>
      <c r="AK33" s="67">
        <v>3</v>
      </c>
      <c r="AL33" s="67"/>
      <c r="AM33" s="51"/>
      <c r="AN33" s="51"/>
      <c r="AO33" s="52"/>
      <c r="AP33" s="49">
        <f t="shared" si="30"/>
        <v>33.76</v>
      </c>
      <c r="AQ33" s="76">
        <f t="shared" si="31"/>
        <v>3</v>
      </c>
      <c r="AR33" s="51">
        <f t="shared" si="32"/>
        <v>0</v>
      </c>
      <c r="AS33" s="54">
        <f t="shared" si="33"/>
        <v>36.76</v>
      </c>
      <c r="AT33" s="65">
        <v>28.2</v>
      </c>
      <c r="AU33" s="50"/>
      <c r="AV33" s="50"/>
      <c r="AW33" s="67">
        <v>17</v>
      </c>
      <c r="AX33" s="51"/>
      <c r="AY33" s="51"/>
      <c r="AZ33" s="51"/>
      <c r="BA33" s="52"/>
      <c r="BB33" s="49">
        <f t="shared" si="34"/>
        <v>28.2</v>
      </c>
      <c r="BC33" s="53">
        <f t="shared" si="35"/>
        <v>17</v>
      </c>
      <c r="BD33" s="51">
        <f t="shared" si="36"/>
        <v>0</v>
      </c>
      <c r="BE33" s="54">
        <f t="shared" si="37"/>
        <v>45.2</v>
      </c>
      <c r="BF33" s="49"/>
      <c r="BG33" s="68">
        <v>18.45</v>
      </c>
      <c r="BH33" s="67">
        <v>0</v>
      </c>
      <c r="BI33" s="51"/>
      <c r="BJ33" s="51"/>
      <c r="BK33" s="51"/>
      <c r="BL33" s="52"/>
      <c r="BM33" s="56">
        <f t="shared" si="38"/>
        <v>18.45</v>
      </c>
      <c r="BN33" s="47">
        <f t="shared" si="39"/>
        <v>0</v>
      </c>
      <c r="BO33" s="46">
        <f t="shared" si="40"/>
        <v>0</v>
      </c>
      <c r="BP33" s="57">
        <f t="shared" si="41"/>
        <v>18.45</v>
      </c>
      <c r="BQ33" s="49"/>
      <c r="BR33" s="50"/>
      <c r="BS33" s="50"/>
      <c r="BT33" s="50"/>
      <c r="BU33" s="51"/>
      <c r="BV33" s="51"/>
      <c r="BW33" s="51"/>
      <c r="BX33" s="51"/>
      <c r="BY33" s="52"/>
      <c r="BZ33" s="49">
        <f t="shared" si="42"/>
        <v>0</v>
      </c>
      <c r="CA33" s="53">
        <f t="shared" si="43"/>
        <v>0</v>
      </c>
      <c r="CB33" s="52">
        <f t="shared" si="44"/>
        <v>0</v>
      </c>
      <c r="CC33" s="58">
        <f t="shared" si="45"/>
        <v>0</v>
      </c>
      <c r="CD33" s="49"/>
      <c r="CE33" s="50"/>
      <c r="CF33" s="51"/>
      <c r="CG33" s="51"/>
      <c r="CH33" s="51"/>
      <c r="CI33" s="51"/>
      <c r="CJ33" s="52"/>
      <c r="CK33" s="49">
        <f t="shared" si="46"/>
        <v>0</v>
      </c>
      <c r="CL33" s="53">
        <f t="shared" si="47"/>
        <v>0</v>
      </c>
      <c r="CM33" s="51">
        <f t="shared" si="48"/>
        <v>0</v>
      </c>
      <c r="CN33" s="54">
        <f t="shared" si="49"/>
        <v>0</v>
      </c>
      <c r="IM33" s="75"/>
    </row>
    <row r="34" spans="1:324" ht="12.75" customHeight="1" x14ac:dyDescent="0.2">
      <c r="A34" s="77">
        <v>6</v>
      </c>
      <c r="B34" s="143" t="s">
        <v>164</v>
      </c>
      <c r="C34" s="143"/>
      <c r="D34" s="148"/>
      <c r="E34" s="148" t="s">
        <v>12</v>
      </c>
      <c r="F34" s="151" t="s">
        <v>28</v>
      </c>
      <c r="G34" s="154"/>
      <c r="H34" s="157" t="e">
        <f>IF(AND(OR(#REF!="Y",#REF!="Y"),J34&lt;5,K34&lt;5),IF(AND(J34=#REF!,K34=#REF!),#REF!+1,1),"")</f>
        <v>#REF!</v>
      </c>
      <c r="I34" s="160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163">
        <f>IF(ISNA(VLOOKUP(E34,SortLookup!$A$1:$B$5,2,FALSE))," ",VLOOKUP(E34,SortLookup!$A$1:$B$5,2,FALSE))</f>
        <v>0</v>
      </c>
      <c r="K34" s="166">
        <f>IF(ISNA(VLOOKUP(F34,SortLookup!$A$7:$B$11,2,FALSE))," ",VLOOKUP(F34,SortLookup!$A$7:$B$11,2,FALSE))</f>
        <v>2</v>
      </c>
      <c r="L34" s="169">
        <f t="shared" si="21"/>
        <v>123.15</v>
      </c>
      <c r="M34" s="172">
        <f t="shared" si="22"/>
        <v>111.15</v>
      </c>
      <c r="N34" s="175">
        <f t="shared" si="23"/>
        <v>0</v>
      </c>
      <c r="O34" s="178">
        <f t="shared" si="24"/>
        <v>12</v>
      </c>
      <c r="P34" s="181">
        <f t="shared" si="25"/>
        <v>12</v>
      </c>
      <c r="Q34" s="184">
        <v>2.19</v>
      </c>
      <c r="R34" s="187">
        <v>3.19</v>
      </c>
      <c r="S34" s="187">
        <v>3.25</v>
      </c>
      <c r="T34" s="187">
        <v>3.55</v>
      </c>
      <c r="U34" s="187">
        <v>3.5</v>
      </c>
      <c r="V34" s="187"/>
      <c r="W34" s="187"/>
      <c r="X34" s="190">
        <v>3</v>
      </c>
      <c r="Y34" s="190"/>
      <c r="Z34" s="190"/>
      <c r="AA34" s="190"/>
      <c r="AB34" s="192"/>
      <c r="AC34" s="194">
        <f t="shared" si="26"/>
        <v>15.68</v>
      </c>
      <c r="AD34" s="180">
        <f t="shared" si="27"/>
        <v>3</v>
      </c>
      <c r="AE34" s="177">
        <f t="shared" si="28"/>
        <v>0</v>
      </c>
      <c r="AF34" s="197">
        <f t="shared" si="29"/>
        <v>18.68</v>
      </c>
      <c r="AG34" s="184">
        <v>50.85</v>
      </c>
      <c r="AH34" s="187"/>
      <c r="AI34" s="187"/>
      <c r="AJ34" s="187"/>
      <c r="AK34" s="190">
        <v>2</v>
      </c>
      <c r="AL34" s="190"/>
      <c r="AM34" s="190"/>
      <c r="AN34" s="190"/>
      <c r="AO34" s="192"/>
      <c r="AP34" s="194">
        <f t="shared" si="30"/>
        <v>50.85</v>
      </c>
      <c r="AQ34" s="180">
        <f t="shared" si="31"/>
        <v>2</v>
      </c>
      <c r="AR34" s="177">
        <f t="shared" si="32"/>
        <v>0</v>
      </c>
      <c r="AS34" s="197">
        <f t="shared" si="33"/>
        <v>52.85</v>
      </c>
      <c r="AT34" s="184">
        <v>24.66</v>
      </c>
      <c r="AU34" s="187"/>
      <c r="AV34" s="187"/>
      <c r="AW34" s="190">
        <v>6</v>
      </c>
      <c r="AX34" s="190"/>
      <c r="AY34" s="190"/>
      <c r="AZ34" s="190"/>
      <c r="BA34" s="192"/>
      <c r="BB34" s="194">
        <f t="shared" si="34"/>
        <v>24.66</v>
      </c>
      <c r="BC34" s="180">
        <f t="shared" si="35"/>
        <v>6</v>
      </c>
      <c r="BD34" s="177">
        <f t="shared" si="36"/>
        <v>0</v>
      </c>
      <c r="BE34" s="197">
        <f t="shared" si="37"/>
        <v>30.66</v>
      </c>
      <c r="BF34" s="194"/>
      <c r="BG34" s="201">
        <v>19.96</v>
      </c>
      <c r="BH34" s="190">
        <v>1</v>
      </c>
      <c r="BI34" s="190"/>
      <c r="BJ34" s="190"/>
      <c r="BK34" s="190"/>
      <c r="BL34" s="192"/>
      <c r="BM34" s="195">
        <f t="shared" si="38"/>
        <v>19.96</v>
      </c>
      <c r="BN34" s="178">
        <f t="shared" si="39"/>
        <v>1</v>
      </c>
      <c r="BO34" s="175">
        <f t="shared" si="40"/>
        <v>0</v>
      </c>
      <c r="BP34" s="199">
        <f t="shared" si="41"/>
        <v>20.96</v>
      </c>
      <c r="BQ34" s="184"/>
      <c r="BR34" s="187"/>
      <c r="BS34" s="187"/>
      <c r="BT34" s="187"/>
      <c r="BU34" s="190"/>
      <c r="BV34" s="190"/>
      <c r="BW34" s="190"/>
      <c r="BX34" s="190"/>
      <c r="BY34" s="192"/>
      <c r="BZ34" s="194">
        <f t="shared" si="42"/>
        <v>0</v>
      </c>
      <c r="CA34" s="180">
        <f t="shared" si="43"/>
        <v>0</v>
      </c>
      <c r="CB34" s="212">
        <f t="shared" si="44"/>
        <v>0</v>
      </c>
      <c r="CC34" s="213">
        <f t="shared" si="45"/>
        <v>0</v>
      </c>
      <c r="CD34" s="184"/>
      <c r="CE34" s="187"/>
      <c r="CF34" s="190"/>
      <c r="CG34" s="190"/>
      <c r="CH34" s="190"/>
      <c r="CI34" s="190"/>
      <c r="CJ34" s="192"/>
      <c r="CK34" s="194">
        <f t="shared" si="46"/>
        <v>0</v>
      </c>
      <c r="CL34" s="180">
        <f t="shared" si="47"/>
        <v>0</v>
      </c>
      <c r="CM34" s="177">
        <f t="shared" si="48"/>
        <v>0</v>
      </c>
      <c r="CN34" s="197">
        <f t="shared" si="49"/>
        <v>0</v>
      </c>
      <c r="CO34" s="133"/>
      <c r="CP34" s="133"/>
      <c r="CQ34" s="133"/>
      <c r="CR34" s="133"/>
      <c r="CS34" s="133"/>
      <c r="CT34" s="133"/>
      <c r="CU34" s="133"/>
      <c r="CV34" s="133"/>
      <c r="CW34" s="133"/>
      <c r="CX34" s="133"/>
      <c r="CY34" s="133"/>
      <c r="CZ34" s="133"/>
      <c r="DA34" s="133"/>
      <c r="DB34" s="133"/>
      <c r="DC34" s="133"/>
      <c r="DD34" s="133"/>
      <c r="DE34" s="133"/>
      <c r="DF34" s="133"/>
      <c r="DG34" s="133"/>
      <c r="DH34" s="133"/>
      <c r="DI34" s="133"/>
      <c r="DJ34" s="133"/>
      <c r="DK34" s="133"/>
      <c r="DL34" s="133"/>
      <c r="DM34" s="133"/>
      <c r="DN34" s="133"/>
      <c r="DO34" s="133"/>
      <c r="DP34" s="133"/>
      <c r="DQ34" s="133"/>
      <c r="DR34" s="133"/>
      <c r="DS34" s="133"/>
      <c r="DT34" s="133"/>
      <c r="DU34" s="133"/>
      <c r="DV34" s="133"/>
      <c r="DW34" s="133"/>
      <c r="DX34" s="133"/>
      <c r="DY34" s="133"/>
      <c r="DZ34" s="133"/>
      <c r="EA34" s="133"/>
      <c r="EB34" s="133"/>
      <c r="EC34" s="133"/>
      <c r="ED34" s="133"/>
      <c r="EE34" s="133"/>
      <c r="EF34" s="133"/>
      <c r="EG34" s="133"/>
      <c r="EH34" s="133"/>
      <c r="EI34" s="133"/>
      <c r="EJ34" s="133"/>
      <c r="EK34" s="133"/>
      <c r="EL34" s="133"/>
      <c r="EM34" s="133"/>
      <c r="EN34" s="133"/>
      <c r="EO34" s="133"/>
      <c r="EP34" s="133"/>
      <c r="EQ34" s="133"/>
      <c r="ER34" s="133"/>
      <c r="ES34" s="133"/>
      <c r="ET34" s="133"/>
      <c r="EU34" s="133"/>
      <c r="EV34" s="133"/>
      <c r="EW34" s="133"/>
      <c r="EX34" s="133"/>
      <c r="EY34" s="133"/>
      <c r="EZ34" s="133"/>
      <c r="FA34" s="133"/>
      <c r="FB34" s="133"/>
      <c r="FC34" s="133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41"/>
      <c r="IN34" s="133"/>
      <c r="IO34" s="133"/>
      <c r="IP34" s="133"/>
      <c r="IQ34" s="133"/>
      <c r="IR34" s="133"/>
      <c r="IS34" s="133"/>
      <c r="IT34" s="133"/>
      <c r="IU34" s="133"/>
      <c r="IV34" s="133"/>
      <c r="IW34" s="133"/>
      <c r="IX34" s="133"/>
      <c r="IY34" s="133"/>
      <c r="IZ34" s="133"/>
      <c r="JA34" s="133"/>
      <c r="JB34" s="133"/>
      <c r="JC34" s="133"/>
      <c r="JD34" s="133"/>
      <c r="JE34" s="133"/>
      <c r="JF34" s="133"/>
      <c r="JG34" s="133"/>
      <c r="JH34" s="133"/>
      <c r="JI34" s="133"/>
      <c r="JJ34" s="133"/>
      <c r="JK34" s="133"/>
      <c r="JL34" s="133"/>
      <c r="JM34" s="133"/>
      <c r="JN34" s="133"/>
      <c r="JO34" s="133"/>
      <c r="JP34" s="133"/>
      <c r="JQ34" s="133"/>
      <c r="JR34" s="133"/>
      <c r="JS34" s="133"/>
      <c r="JT34" s="133"/>
      <c r="JU34" s="133"/>
      <c r="JV34" s="133"/>
      <c r="JW34" s="133"/>
      <c r="JX34" s="133"/>
      <c r="JY34" s="133"/>
      <c r="JZ34" s="133"/>
      <c r="KA34" s="133"/>
      <c r="KB34" s="133"/>
      <c r="KC34" s="133"/>
      <c r="KD34" s="133"/>
      <c r="KE34" s="133"/>
      <c r="KF34" s="133"/>
      <c r="KG34" s="133"/>
      <c r="KH34" s="133"/>
      <c r="KI34" s="133"/>
      <c r="KJ34" s="133"/>
      <c r="KK34" s="133"/>
      <c r="KL34" s="133"/>
      <c r="KM34" s="133"/>
      <c r="KN34" s="133"/>
      <c r="KO34" s="133"/>
      <c r="KP34" s="133"/>
      <c r="KQ34" s="133"/>
      <c r="KR34" s="133"/>
      <c r="KS34" s="133"/>
      <c r="KT34" s="133"/>
      <c r="KU34" s="133"/>
      <c r="KV34" s="133"/>
      <c r="KW34" s="133"/>
      <c r="KX34" s="133"/>
      <c r="KY34" s="133"/>
      <c r="KZ34" s="133"/>
      <c r="LA34" s="133"/>
      <c r="LB34" s="133"/>
      <c r="LC34" s="133"/>
      <c r="LD34" s="133"/>
      <c r="LE34" s="133"/>
      <c r="LF34" s="133"/>
      <c r="LG34" s="133"/>
      <c r="LH34" s="133"/>
      <c r="LI34" s="133"/>
      <c r="LJ34" s="133"/>
      <c r="LK34" s="133"/>
      <c r="LL34" s="133"/>
    </row>
    <row r="35" spans="1:324" ht="12.75" customHeight="1" x14ac:dyDescent="0.2">
      <c r="A35" s="77">
        <v>7</v>
      </c>
      <c r="B35" s="143" t="s">
        <v>162</v>
      </c>
      <c r="C35" s="147"/>
      <c r="D35" s="148"/>
      <c r="E35" s="148" t="s">
        <v>12</v>
      </c>
      <c r="F35" s="151" t="s">
        <v>108</v>
      </c>
      <c r="G35" s="154"/>
      <c r="H35" s="157" t="e">
        <f>IF(AND(OR(#REF!="Y",#REF!="Y"),J35&lt;5,K35&lt;5),IF(AND(J35=#REF!,K35=#REF!),#REF!+1,1),"")</f>
        <v>#REF!</v>
      </c>
      <c r="I35" s="160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163">
        <f>IF(ISNA(VLOOKUP(E35,SortLookup!$A$1:$B$5,2,FALSE))," ",VLOOKUP(E35,SortLookup!$A$1:$B$5,2,FALSE))</f>
        <v>0</v>
      </c>
      <c r="K35" s="166" t="str">
        <f>IF(ISNA(VLOOKUP(F35,SortLookup!$A$7:$B$11,2,FALSE))," ",VLOOKUP(F35,SortLookup!$A$7:$B$11,2,FALSE))</f>
        <v xml:space="preserve"> </v>
      </c>
      <c r="L35" s="171">
        <f t="shared" si="21"/>
        <v>131.72999999999999</v>
      </c>
      <c r="M35" s="174">
        <f t="shared" si="22"/>
        <v>101.72999999999999</v>
      </c>
      <c r="N35" s="177">
        <f t="shared" si="23"/>
        <v>21</v>
      </c>
      <c r="O35" s="180">
        <f t="shared" si="24"/>
        <v>9</v>
      </c>
      <c r="P35" s="183">
        <f t="shared" si="25"/>
        <v>9</v>
      </c>
      <c r="Q35" s="184">
        <v>2.92</v>
      </c>
      <c r="R35" s="187">
        <v>3.33</v>
      </c>
      <c r="S35" s="187">
        <v>4.09</v>
      </c>
      <c r="T35" s="187">
        <v>4.47</v>
      </c>
      <c r="U35" s="187">
        <v>4.5999999999999996</v>
      </c>
      <c r="V35" s="187"/>
      <c r="W35" s="187"/>
      <c r="X35" s="190">
        <v>0</v>
      </c>
      <c r="Y35" s="190"/>
      <c r="Z35" s="190"/>
      <c r="AA35" s="190"/>
      <c r="AB35" s="192"/>
      <c r="AC35" s="194">
        <f t="shared" si="26"/>
        <v>19.409999999999997</v>
      </c>
      <c r="AD35" s="180">
        <f t="shared" si="27"/>
        <v>0</v>
      </c>
      <c r="AE35" s="177">
        <f t="shared" si="28"/>
        <v>0</v>
      </c>
      <c r="AF35" s="197">
        <f t="shared" si="29"/>
        <v>19.409999999999997</v>
      </c>
      <c r="AG35" s="184">
        <v>34.18</v>
      </c>
      <c r="AH35" s="187"/>
      <c r="AI35" s="187"/>
      <c r="AJ35" s="187"/>
      <c r="AK35" s="190">
        <v>2</v>
      </c>
      <c r="AL35" s="190">
        <v>1</v>
      </c>
      <c r="AM35" s="190"/>
      <c r="AN35" s="190">
        <v>3</v>
      </c>
      <c r="AO35" s="192"/>
      <c r="AP35" s="194">
        <f t="shared" si="30"/>
        <v>34.18</v>
      </c>
      <c r="AQ35" s="180">
        <f t="shared" si="31"/>
        <v>2</v>
      </c>
      <c r="AR35" s="177">
        <f t="shared" si="32"/>
        <v>18</v>
      </c>
      <c r="AS35" s="197">
        <f t="shared" si="33"/>
        <v>54.18</v>
      </c>
      <c r="AT35" s="184">
        <v>24.31</v>
      </c>
      <c r="AU35" s="187"/>
      <c r="AV35" s="187"/>
      <c r="AW35" s="190">
        <v>7</v>
      </c>
      <c r="AX35" s="190"/>
      <c r="AY35" s="190"/>
      <c r="AZ35" s="190"/>
      <c r="BA35" s="192"/>
      <c r="BB35" s="194">
        <f t="shared" si="34"/>
        <v>24.31</v>
      </c>
      <c r="BC35" s="180">
        <f t="shared" si="35"/>
        <v>7</v>
      </c>
      <c r="BD35" s="177">
        <f t="shared" si="36"/>
        <v>0</v>
      </c>
      <c r="BE35" s="197">
        <f t="shared" si="37"/>
        <v>31.31</v>
      </c>
      <c r="BF35" s="200"/>
      <c r="BG35" s="201">
        <v>23.83</v>
      </c>
      <c r="BH35" s="190"/>
      <c r="BI35" s="190">
        <v>1</v>
      </c>
      <c r="BJ35" s="190"/>
      <c r="BK35" s="190"/>
      <c r="BL35" s="192"/>
      <c r="BM35" s="194">
        <f t="shared" si="38"/>
        <v>23.83</v>
      </c>
      <c r="BN35" s="180">
        <f t="shared" si="39"/>
        <v>0</v>
      </c>
      <c r="BO35" s="177">
        <f t="shared" si="40"/>
        <v>3</v>
      </c>
      <c r="BP35" s="208">
        <f t="shared" si="41"/>
        <v>26.83</v>
      </c>
      <c r="BQ35" s="211"/>
      <c r="BR35" s="187"/>
      <c r="BS35" s="187"/>
      <c r="BT35" s="187"/>
      <c r="BU35" s="190"/>
      <c r="BV35" s="190"/>
      <c r="BW35" s="190"/>
      <c r="BX35" s="190"/>
      <c r="BY35" s="192"/>
      <c r="BZ35" s="194">
        <f t="shared" si="42"/>
        <v>0</v>
      </c>
      <c r="CA35" s="180">
        <f t="shared" si="43"/>
        <v>0</v>
      </c>
      <c r="CB35" s="212">
        <f t="shared" si="44"/>
        <v>0</v>
      </c>
      <c r="CC35" s="213">
        <f t="shared" si="45"/>
        <v>0</v>
      </c>
      <c r="CD35" s="184"/>
      <c r="CE35" s="187"/>
      <c r="CF35" s="190"/>
      <c r="CG35" s="190"/>
      <c r="CH35" s="190"/>
      <c r="CI35" s="190"/>
      <c r="CJ35" s="192"/>
      <c r="CK35" s="194">
        <f t="shared" si="46"/>
        <v>0</v>
      </c>
      <c r="CL35" s="180">
        <f t="shared" si="47"/>
        <v>0</v>
      </c>
      <c r="CM35" s="177">
        <f t="shared" si="48"/>
        <v>0</v>
      </c>
      <c r="CN35" s="197">
        <f t="shared" si="49"/>
        <v>0</v>
      </c>
      <c r="CO35" s="133"/>
      <c r="CP35" s="133"/>
      <c r="CQ35" s="133"/>
      <c r="CR35" s="133"/>
      <c r="CS35" s="133"/>
      <c r="CT35" s="133"/>
      <c r="CU35" s="133"/>
      <c r="CV35" s="133"/>
      <c r="CW35" s="133"/>
      <c r="CX35" s="133"/>
      <c r="CY35" s="133"/>
      <c r="CZ35" s="133"/>
      <c r="DA35" s="133"/>
      <c r="DB35" s="133"/>
      <c r="DC35" s="133"/>
      <c r="DD35" s="133"/>
      <c r="DE35" s="133"/>
      <c r="DF35" s="133"/>
      <c r="DG35" s="133"/>
      <c r="DH35" s="133"/>
      <c r="DI35" s="133"/>
      <c r="DJ35" s="133"/>
      <c r="DK35" s="133"/>
      <c r="DL35" s="133"/>
      <c r="DM35" s="133"/>
      <c r="DN35" s="133"/>
      <c r="DO35" s="133"/>
      <c r="DP35" s="133"/>
      <c r="DQ35" s="133"/>
      <c r="DR35" s="133"/>
      <c r="DS35" s="133"/>
      <c r="DT35" s="133"/>
      <c r="DU35" s="133"/>
      <c r="DV35" s="133"/>
      <c r="DW35" s="133"/>
      <c r="DX35" s="133"/>
      <c r="DY35" s="133"/>
      <c r="DZ35" s="133"/>
      <c r="EA35" s="133"/>
      <c r="EB35" s="133"/>
      <c r="EC35" s="133"/>
      <c r="ED35" s="133"/>
      <c r="EE35" s="133"/>
      <c r="EF35" s="133"/>
      <c r="EG35" s="133"/>
      <c r="EH35" s="133"/>
      <c r="EI35" s="133"/>
      <c r="EJ35" s="133"/>
      <c r="EK35" s="133"/>
      <c r="EL35" s="133"/>
      <c r="EM35" s="133"/>
      <c r="EN35" s="133"/>
      <c r="EO35" s="133"/>
      <c r="EP35" s="133"/>
      <c r="EQ35" s="133"/>
      <c r="ER35" s="133"/>
      <c r="ES35" s="133"/>
      <c r="ET35" s="133"/>
      <c r="EU35" s="133"/>
      <c r="EV35" s="133"/>
      <c r="EW35" s="133"/>
      <c r="EX35" s="133"/>
      <c r="EY35" s="133"/>
      <c r="EZ35" s="133"/>
      <c r="FA35" s="133"/>
      <c r="FB35" s="133"/>
      <c r="FC35" s="133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41"/>
      <c r="IN35" s="133"/>
      <c r="IO35" s="133"/>
      <c r="IP35" s="133"/>
      <c r="IQ35" s="133"/>
      <c r="IR35" s="133"/>
      <c r="IS35" s="133"/>
      <c r="IT35" s="133"/>
      <c r="IU35" s="133"/>
      <c r="IV35" s="133"/>
      <c r="IW35" s="133"/>
      <c r="IX35" s="133"/>
      <c r="IY35" s="133"/>
      <c r="IZ35" s="133"/>
      <c r="JA35" s="133"/>
      <c r="JB35" s="133"/>
      <c r="JC35" s="133"/>
      <c r="JD35" s="133"/>
      <c r="JE35" s="133"/>
      <c r="JF35" s="133"/>
      <c r="JG35" s="133"/>
      <c r="JH35" s="133"/>
      <c r="JI35" s="133"/>
      <c r="JJ35" s="133"/>
      <c r="JK35" s="133"/>
      <c r="JL35" s="133"/>
      <c r="JM35" s="133"/>
      <c r="JN35" s="133"/>
      <c r="JO35" s="133"/>
      <c r="JP35" s="133"/>
      <c r="JQ35" s="133"/>
      <c r="JR35" s="133"/>
      <c r="JS35" s="133"/>
      <c r="JT35" s="133"/>
      <c r="JU35" s="133"/>
      <c r="JV35" s="133"/>
      <c r="JW35" s="133"/>
      <c r="JX35" s="133"/>
      <c r="JY35" s="133"/>
      <c r="JZ35" s="133"/>
      <c r="KA35" s="133"/>
      <c r="KB35" s="133"/>
      <c r="KC35" s="133"/>
      <c r="KD35" s="133"/>
      <c r="KE35" s="133"/>
      <c r="KF35" s="133"/>
      <c r="KG35" s="133"/>
      <c r="KH35" s="133"/>
      <c r="KI35" s="133"/>
      <c r="KJ35" s="133"/>
      <c r="KK35" s="133"/>
      <c r="KL35" s="133"/>
      <c r="KM35" s="133"/>
      <c r="KN35" s="133"/>
      <c r="KO35" s="133"/>
      <c r="KP35" s="133"/>
      <c r="KQ35" s="133"/>
      <c r="KR35" s="133"/>
      <c r="KS35" s="133"/>
      <c r="KT35" s="133"/>
      <c r="KU35" s="133"/>
      <c r="KV35" s="133"/>
      <c r="KW35" s="133"/>
      <c r="KX35" s="133"/>
      <c r="KY35" s="133"/>
      <c r="KZ35" s="133"/>
      <c r="LA35" s="133"/>
      <c r="LB35" s="133"/>
      <c r="LC35" s="133"/>
      <c r="LD35" s="133"/>
      <c r="LE35" s="133"/>
      <c r="LF35" s="133"/>
      <c r="LG35" s="133"/>
      <c r="LH35" s="133"/>
      <c r="LI35" s="133"/>
      <c r="LJ35" s="133"/>
      <c r="LK35" s="133"/>
      <c r="LL35" s="133"/>
    </row>
    <row r="36" spans="1:324" ht="12.75" customHeight="1" x14ac:dyDescent="0.2">
      <c r="A36" s="77">
        <v>8</v>
      </c>
      <c r="B36" s="145" t="s">
        <v>154</v>
      </c>
      <c r="C36" s="146"/>
      <c r="D36" s="150"/>
      <c r="E36" s="150" t="s">
        <v>12</v>
      </c>
      <c r="F36" s="153" t="s">
        <v>28</v>
      </c>
      <c r="G36" s="156"/>
      <c r="H36" s="159" t="e">
        <f>IF(AND(OR(#REF!="Y",#REF!="Y"),J36&lt;5,K36&lt;5),IF(AND(J36=#REF!,K36=#REF!),#REF!+1,1),"")</f>
        <v>#REF!</v>
      </c>
      <c r="I36" s="162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165">
        <f>IF(ISNA(VLOOKUP(E36,SortLookup!$A$1:$B$5,2,FALSE))," ",VLOOKUP(E36,SortLookup!$A$1:$B$5,2,FALSE))</f>
        <v>0</v>
      </c>
      <c r="K36" s="168">
        <f>IF(ISNA(VLOOKUP(F36,SortLookup!$A$7:$B$11,2,FALSE))," ",VLOOKUP(F36,SortLookup!$A$7:$B$11,2,FALSE))</f>
        <v>2</v>
      </c>
      <c r="L36" s="169">
        <f t="shared" si="21"/>
        <v>135.19</v>
      </c>
      <c r="M36" s="172">
        <f>AC36+AP36+BB36+BM36+BZ36+CK36+CV35+DG35+DR35+EC35+EN35+EY35+FJ35+FU35+GF35+GQ35+HB35+HM35+HX35+II35</f>
        <v>84.19</v>
      </c>
      <c r="N36" s="175">
        <f>AE36+AR36+BD36+BO36+CB36+CM36+CX35+DI35+DT35+EE35+EP35+FA35+FL35+FW35+GH35+GS35+HD35+HO35+HZ35+IK35</f>
        <v>6</v>
      </c>
      <c r="O36" s="178">
        <f t="shared" si="24"/>
        <v>45</v>
      </c>
      <c r="P36" s="181">
        <f>X36+AK36+AW36+BH36+BU36+CF36+CQ35+DB35+DM35+DX35+EI35+ET35+FE35+FP35+GA35+GL35+GW35+HH35+HS35+ID35</f>
        <v>45</v>
      </c>
      <c r="Q36" s="186">
        <v>2.4300000000000002</v>
      </c>
      <c r="R36" s="189">
        <v>3.27</v>
      </c>
      <c r="S36" s="189">
        <v>4.3499999999999996</v>
      </c>
      <c r="T36" s="189">
        <v>4.04</v>
      </c>
      <c r="U36" s="189">
        <v>4.2300000000000004</v>
      </c>
      <c r="V36" s="189"/>
      <c r="W36" s="189"/>
      <c r="X36" s="190">
        <v>5</v>
      </c>
      <c r="Y36" s="190"/>
      <c r="Z36" s="190"/>
      <c r="AA36" s="190"/>
      <c r="AB36" s="192"/>
      <c r="AC36" s="195">
        <f t="shared" si="26"/>
        <v>18.32</v>
      </c>
      <c r="AD36" s="178">
        <f t="shared" si="27"/>
        <v>5</v>
      </c>
      <c r="AE36" s="175">
        <f t="shared" si="28"/>
        <v>0</v>
      </c>
      <c r="AF36" s="199">
        <f t="shared" si="29"/>
        <v>23.32</v>
      </c>
      <c r="AG36" s="186">
        <v>20.43</v>
      </c>
      <c r="AH36" s="189"/>
      <c r="AI36" s="189"/>
      <c r="AJ36" s="189"/>
      <c r="AK36" s="190">
        <v>35</v>
      </c>
      <c r="AL36" s="190">
        <v>1</v>
      </c>
      <c r="AM36" s="190"/>
      <c r="AN36" s="190"/>
      <c r="AO36" s="192"/>
      <c r="AP36" s="195">
        <f t="shared" si="30"/>
        <v>20.43</v>
      </c>
      <c r="AQ36" s="178">
        <f t="shared" si="31"/>
        <v>35</v>
      </c>
      <c r="AR36" s="175">
        <f t="shared" si="32"/>
        <v>3</v>
      </c>
      <c r="AS36" s="199">
        <f t="shared" si="33"/>
        <v>58.43</v>
      </c>
      <c r="AT36" s="186">
        <v>27.51</v>
      </c>
      <c r="AU36" s="189"/>
      <c r="AV36" s="189"/>
      <c r="AW36" s="190">
        <v>4</v>
      </c>
      <c r="AX36" s="190"/>
      <c r="AY36" s="190"/>
      <c r="AZ36" s="190"/>
      <c r="BA36" s="192"/>
      <c r="BB36" s="195">
        <f t="shared" si="34"/>
        <v>27.51</v>
      </c>
      <c r="BC36" s="178">
        <f t="shared" si="35"/>
        <v>4</v>
      </c>
      <c r="BD36" s="175">
        <f t="shared" si="36"/>
        <v>0</v>
      </c>
      <c r="BE36" s="199">
        <f t="shared" si="37"/>
        <v>31.51</v>
      </c>
      <c r="BF36" s="195"/>
      <c r="BG36" s="203">
        <v>17.93</v>
      </c>
      <c r="BH36" s="204">
        <v>1</v>
      </c>
      <c r="BI36" s="204">
        <v>1</v>
      </c>
      <c r="BJ36" s="204"/>
      <c r="BK36" s="204"/>
      <c r="BL36" s="205"/>
      <c r="BM36" s="195">
        <f t="shared" si="38"/>
        <v>17.93</v>
      </c>
      <c r="BN36" s="178">
        <f t="shared" si="39"/>
        <v>1</v>
      </c>
      <c r="BO36" s="175">
        <f t="shared" si="40"/>
        <v>3</v>
      </c>
      <c r="BP36" s="199">
        <f t="shared" si="41"/>
        <v>21.93</v>
      </c>
      <c r="BQ36" s="210"/>
      <c r="BR36" s="187"/>
      <c r="BS36" s="187"/>
      <c r="BT36" s="187"/>
      <c r="BU36" s="190"/>
      <c r="BV36" s="190"/>
      <c r="BW36" s="190"/>
      <c r="BX36" s="190"/>
      <c r="BY36" s="192"/>
      <c r="BZ36" s="194">
        <f t="shared" si="42"/>
        <v>0</v>
      </c>
      <c r="CA36" s="180">
        <f t="shared" si="43"/>
        <v>0</v>
      </c>
      <c r="CB36" s="212">
        <f t="shared" si="44"/>
        <v>0</v>
      </c>
      <c r="CC36" s="213">
        <f t="shared" si="45"/>
        <v>0</v>
      </c>
      <c r="CD36" s="184"/>
      <c r="CE36" s="187"/>
      <c r="CF36" s="190"/>
      <c r="CG36" s="190"/>
      <c r="CH36" s="190"/>
      <c r="CI36" s="190"/>
      <c r="CJ36" s="192"/>
      <c r="CK36" s="194">
        <f t="shared" si="46"/>
        <v>0</v>
      </c>
      <c r="CL36" s="180">
        <f t="shared" si="47"/>
        <v>0</v>
      </c>
      <c r="CM36" s="177">
        <f t="shared" si="48"/>
        <v>0</v>
      </c>
      <c r="CN36" s="197">
        <f t="shared" si="49"/>
        <v>0</v>
      </c>
      <c r="CO36" s="133"/>
      <c r="CP36" s="133"/>
      <c r="CQ36" s="133"/>
      <c r="CR36" s="133"/>
      <c r="CS36" s="133"/>
      <c r="CT36" s="133"/>
      <c r="CU36" s="133"/>
      <c r="CV36" s="215"/>
      <c r="CW36" s="133"/>
      <c r="CX36" s="133"/>
      <c r="CY36" s="215"/>
      <c r="CZ36" s="215"/>
      <c r="DA36" s="133"/>
      <c r="DB36" s="133"/>
      <c r="DC36" s="133"/>
      <c r="DD36" s="133"/>
      <c r="DE36" s="133"/>
      <c r="DF36" s="133"/>
      <c r="DG36" s="215"/>
      <c r="DH36" s="133"/>
      <c r="DI36" s="133"/>
      <c r="DJ36" s="215"/>
      <c r="DK36" s="215"/>
      <c r="DL36" s="133"/>
      <c r="DM36" s="133"/>
      <c r="DN36" s="133"/>
      <c r="DO36" s="133"/>
      <c r="DP36" s="133"/>
      <c r="DQ36" s="133"/>
      <c r="DR36" s="215"/>
      <c r="DS36" s="133"/>
      <c r="DT36" s="133"/>
      <c r="DU36" s="215"/>
      <c r="DV36" s="215"/>
      <c r="DW36" s="133"/>
      <c r="DX36" s="133"/>
      <c r="DY36" s="133"/>
      <c r="DZ36" s="133"/>
      <c r="EA36" s="133"/>
      <c r="EB36" s="133"/>
      <c r="EC36" s="215"/>
      <c r="ED36" s="133"/>
      <c r="EE36" s="133"/>
      <c r="EF36" s="215"/>
      <c r="EG36" s="215"/>
      <c r="EH36" s="133"/>
      <c r="EI36" s="133"/>
      <c r="EJ36" s="133"/>
      <c r="EK36" s="133"/>
      <c r="EL36" s="133"/>
      <c r="EM36" s="133"/>
      <c r="EN36" s="215"/>
      <c r="EO36" s="133"/>
      <c r="EP36" s="133"/>
      <c r="EQ36" s="215"/>
      <c r="ER36" s="215"/>
      <c r="ES36" s="133"/>
      <c r="ET36" s="133"/>
      <c r="EU36" s="133"/>
      <c r="EV36" s="133"/>
      <c r="EW36" s="133"/>
      <c r="EX36" s="133"/>
      <c r="EY36" s="215"/>
      <c r="EZ36" s="133"/>
      <c r="FA36" s="133"/>
      <c r="FB36" s="215"/>
      <c r="FC36" s="215"/>
      <c r="FD36" s="133"/>
      <c r="FE36" s="133"/>
      <c r="FF36" s="133"/>
      <c r="FG36" s="133"/>
      <c r="FH36" s="133"/>
      <c r="FI36" s="133"/>
      <c r="FJ36" s="215"/>
      <c r="FK36" s="133"/>
      <c r="FL36" s="133"/>
      <c r="FM36" s="215"/>
      <c r="FN36" s="215"/>
      <c r="FO36" s="133"/>
      <c r="FP36" s="133"/>
      <c r="FQ36" s="133"/>
      <c r="FR36" s="133"/>
      <c r="FS36" s="133"/>
      <c r="FT36" s="133"/>
      <c r="FU36" s="215"/>
      <c r="FV36" s="133"/>
      <c r="FW36" s="133"/>
      <c r="FX36" s="215"/>
      <c r="FY36" s="215"/>
      <c r="FZ36" s="133"/>
      <c r="GA36" s="133"/>
      <c r="GB36" s="133"/>
      <c r="GC36" s="133"/>
      <c r="GD36" s="133"/>
      <c r="GE36" s="133"/>
      <c r="GF36" s="215"/>
      <c r="GG36" s="133"/>
      <c r="GH36" s="133"/>
      <c r="GI36" s="215"/>
      <c r="GJ36" s="215"/>
      <c r="GK36" s="133"/>
      <c r="GL36" s="133"/>
      <c r="GM36" s="133"/>
      <c r="GN36" s="133"/>
      <c r="GO36" s="133"/>
      <c r="GP36" s="133"/>
      <c r="GQ36" s="215"/>
      <c r="GR36" s="133"/>
      <c r="GS36" s="133"/>
      <c r="GT36" s="215"/>
      <c r="GU36" s="215"/>
      <c r="GV36" s="133"/>
      <c r="GW36" s="133"/>
      <c r="GX36" s="133"/>
      <c r="GY36" s="133"/>
      <c r="GZ36" s="133"/>
      <c r="HA36" s="133"/>
      <c r="HB36" s="215"/>
      <c r="HC36" s="133"/>
      <c r="HD36" s="133"/>
      <c r="HE36" s="215"/>
      <c r="HF36" s="215"/>
      <c r="HG36" s="133"/>
      <c r="HH36" s="133"/>
      <c r="HI36" s="133"/>
      <c r="HJ36" s="133"/>
      <c r="HK36" s="133"/>
      <c r="HL36" s="133"/>
      <c r="HM36" s="215"/>
      <c r="HN36" s="133"/>
      <c r="HO36" s="133"/>
      <c r="HP36" s="215"/>
      <c r="HQ36" s="215"/>
      <c r="HR36" s="133"/>
      <c r="HS36" s="133"/>
      <c r="HT36" s="133"/>
      <c r="HU36" s="133"/>
      <c r="HV36" s="133"/>
      <c r="HW36" s="133"/>
      <c r="HX36" s="215"/>
      <c r="HY36" s="133"/>
      <c r="HZ36" s="133"/>
      <c r="IA36" s="215"/>
      <c r="IB36" s="215"/>
      <c r="IC36" s="133"/>
      <c r="ID36" s="133"/>
      <c r="IE36" s="133"/>
      <c r="IF36" s="133"/>
      <c r="IG36" s="133"/>
      <c r="IH36" s="133"/>
      <c r="II36" s="215"/>
      <c r="IJ36" s="133"/>
      <c r="IK36" s="133"/>
      <c r="IL36" s="133"/>
      <c r="IM36" s="223"/>
      <c r="IN36" s="133"/>
      <c r="IO36" s="133"/>
      <c r="IP36" s="133"/>
      <c r="IQ36" s="133"/>
      <c r="IR36" s="133"/>
      <c r="IS36" s="133"/>
      <c r="IT36" s="133"/>
      <c r="IU36" s="133"/>
      <c r="IV36" s="133"/>
      <c r="IW36" s="133"/>
      <c r="IX36" s="133"/>
      <c r="IY36" s="133"/>
      <c r="IZ36" s="133"/>
      <c r="JA36" s="133"/>
      <c r="JB36" s="133"/>
      <c r="JC36" s="133"/>
      <c r="JD36" s="133"/>
      <c r="JE36" s="133"/>
      <c r="JF36" s="133"/>
      <c r="JG36" s="133"/>
      <c r="JH36" s="133"/>
      <c r="JI36" s="133"/>
      <c r="JJ36" s="133"/>
      <c r="JK36" s="133"/>
      <c r="JL36" s="133"/>
      <c r="JM36" s="133"/>
      <c r="JN36" s="133"/>
      <c r="JO36" s="133"/>
      <c r="JP36" s="133"/>
      <c r="JQ36" s="133"/>
      <c r="JR36" s="133"/>
      <c r="JS36" s="133"/>
      <c r="JT36" s="133"/>
      <c r="JU36" s="133"/>
      <c r="JV36" s="133"/>
      <c r="JW36" s="133"/>
      <c r="JX36" s="133"/>
      <c r="JY36" s="133"/>
      <c r="JZ36" s="133"/>
      <c r="KA36" s="133"/>
      <c r="KB36" s="133"/>
      <c r="KC36" s="133"/>
      <c r="KD36" s="133"/>
      <c r="KE36" s="133"/>
      <c r="KF36" s="133"/>
      <c r="KG36" s="133"/>
      <c r="KH36" s="133"/>
      <c r="KI36" s="133"/>
      <c r="KJ36" s="133"/>
      <c r="KK36" s="133"/>
      <c r="KL36" s="133"/>
      <c r="KM36" s="133"/>
      <c r="KN36" s="133"/>
      <c r="KO36" s="133"/>
      <c r="KP36" s="133"/>
      <c r="KQ36" s="133"/>
      <c r="KR36" s="133"/>
      <c r="KS36" s="133"/>
      <c r="KT36" s="133"/>
      <c r="KU36" s="133"/>
      <c r="KV36" s="133"/>
      <c r="KW36" s="133"/>
      <c r="KX36" s="133"/>
      <c r="KY36" s="133"/>
      <c r="KZ36" s="133"/>
      <c r="LA36" s="133"/>
      <c r="LB36" s="133"/>
      <c r="LC36" s="133"/>
      <c r="LD36" s="133"/>
      <c r="LE36" s="133"/>
      <c r="LF36" s="133"/>
      <c r="LG36" s="133"/>
      <c r="LH36" s="133"/>
      <c r="LI36" s="133"/>
      <c r="LJ36" s="133"/>
      <c r="LK36" s="133"/>
      <c r="LL36" s="133"/>
    </row>
    <row r="37" spans="1:324" ht="12.75" customHeight="1" x14ac:dyDescent="0.2">
      <c r="A37" s="77">
        <v>9</v>
      </c>
      <c r="B37" s="62" t="s">
        <v>107</v>
      </c>
      <c r="C37" s="36"/>
      <c r="D37" s="37"/>
      <c r="E37" s="63" t="s">
        <v>12</v>
      </c>
      <c r="F37" s="64" t="s">
        <v>108</v>
      </c>
      <c r="G37" s="39"/>
      <c r="H37" s="40" t="e">
        <f>IF(AND(OR(#REF!="Y",#REF!="Y"),J37&lt;5,K37&lt;5),IF(AND(J37=#REF!,K37=#REF!),#REF!+1,1),"")</f>
        <v>#REF!</v>
      </c>
      <c r="I37" s="41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42">
        <f>IF(ISNA(VLOOKUP(E37,SortLookup!$A$1:$B$5,2,FALSE))," ",VLOOKUP(E37,SortLookup!$A$1:$B$5,2,FALSE))</f>
        <v>0</v>
      </c>
      <c r="K37" s="43" t="str">
        <f>IF(ISNA(VLOOKUP(F37,SortLookup!$A$7:$B$11,2,FALSE))," ",VLOOKUP(F37,SortLookup!$A$7:$B$11,2,FALSE))</f>
        <v xml:space="preserve"> </v>
      </c>
      <c r="L37" s="44">
        <f t="shared" si="21"/>
        <v>143.55000000000001</v>
      </c>
      <c r="M37" s="45">
        <f>AC37+AP37+BB37+BM37+BZ37+CK37+CV37+DG37+DR37+EC37+EN37+EY37+FJ37+FU37+GF37+GQ37+HB37+HM37+HX37+II37</f>
        <v>115.55000000000001</v>
      </c>
      <c r="N37" s="46">
        <f>AE37+AR37+BD37+BO37+CB37+CM37+CX37+DI37+DT37+EE37+EP37+FA37+FL37+FW37+GH37+GS37+HD37+HO37+HZ37+IK37</f>
        <v>0</v>
      </c>
      <c r="O37" s="47">
        <f t="shared" si="24"/>
        <v>28</v>
      </c>
      <c r="P37" s="48">
        <f>X37+AK37+AW37+BH37+BU37+CF37+CQ37+DB37+DM37+DX37+EI37+ET37+FE37+FP37+GA37+GL37+GW37+HH37+HS37+ID37</f>
        <v>28</v>
      </c>
      <c r="Q37" s="65">
        <v>1.92</v>
      </c>
      <c r="R37" s="66">
        <v>3.7</v>
      </c>
      <c r="S37" s="66">
        <v>3.82</v>
      </c>
      <c r="T37" s="66">
        <v>4.6900000000000004</v>
      </c>
      <c r="U37" s="66">
        <v>5.23</v>
      </c>
      <c r="V37" s="50"/>
      <c r="W37" s="50"/>
      <c r="X37" s="67">
        <v>4</v>
      </c>
      <c r="Y37" s="51"/>
      <c r="Z37" s="51"/>
      <c r="AA37" s="51"/>
      <c r="AB37" s="52"/>
      <c r="AC37" s="49">
        <f t="shared" si="26"/>
        <v>19.36</v>
      </c>
      <c r="AD37" s="53">
        <f t="shared" si="27"/>
        <v>4</v>
      </c>
      <c r="AE37" s="51">
        <f t="shared" si="28"/>
        <v>0</v>
      </c>
      <c r="AF37" s="54">
        <f t="shared" si="29"/>
        <v>23.36</v>
      </c>
      <c r="AG37" s="65">
        <v>43.25</v>
      </c>
      <c r="AH37" s="50"/>
      <c r="AI37" s="50"/>
      <c r="AJ37" s="50"/>
      <c r="AK37" s="67">
        <v>3</v>
      </c>
      <c r="AL37" s="51"/>
      <c r="AM37" s="51"/>
      <c r="AN37" s="51"/>
      <c r="AO37" s="52"/>
      <c r="AP37" s="49">
        <f t="shared" si="30"/>
        <v>43.25</v>
      </c>
      <c r="AQ37" s="53">
        <f t="shared" si="31"/>
        <v>3</v>
      </c>
      <c r="AR37" s="51">
        <f t="shared" si="32"/>
        <v>0</v>
      </c>
      <c r="AS37" s="54">
        <f t="shared" si="33"/>
        <v>46.25</v>
      </c>
      <c r="AT37" s="65">
        <v>32.51</v>
      </c>
      <c r="AU37" s="50"/>
      <c r="AV37" s="50"/>
      <c r="AW37" s="67">
        <v>21</v>
      </c>
      <c r="AX37" s="51"/>
      <c r="AY37" s="51"/>
      <c r="AZ37" s="51"/>
      <c r="BA37" s="52"/>
      <c r="BB37" s="49">
        <f t="shared" si="34"/>
        <v>32.51</v>
      </c>
      <c r="BC37" s="53">
        <f t="shared" si="35"/>
        <v>21</v>
      </c>
      <c r="BD37" s="51">
        <f t="shared" si="36"/>
        <v>0</v>
      </c>
      <c r="BE37" s="54">
        <f t="shared" si="37"/>
        <v>53.51</v>
      </c>
      <c r="BF37" s="49"/>
      <c r="BG37" s="68">
        <v>20.43</v>
      </c>
      <c r="BH37" s="67">
        <v>0</v>
      </c>
      <c r="BI37" s="51"/>
      <c r="BJ37" s="51"/>
      <c r="BK37" s="51"/>
      <c r="BL37" s="52"/>
      <c r="BM37" s="56">
        <f t="shared" si="38"/>
        <v>20.43</v>
      </c>
      <c r="BN37" s="47">
        <f t="shared" si="39"/>
        <v>0</v>
      </c>
      <c r="BO37" s="46">
        <f t="shared" si="40"/>
        <v>0</v>
      </c>
      <c r="BP37" s="57">
        <f t="shared" si="41"/>
        <v>20.43</v>
      </c>
      <c r="BQ37" s="49"/>
      <c r="BR37" s="50"/>
      <c r="BS37" s="50"/>
      <c r="BT37" s="50"/>
      <c r="BU37" s="51"/>
      <c r="BV37" s="51"/>
      <c r="BW37" s="51"/>
      <c r="BX37" s="51"/>
      <c r="BY37" s="52"/>
      <c r="BZ37" s="49">
        <f t="shared" si="42"/>
        <v>0</v>
      </c>
      <c r="CA37" s="53">
        <f t="shared" si="43"/>
        <v>0</v>
      </c>
      <c r="CB37" s="52">
        <f t="shared" si="44"/>
        <v>0</v>
      </c>
      <c r="CC37" s="58">
        <f t="shared" si="45"/>
        <v>0</v>
      </c>
      <c r="CD37" s="49"/>
      <c r="CE37" s="50"/>
      <c r="CF37" s="51"/>
      <c r="CG37" s="51"/>
      <c r="CH37" s="51"/>
      <c r="CI37" s="51"/>
      <c r="CJ37" s="52"/>
      <c r="CK37" s="49">
        <f t="shared" si="46"/>
        <v>0</v>
      </c>
      <c r="CL37" s="53">
        <f t="shared" si="47"/>
        <v>0</v>
      </c>
      <c r="CM37" s="51">
        <f t="shared" si="48"/>
        <v>0</v>
      </c>
      <c r="CN37" s="54">
        <f t="shared" si="49"/>
        <v>0</v>
      </c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106"/>
    </row>
    <row r="38" spans="1:324" ht="12.75" customHeight="1" x14ac:dyDescent="0.2">
      <c r="A38" s="77">
        <v>10</v>
      </c>
      <c r="B38" s="62" t="s">
        <v>122</v>
      </c>
      <c r="C38" s="36"/>
      <c r="D38" s="37"/>
      <c r="E38" s="63" t="s">
        <v>12</v>
      </c>
      <c r="F38" s="64" t="s">
        <v>108</v>
      </c>
      <c r="G38" s="39"/>
      <c r="H38" s="40" t="e">
        <f>IF(AND(OR(#REF!="Y",#REF!="Y"),J38&lt;5,K38&lt;5),IF(AND(J38=#REF!,K38=#REF!),#REF!+1,1),"")</f>
        <v>#REF!</v>
      </c>
      <c r="I38" s="41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42">
        <f>IF(ISNA(VLOOKUP(E38,SortLookup!$A$1:$B$5,2,FALSE))," ",VLOOKUP(E38,SortLookup!$A$1:$B$5,2,FALSE))</f>
        <v>0</v>
      </c>
      <c r="K38" s="43" t="str">
        <f>IF(ISNA(VLOOKUP(F38,SortLookup!$A$7:$B$11,2,FALSE))," ",VLOOKUP(F38,SortLookup!$A$7:$B$11,2,FALSE))</f>
        <v xml:space="preserve"> </v>
      </c>
      <c r="L38" s="44">
        <f t="shared" si="21"/>
        <v>147.28</v>
      </c>
      <c r="M38" s="45">
        <f>AC38+AP38+BB38+BM38+BZ38+CK38+CV38+DG38+DR38+EC38+EN38+EY38+FJ38+FU38+GF38+GQ38+HB38+HM38+HX38+II38</f>
        <v>123.28</v>
      </c>
      <c r="N38" s="46">
        <f>AE38+AR38+BD38+BO38+CB38+CM38+CX38+DI38+DT38+EE38+EP38+FA38+FL38+FW38+GH38+GS38+HD38+HO38+HZ38+IK38</f>
        <v>3</v>
      </c>
      <c r="O38" s="47">
        <f t="shared" si="24"/>
        <v>21</v>
      </c>
      <c r="P38" s="48">
        <f>X38+AK38+AW38+BH38+BU38+CF38+CQ38+DB38+DM38+DX38+EI38+ET38+FE38+FP38+GA38+GL38+GW38+HH38+HS38+ID38</f>
        <v>21</v>
      </c>
      <c r="Q38" s="65">
        <v>1.9</v>
      </c>
      <c r="R38" s="66">
        <v>3.84</v>
      </c>
      <c r="S38" s="66">
        <v>4.3099999999999996</v>
      </c>
      <c r="T38" s="66">
        <v>5.27</v>
      </c>
      <c r="U38" s="66">
        <v>6.48</v>
      </c>
      <c r="V38" s="50"/>
      <c r="W38" s="50"/>
      <c r="X38" s="67">
        <v>5</v>
      </c>
      <c r="Y38" s="51"/>
      <c r="Z38" s="51"/>
      <c r="AA38" s="51"/>
      <c r="AB38" s="52"/>
      <c r="AC38" s="49">
        <f t="shared" si="26"/>
        <v>21.8</v>
      </c>
      <c r="AD38" s="53">
        <f t="shared" si="27"/>
        <v>5</v>
      </c>
      <c r="AE38" s="51">
        <f t="shared" si="28"/>
        <v>0</v>
      </c>
      <c r="AF38" s="54">
        <f t="shared" si="29"/>
        <v>26.8</v>
      </c>
      <c r="AG38" s="65">
        <v>47.49</v>
      </c>
      <c r="AH38" s="50"/>
      <c r="AI38" s="50"/>
      <c r="AJ38" s="50"/>
      <c r="AK38" s="67">
        <v>3</v>
      </c>
      <c r="AL38" s="67">
        <v>1</v>
      </c>
      <c r="AM38" s="51"/>
      <c r="AN38" s="51"/>
      <c r="AO38" s="52"/>
      <c r="AP38" s="49">
        <f t="shared" si="30"/>
        <v>47.49</v>
      </c>
      <c r="AQ38" s="53">
        <f t="shared" si="31"/>
        <v>3</v>
      </c>
      <c r="AR38" s="51">
        <f t="shared" si="32"/>
        <v>3</v>
      </c>
      <c r="AS38" s="54">
        <f t="shared" si="33"/>
        <v>53.49</v>
      </c>
      <c r="AT38" s="65">
        <v>30.81</v>
      </c>
      <c r="AU38" s="50"/>
      <c r="AV38" s="50"/>
      <c r="AW38" s="67">
        <v>13</v>
      </c>
      <c r="AX38" s="51"/>
      <c r="AY38" s="51"/>
      <c r="AZ38" s="51"/>
      <c r="BA38" s="52"/>
      <c r="BB38" s="49">
        <f t="shared" si="34"/>
        <v>30.81</v>
      </c>
      <c r="BC38" s="53">
        <f t="shared" si="35"/>
        <v>13</v>
      </c>
      <c r="BD38" s="51">
        <f t="shared" si="36"/>
        <v>0</v>
      </c>
      <c r="BE38" s="54">
        <f t="shared" si="37"/>
        <v>43.81</v>
      </c>
      <c r="BF38" s="49"/>
      <c r="BG38" s="68">
        <v>23.18</v>
      </c>
      <c r="BH38" s="67">
        <v>0</v>
      </c>
      <c r="BI38" s="51"/>
      <c r="BJ38" s="51"/>
      <c r="BK38" s="51"/>
      <c r="BL38" s="52"/>
      <c r="BM38" s="56">
        <f t="shared" si="38"/>
        <v>23.18</v>
      </c>
      <c r="BN38" s="47">
        <f t="shared" si="39"/>
        <v>0</v>
      </c>
      <c r="BO38" s="46">
        <f t="shared" si="40"/>
        <v>0</v>
      </c>
      <c r="BP38" s="57">
        <f t="shared" si="41"/>
        <v>23.18</v>
      </c>
      <c r="BQ38" s="49"/>
      <c r="BR38" s="50"/>
      <c r="BS38" s="50"/>
      <c r="BT38" s="50"/>
      <c r="BU38" s="51"/>
      <c r="BV38" s="51"/>
      <c r="BW38" s="51"/>
      <c r="BX38" s="51"/>
      <c r="BY38" s="52"/>
      <c r="BZ38" s="49">
        <f t="shared" si="42"/>
        <v>0</v>
      </c>
      <c r="CA38" s="53">
        <f t="shared" si="43"/>
        <v>0</v>
      </c>
      <c r="CB38" s="52">
        <f t="shared" si="44"/>
        <v>0</v>
      </c>
      <c r="CC38" s="58">
        <f t="shared" si="45"/>
        <v>0</v>
      </c>
      <c r="CD38" s="49"/>
      <c r="CE38" s="50"/>
      <c r="CF38" s="51"/>
      <c r="CG38" s="51"/>
      <c r="CH38" s="51"/>
      <c r="CI38" s="51"/>
      <c r="CJ38" s="52"/>
      <c r="CK38" s="49">
        <f t="shared" si="46"/>
        <v>0</v>
      </c>
      <c r="CL38" s="53">
        <f t="shared" si="47"/>
        <v>0</v>
      </c>
      <c r="CM38" s="51">
        <f t="shared" si="48"/>
        <v>0</v>
      </c>
      <c r="CN38" s="54">
        <f t="shared" si="49"/>
        <v>0</v>
      </c>
      <c r="IM38" s="75"/>
    </row>
    <row r="39" spans="1:324" ht="12.75" customHeight="1" x14ac:dyDescent="0.2">
      <c r="A39" s="77">
        <v>11</v>
      </c>
      <c r="B39" s="62" t="s">
        <v>139</v>
      </c>
      <c r="C39" s="36"/>
      <c r="D39" s="37"/>
      <c r="E39" s="63" t="s">
        <v>12</v>
      </c>
      <c r="F39" s="64" t="s">
        <v>108</v>
      </c>
      <c r="G39" s="39"/>
      <c r="H39" s="40" t="e">
        <f>IF(AND(OR(#REF!="Y",#REF!="Y"),J39&lt;5,K39&lt;5),IF(AND(J39=#REF!,K39=#REF!),#REF!+1,1),"")</f>
        <v>#REF!</v>
      </c>
      <c r="I39" s="41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42">
        <f>IF(ISNA(VLOOKUP(E39,SortLookup!$A$1:$B$5,2,FALSE))," ",VLOOKUP(E39,SortLookup!$A$1:$B$5,2,FALSE))</f>
        <v>0</v>
      </c>
      <c r="K39" s="43" t="str">
        <f>IF(ISNA(VLOOKUP(F39,SortLookup!$A$7:$B$11,2,FALSE))," ",VLOOKUP(F39,SortLookup!$A$7:$B$11,2,FALSE))</f>
        <v xml:space="preserve"> </v>
      </c>
      <c r="L39" s="44">
        <f t="shared" si="21"/>
        <v>148.41</v>
      </c>
      <c r="M39" s="89">
        <f>AC39+AP39+BB39+BM39+BZ39+CK39+CV39+DG39+DR39+EC39+EN39+EY39+FJ39+FU39+GF39+GQ39+HB39+HM39+HX39+II39</f>
        <v>113.41</v>
      </c>
      <c r="N39" s="91">
        <f>AE39+AR39+BD39+BO39+CB39+CM39+CX39+DI39+DT39+EE39+EP39+FA39+FL39+FW39+GH39+GS39+HD39+HO39+HZ39+IK39</f>
        <v>3</v>
      </c>
      <c r="O39" s="47">
        <f t="shared" si="24"/>
        <v>32</v>
      </c>
      <c r="P39" s="48">
        <f>X39+AK39+AW39+BH39+BU39+CF39+CQ39+DB39+DM39+DX39+EI39+ET39+FE39+FP39+GA39+GL39+GW39+HH39+HS39+ID39</f>
        <v>32</v>
      </c>
      <c r="Q39" s="65">
        <v>2.37</v>
      </c>
      <c r="R39" s="66">
        <v>2.88</v>
      </c>
      <c r="S39" s="66">
        <v>3.28</v>
      </c>
      <c r="T39" s="66">
        <v>3.68</v>
      </c>
      <c r="U39" s="66">
        <v>4.62</v>
      </c>
      <c r="V39" s="50"/>
      <c r="W39" s="50"/>
      <c r="X39" s="67">
        <v>7</v>
      </c>
      <c r="Y39" s="51"/>
      <c r="Z39" s="51"/>
      <c r="AA39" s="51"/>
      <c r="AB39" s="52"/>
      <c r="AC39" s="49">
        <f t="shared" si="26"/>
        <v>16.829999999999998</v>
      </c>
      <c r="AD39" s="53">
        <f t="shared" si="27"/>
        <v>7</v>
      </c>
      <c r="AE39" s="51">
        <f t="shared" si="28"/>
        <v>0</v>
      </c>
      <c r="AF39" s="54">
        <f t="shared" si="29"/>
        <v>23.83</v>
      </c>
      <c r="AG39" s="65">
        <v>54.97</v>
      </c>
      <c r="AH39" s="50"/>
      <c r="AI39" s="50"/>
      <c r="AJ39" s="50"/>
      <c r="AK39" s="67">
        <v>8</v>
      </c>
      <c r="AL39" s="51">
        <v>1</v>
      </c>
      <c r="AM39" s="51"/>
      <c r="AN39" s="51"/>
      <c r="AO39" s="52"/>
      <c r="AP39" s="49">
        <f t="shared" si="30"/>
        <v>54.97</v>
      </c>
      <c r="AQ39" s="53">
        <f t="shared" si="31"/>
        <v>8</v>
      </c>
      <c r="AR39" s="51">
        <f t="shared" si="32"/>
        <v>3</v>
      </c>
      <c r="AS39" s="54">
        <f t="shared" si="33"/>
        <v>65.97</v>
      </c>
      <c r="AT39" s="65">
        <v>20.37</v>
      </c>
      <c r="AU39" s="50"/>
      <c r="AV39" s="50"/>
      <c r="AW39" s="67">
        <v>17</v>
      </c>
      <c r="AX39" s="67"/>
      <c r="AY39" s="51"/>
      <c r="AZ39" s="51"/>
      <c r="BA39" s="52"/>
      <c r="BB39" s="49">
        <f t="shared" si="34"/>
        <v>20.37</v>
      </c>
      <c r="BC39" s="53">
        <f t="shared" si="35"/>
        <v>17</v>
      </c>
      <c r="BD39" s="51">
        <f t="shared" si="36"/>
        <v>0</v>
      </c>
      <c r="BE39" s="54">
        <f t="shared" si="37"/>
        <v>37.370000000000005</v>
      </c>
      <c r="BF39" s="65"/>
      <c r="BG39" s="68">
        <v>21.24</v>
      </c>
      <c r="BH39" s="67">
        <v>0</v>
      </c>
      <c r="BI39" s="51"/>
      <c r="BJ39" s="51"/>
      <c r="BK39" s="51"/>
      <c r="BL39" s="52"/>
      <c r="BM39" s="88">
        <f t="shared" si="38"/>
        <v>21.24</v>
      </c>
      <c r="BN39" s="47">
        <f t="shared" si="39"/>
        <v>0</v>
      </c>
      <c r="BO39" s="91">
        <f t="shared" si="40"/>
        <v>0</v>
      </c>
      <c r="BP39" s="57">
        <f t="shared" si="41"/>
        <v>21.24</v>
      </c>
      <c r="BQ39" s="65"/>
      <c r="BR39" s="50"/>
      <c r="BS39" s="50"/>
      <c r="BT39" s="50"/>
      <c r="BU39" s="51"/>
      <c r="BV39" s="51"/>
      <c r="BW39" s="51"/>
      <c r="BX39" s="51"/>
      <c r="BY39" s="52"/>
      <c r="BZ39" s="49"/>
      <c r="CA39" s="53"/>
      <c r="CB39" s="52"/>
      <c r="CC39" s="58"/>
      <c r="CD39" s="49"/>
      <c r="CE39" s="50"/>
      <c r="CF39" s="51"/>
      <c r="CG39" s="51"/>
      <c r="CH39" s="51"/>
      <c r="CI39" s="51"/>
      <c r="CJ39" s="52"/>
      <c r="CK39" s="49"/>
      <c r="CL39" s="53"/>
      <c r="CM39" s="51"/>
      <c r="CN39" s="54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5"/>
    </row>
    <row r="40" spans="1:324" ht="12.75" customHeight="1" x14ac:dyDescent="0.2">
      <c r="A40" s="77">
        <v>12</v>
      </c>
      <c r="B40" s="78" t="s">
        <v>136</v>
      </c>
      <c r="C40" s="78"/>
      <c r="D40" s="79"/>
      <c r="E40" s="79" t="s">
        <v>12</v>
      </c>
      <c r="F40" s="87" t="s">
        <v>28</v>
      </c>
      <c r="G40" s="80"/>
      <c r="H40" s="81" t="e">
        <f>IF(AND(OR(#REF!="Y",#REF!="Y"),J40&lt;5,K40&lt;5),IF(AND(J40=#REF!,K40=#REF!),#REF!+1,1),"")</f>
        <v>#REF!</v>
      </c>
      <c r="I40" s="82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83">
        <f>IF(ISNA(VLOOKUP(E40,SortLookup!$A$1:$B$5,2,FALSE))," ",VLOOKUP(E40,SortLookup!$A$1:$B$5,2,FALSE))</f>
        <v>0</v>
      </c>
      <c r="K40" s="84">
        <f>IF(ISNA(VLOOKUP(F40,SortLookup!$A$7:$B$11,2,FALSE))," ",VLOOKUP(F40,SortLookup!$A$7:$B$11,2,FALSE))</f>
        <v>2</v>
      </c>
      <c r="L40" s="44">
        <f t="shared" si="21"/>
        <v>149.40999999999997</v>
      </c>
      <c r="M40" s="45">
        <f>AC40+AP40+BB40+BM40+BZ40+CK40+CV34+DG34+DR34+EC34+EN34+EY34+FJ34+FU34+GF34+GQ34+HB34+HM34+HX34+II34</f>
        <v>120.40999999999998</v>
      </c>
      <c r="N40" s="46">
        <f>AE40+AR40+BD40+BO40+CB40+CM40+CX34+DI34+DT34+EE34+EP34+FA34+FL34+FW34+GH34+GS34+HD34+HO34+HZ34+IK34</f>
        <v>3</v>
      </c>
      <c r="O40" s="47">
        <f t="shared" si="24"/>
        <v>26</v>
      </c>
      <c r="P40" s="48">
        <f>X40+AK40+AW40+BH40+BU40+CF40+CQ34+DB34+DM34+DX34+EI34+ET34+FE34+FP34+GA34+GL34+GW34+HH34+HS34+ID34</f>
        <v>26</v>
      </c>
      <c r="Q40" s="88">
        <v>2.37</v>
      </c>
      <c r="R40" s="89">
        <v>2.57</v>
      </c>
      <c r="S40" s="89">
        <v>4.24</v>
      </c>
      <c r="T40" s="89">
        <v>4.46</v>
      </c>
      <c r="U40" s="89">
        <v>4.82</v>
      </c>
      <c r="V40" s="89"/>
      <c r="W40" s="89"/>
      <c r="X40" s="67">
        <v>1</v>
      </c>
      <c r="Y40" s="51">
        <v>1</v>
      </c>
      <c r="Z40" s="51"/>
      <c r="AA40" s="51"/>
      <c r="AB40" s="52"/>
      <c r="AC40" s="88">
        <f t="shared" si="26"/>
        <v>18.46</v>
      </c>
      <c r="AD40" s="47">
        <f t="shared" si="27"/>
        <v>1</v>
      </c>
      <c r="AE40" s="91">
        <f t="shared" si="28"/>
        <v>3</v>
      </c>
      <c r="AF40" s="57">
        <f t="shared" si="29"/>
        <v>22.46</v>
      </c>
      <c r="AG40" s="88">
        <v>56.55</v>
      </c>
      <c r="AH40" s="89"/>
      <c r="AI40" s="89"/>
      <c r="AJ40" s="89"/>
      <c r="AK40" s="67">
        <v>13</v>
      </c>
      <c r="AL40" s="51"/>
      <c r="AM40" s="51"/>
      <c r="AN40" s="51"/>
      <c r="AO40" s="52"/>
      <c r="AP40" s="88">
        <f t="shared" si="30"/>
        <v>56.55</v>
      </c>
      <c r="AQ40" s="47">
        <f t="shared" si="31"/>
        <v>13</v>
      </c>
      <c r="AR40" s="91">
        <f t="shared" si="32"/>
        <v>0</v>
      </c>
      <c r="AS40" s="57">
        <f t="shared" si="33"/>
        <v>69.55</v>
      </c>
      <c r="AT40" s="88">
        <v>24.77</v>
      </c>
      <c r="AU40" s="89"/>
      <c r="AV40" s="89"/>
      <c r="AW40" s="67">
        <v>11</v>
      </c>
      <c r="AX40" s="51"/>
      <c r="AY40" s="51"/>
      <c r="AZ40" s="51"/>
      <c r="BA40" s="52"/>
      <c r="BB40" s="65">
        <f t="shared" si="34"/>
        <v>24.77</v>
      </c>
      <c r="BC40" s="76">
        <f t="shared" si="35"/>
        <v>11</v>
      </c>
      <c r="BD40" s="67">
        <f t="shared" si="36"/>
        <v>0</v>
      </c>
      <c r="BE40" s="54">
        <f t="shared" si="37"/>
        <v>35.769999999999996</v>
      </c>
      <c r="BF40" s="65"/>
      <c r="BG40" s="68">
        <v>20.63</v>
      </c>
      <c r="BH40" s="67">
        <v>1</v>
      </c>
      <c r="BI40" s="67"/>
      <c r="BJ40" s="67"/>
      <c r="BK40" s="67"/>
      <c r="BL40" s="52"/>
      <c r="BM40" s="56">
        <f t="shared" si="38"/>
        <v>20.63</v>
      </c>
      <c r="BN40" s="47">
        <f t="shared" si="39"/>
        <v>1</v>
      </c>
      <c r="BO40" s="46">
        <f t="shared" si="40"/>
        <v>0</v>
      </c>
      <c r="BP40" s="57">
        <f t="shared" si="41"/>
        <v>21.63</v>
      </c>
      <c r="BQ40" s="65"/>
      <c r="BR40" s="50"/>
      <c r="BS40" s="50"/>
      <c r="BT40" s="50"/>
      <c r="BU40" s="51"/>
      <c r="BV40" s="51"/>
      <c r="BW40" s="51"/>
      <c r="BX40" s="51"/>
      <c r="BY40" s="52"/>
      <c r="BZ40" s="49">
        <f>BQ40+BR40+BS40+BT40</f>
        <v>0</v>
      </c>
      <c r="CA40" s="53">
        <f>BU40</f>
        <v>0</v>
      </c>
      <c r="CB40" s="52">
        <f>(BV40*3)+(BW40*10)+(BX40*5)+(BY40*20)</f>
        <v>0</v>
      </c>
      <c r="CC40" s="58">
        <f>BZ40+CA40+CB40</f>
        <v>0</v>
      </c>
      <c r="CD40" s="49"/>
      <c r="CE40" s="50"/>
      <c r="CF40" s="51"/>
      <c r="CG40" s="51"/>
      <c r="CH40" s="51"/>
      <c r="CI40" s="51"/>
      <c r="CJ40" s="52"/>
      <c r="CK40" s="49">
        <f>CD40+CE40</f>
        <v>0</v>
      </c>
      <c r="CL40" s="53">
        <f>CF40</f>
        <v>0</v>
      </c>
      <c r="CM40" s="51">
        <f>(CG40*3)+(CH40*10)+(CI40*5)+(CJ40*20)</f>
        <v>0</v>
      </c>
      <c r="CN40" s="54">
        <f>CK40+CL40+CM40</f>
        <v>0</v>
      </c>
      <c r="IM40" s="75"/>
    </row>
    <row r="41" spans="1:324" ht="12.75" customHeight="1" x14ac:dyDescent="0.2">
      <c r="A41" s="77">
        <v>13</v>
      </c>
      <c r="B41" s="62" t="s">
        <v>138</v>
      </c>
      <c r="C41" s="62"/>
      <c r="D41" s="63"/>
      <c r="E41" s="63" t="s">
        <v>12</v>
      </c>
      <c r="F41" s="64" t="s">
        <v>108</v>
      </c>
      <c r="G41" s="94"/>
      <c r="H41" s="40" t="e">
        <f>IF(AND(OR(#REF!="Y",#REF!="Y"),J41&lt;5,K41&lt;5),IF(AND(J41=#REF!,K41=#REF!),#REF!+1,1),"")</f>
        <v>#REF!</v>
      </c>
      <c r="I41" s="41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42">
        <f>IF(ISNA(VLOOKUP(E41,SortLookup!$A$1:$B$5,2,FALSE))," ",VLOOKUP(E41,SortLookup!$A$1:$B$5,2,FALSE))</f>
        <v>0</v>
      </c>
      <c r="K41" s="43" t="str">
        <f>IF(ISNA(VLOOKUP(F41,SortLookup!$A$7:$B$11,2,FALSE))," ",VLOOKUP(F41,SortLookup!$A$7:$B$11,2,FALSE))</f>
        <v xml:space="preserve"> </v>
      </c>
      <c r="L41" s="44">
        <f t="shared" si="21"/>
        <v>156.18</v>
      </c>
      <c r="M41" s="45">
        <f>AC41+AP41+BB41+BM41+BZ41+CK41+CV41+DG41+DR41+EC41+EN41+EY41+FJ41+FU41+GF41+GQ41+HB41+HM41+HX41+II41</f>
        <v>127.17999999999999</v>
      </c>
      <c r="N41" s="46">
        <f>AE41+AR41+BD41+BO41+CB41+CM41+CX41+DI41+DT41+EE41+EP41+FA41+FL41+FW41+GH41+GS41+HD41+HO41+HZ41+IK41</f>
        <v>0</v>
      </c>
      <c r="O41" s="47">
        <f t="shared" si="24"/>
        <v>29</v>
      </c>
      <c r="P41" s="48">
        <f>X41+AK41+AW41+BH41+BU41+CF41+CQ41+DB41+DM41+DX41+EI41+ET41+FE41+FP41+GA41+GL41+GW41+HH41+HS41+ID41</f>
        <v>29</v>
      </c>
      <c r="Q41" s="65">
        <v>2.21</v>
      </c>
      <c r="R41" s="66">
        <v>2.63</v>
      </c>
      <c r="S41" s="66">
        <v>3.13</v>
      </c>
      <c r="T41" s="66">
        <v>5.25</v>
      </c>
      <c r="U41" s="66">
        <v>4.07</v>
      </c>
      <c r="V41" s="66"/>
      <c r="W41" s="66"/>
      <c r="X41" s="67">
        <v>4</v>
      </c>
      <c r="Y41" s="51"/>
      <c r="Z41" s="51"/>
      <c r="AA41" s="51"/>
      <c r="AB41" s="52"/>
      <c r="AC41" s="65">
        <f t="shared" si="26"/>
        <v>17.29</v>
      </c>
      <c r="AD41" s="76">
        <f t="shared" si="27"/>
        <v>4</v>
      </c>
      <c r="AE41" s="67">
        <f t="shared" si="28"/>
        <v>0</v>
      </c>
      <c r="AF41" s="54">
        <f t="shared" si="29"/>
        <v>21.29</v>
      </c>
      <c r="AG41" s="65">
        <v>53.37</v>
      </c>
      <c r="AH41" s="66"/>
      <c r="AI41" s="66"/>
      <c r="AJ41" s="66"/>
      <c r="AK41" s="67">
        <v>6</v>
      </c>
      <c r="AL41" s="51"/>
      <c r="AM41" s="51"/>
      <c r="AN41" s="51"/>
      <c r="AO41" s="52"/>
      <c r="AP41" s="65">
        <f t="shared" si="30"/>
        <v>53.37</v>
      </c>
      <c r="AQ41" s="76">
        <f t="shared" si="31"/>
        <v>6</v>
      </c>
      <c r="AR41" s="67">
        <f t="shared" si="32"/>
        <v>0</v>
      </c>
      <c r="AS41" s="54">
        <f t="shared" si="33"/>
        <v>59.37</v>
      </c>
      <c r="AT41" s="65">
        <v>26.74</v>
      </c>
      <c r="AU41" s="66"/>
      <c r="AV41" s="66"/>
      <c r="AW41" s="67">
        <v>17</v>
      </c>
      <c r="AX41" s="51"/>
      <c r="AY41" s="51"/>
      <c r="AZ41" s="51"/>
      <c r="BA41" s="52"/>
      <c r="BB41" s="49">
        <f t="shared" si="34"/>
        <v>26.74</v>
      </c>
      <c r="BC41" s="53">
        <f t="shared" si="35"/>
        <v>17</v>
      </c>
      <c r="BD41" s="51">
        <f t="shared" si="36"/>
        <v>0</v>
      </c>
      <c r="BE41" s="54">
        <f t="shared" si="37"/>
        <v>43.739999999999995</v>
      </c>
      <c r="BF41" s="49"/>
      <c r="BG41" s="68">
        <v>29.78</v>
      </c>
      <c r="BH41" s="67">
        <v>2</v>
      </c>
      <c r="BI41" s="51"/>
      <c r="BJ41" s="51"/>
      <c r="BK41" s="51"/>
      <c r="BL41" s="52"/>
      <c r="BM41" s="56">
        <f t="shared" si="38"/>
        <v>29.78</v>
      </c>
      <c r="BN41" s="47">
        <f t="shared" si="39"/>
        <v>2</v>
      </c>
      <c r="BO41" s="46">
        <f t="shared" si="40"/>
        <v>0</v>
      </c>
      <c r="BP41" s="57">
        <f t="shared" si="41"/>
        <v>31.78</v>
      </c>
      <c r="BQ41" s="49"/>
      <c r="BR41" s="50"/>
      <c r="BS41" s="50"/>
      <c r="BT41" s="50"/>
      <c r="BU41" s="51"/>
      <c r="BV41" s="51"/>
      <c r="BW41" s="51"/>
      <c r="BX41" s="51"/>
      <c r="BY41" s="52"/>
      <c r="BZ41" s="49"/>
      <c r="CA41" s="53"/>
      <c r="CB41" s="52"/>
      <c r="CC41" s="58"/>
      <c r="CD41" s="49"/>
      <c r="CE41" s="50"/>
      <c r="CF41" s="51"/>
      <c r="CG41" s="51"/>
      <c r="CH41" s="51"/>
      <c r="CI41" s="51"/>
      <c r="CJ41" s="52"/>
      <c r="CK41" s="49"/>
      <c r="CL41" s="53"/>
      <c r="CM41" s="51"/>
      <c r="CN41" s="54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5"/>
    </row>
    <row r="42" spans="1:324" ht="12.75" customHeight="1" x14ac:dyDescent="0.2">
      <c r="A42" s="77">
        <v>14</v>
      </c>
      <c r="B42" s="62" t="s">
        <v>113</v>
      </c>
      <c r="C42" s="36"/>
      <c r="D42" s="37"/>
      <c r="E42" s="63" t="s">
        <v>12</v>
      </c>
      <c r="F42" s="64" t="s">
        <v>29</v>
      </c>
      <c r="G42" s="39"/>
      <c r="H42" s="40" t="e">
        <f>IF(AND(OR(#REF!="Y",#REF!="Y"),J42&lt;5,K42&lt;5),IF(AND(J42=#REF!,K42=#REF!),#REF!+1,1),"")</f>
        <v>#REF!</v>
      </c>
      <c r="I42" s="41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42">
        <f>IF(ISNA(VLOOKUP(E42,SortLookup!$A$1:$B$5,2,FALSE))," ",VLOOKUP(E42,SortLookup!$A$1:$B$5,2,FALSE))</f>
        <v>0</v>
      </c>
      <c r="K42" s="43">
        <f>IF(ISNA(VLOOKUP(F42,SortLookup!$A$7:$B$11,2,FALSE))," ",VLOOKUP(F42,SortLookup!$A$7:$B$11,2,FALSE))</f>
        <v>3</v>
      </c>
      <c r="L42" s="44">
        <f t="shared" si="21"/>
        <v>159.86000000000001</v>
      </c>
      <c r="M42" s="45">
        <f>AC42+AP42+BB42+BM42+BZ42+CK42+CV41+DG41+DR41+EC41+EN41+EY41+FJ41+FU41+GF41+GQ41+HB41+HM41+HX41+II41</f>
        <v>115.86</v>
      </c>
      <c r="N42" s="46">
        <f>AE42+AR42+BD42+BO42+CB42+CM42+CX41+DI41+DT41+EE41+EP41+FA41+FL41+FW41+GH41+GS41+HD41+HO41+HZ41+IK41</f>
        <v>20</v>
      </c>
      <c r="O42" s="47">
        <f t="shared" si="24"/>
        <v>24</v>
      </c>
      <c r="P42" s="48">
        <f>X42+AK42+AW42+BH42+BU42+CF42+CQ41+DB41+DM41+DX41+EI41+ET41+FE41+FP41+GA41+GL41+GW41+HH41+HS41+ID41</f>
        <v>24</v>
      </c>
      <c r="Q42" s="65">
        <v>1.97</v>
      </c>
      <c r="R42" s="66">
        <v>2.61</v>
      </c>
      <c r="S42" s="66">
        <v>3.17</v>
      </c>
      <c r="T42" s="66">
        <v>3.84</v>
      </c>
      <c r="U42" s="66">
        <v>4.8</v>
      </c>
      <c r="V42" s="50"/>
      <c r="W42" s="50"/>
      <c r="X42" s="67">
        <v>6</v>
      </c>
      <c r="Y42" s="51"/>
      <c r="Z42" s="51"/>
      <c r="AA42" s="51"/>
      <c r="AB42" s="52"/>
      <c r="AC42" s="49">
        <f t="shared" si="26"/>
        <v>16.39</v>
      </c>
      <c r="AD42" s="53">
        <f t="shared" si="27"/>
        <v>6</v>
      </c>
      <c r="AE42" s="51">
        <f t="shared" si="28"/>
        <v>0</v>
      </c>
      <c r="AF42" s="54">
        <f t="shared" si="29"/>
        <v>22.39</v>
      </c>
      <c r="AG42" s="65">
        <v>47.32</v>
      </c>
      <c r="AH42" s="50"/>
      <c r="AI42" s="50"/>
      <c r="AJ42" s="50"/>
      <c r="AK42" s="67">
        <v>5</v>
      </c>
      <c r="AL42" s="51"/>
      <c r="AM42" s="51">
        <v>2</v>
      </c>
      <c r="AN42" s="51"/>
      <c r="AO42" s="52"/>
      <c r="AP42" s="49">
        <f t="shared" si="30"/>
        <v>47.32</v>
      </c>
      <c r="AQ42" s="53">
        <f t="shared" si="31"/>
        <v>5</v>
      </c>
      <c r="AR42" s="51">
        <f t="shared" si="32"/>
        <v>20</v>
      </c>
      <c r="AS42" s="54">
        <f t="shared" si="33"/>
        <v>72.319999999999993</v>
      </c>
      <c r="AT42" s="65">
        <v>30.04</v>
      </c>
      <c r="AU42" s="50"/>
      <c r="AV42" s="50"/>
      <c r="AW42" s="67">
        <v>10</v>
      </c>
      <c r="AX42" s="51"/>
      <c r="AY42" s="51"/>
      <c r="AZ42" s="51"/>
      <c r="BA42" s="52"/>
      <c r="BB42" s="49">
        <f t="shared" si="34"/>
        <v>30.04</v>
      </c>
      <c r="BC42" s="53">
        <v>10</v>
      </c>
      <c r="BD42" s="51">
        <f t="shared" si="36"/>
        <v>0</v>
      </c>
      <c r="BE42" s="54">
        <f t="shared" si="37"/>
        <v>40.04</v>
      </c>
      <c r="BF42" s="49"/>
      <c r="BG42" s="68">
        <v>22.11</v>
      </c>
      <c r="BH42" s="67">
        <v>3</v>
      </c>
      <c r="BI42" s="51"/>
      <c r="BJ42" s="51"/>
      <c r="BK42" s="51"/>
      <c r="BL42" s="52"/>
      <c r="BM42" s="56">
        <f t="shared" si="38"/>
        <v>22.11</v>
      </c>
      <c r="BN42" s="47">
        <f t="shared" si="39"/>
        <v>3</v>
      </c>
      <c r="BO42" s="46">
        <f t="shared" si="40"/>
        <v>0</v>
      </c>
      <c r="BP42" s="57">
        <f t="shared" si="41"/>
        <v>25.11</v>
      </c>
      <c r="BQ42" s="49"/>
      <c r="BR42" s="50"/>
      <c r="BS42" s="50"/>
      <c r="BT42" s="50"/>
      <c r="BU42" s="51"/>
      <c r="BV42" s="51"/>
      <c r="BW42" s="51"/>
      <c r="BX42" s="51"/>
      <c r="BY42" s="52"/>
      <c r="BZ42" s="49">
        <f t="shared" ref="BZ42:BZ50" si="50">BQ42+BR42+BS42+BT42</f>
        <v>0</v>
      </c>
      <c r="CA42" s="53">
        <f t="shared" ref="CA42:CA50" si="51">BU42</f>
        <v>0</v>
      </c>
      <c r="CB42" s="52">
        <f t="shared" ref="CB42:CB50" si="52">(BV42*3)+(BW42*10)+(BX42*5)+(BY42*20)</f>
        <v>0</v>
      </c>
      <c r="CC42" s="58">
        <f t="shared" ref="CC42:CC50" si="53">BZ42+CA42+CB42</f>
        <v>0</v>
      </c>
      <c r="CD42" s="49"/>
      <c r="CE42" s="50"/>
      <c r="CF42" s="51"/>
      <c r="CG42" s="51"/>
      <c r="CH42" s="51"/>
      <c r="CI42" s="51"/>
      <c r="CJ42" s="52"/>
      <c r="CK42" s="49">
        <f t="shared" ref="CK42:CK50" si="54">CD42+CE42</f>
        <v>0</v>
      </c>
      <c r="CL42" s="53">
        <f t="shared" ref="CL42:CL50" si="55">CF42</f>
        <v>0</v>
      </c>
      <c r="CM42" s="51">
        <f t="shared" ref="CM42:CM50" si="56">(CG42*3)+(CH42*10)+(CI42*5)+(CJ42*20)</f>
        <v>0</v>
      </c>
      <c r="CN42" s="54">
        <f t="shared" ref="CN42:CN50" si="57">CK42+CL42+CM42</f>
        <v>0</v>
      </c>
      <c r="CO42" s="69"/>
      <c r="CP42" s="69"/>
      <c r="CQ42" s="70"/>
      <c r="CR42" s="70"/>
      <c r="CS42" s="70"/>
      <c r="CT42" s="70"/>
      <c r="CU42" s="70"/>
      <c r="CV42" s="69"/>
      <c r="CW42" s="71"/>
      <c r="CX42" s="70"/>
      <c r="CY42" s="72"/>
      <c r="CZ42" s="69"/>
      <c r="DA42" s="69"/>
      <c r="DB42" s="70"/>
      <c r="DC42" s="70"/>
      <c r="DD42" s="70"/>
      <c r="DE42" s="70"/>
      <c r="DF42" s="70"/>
      <c r="DG42" s="69"/>
      <c r="DH42" s="71"/>
      <c r="DI42" s="70"/>
      <c r="DJ42" s="72"/>
      <c r="DK42" s="69"/>
      <c r="DL42" s="69"/>
      <c r="DM42" s="70"/>
      <c r="DN42" s="70"/>
      <c r="DO42" s="70"/>
      <c r="DP42" s="70"/>
      <c r="DQ42" s="70"/>
      <c r="DR42" s="69"/>
      <c r="DS42" s="71"/>
      <c r="DT42" s="70"/>
      <c r="DU42" s="72"/>
      <c r="DV42" s="69"/>
      <c r="DW42" s="69"/>
      <c r="DX42" s="70"/>
      <c r="DY42" s="70"/>
      <c r="DZ42" s="70"/>
      <c r="EA42" s="70"/>
      <c r="EB42" s="70"/>
      <c r="EC42" s="69"/>
      <c r="ED42" s="71"/>
      <c r="EE42" s="70"/>
      <c r="EF42" s="72"/>
      <c r="EG42" s="69"/>
      <c r="EH42" s="69"/>
      <c r="EI42" s="70"/>
      <c r="EJ42" s="70"/>
      <c r="EK42" s="70"/>
      <c r="EL42" s="70"/>
      <c r="EM42" s="70"/>
      <c r="EN42" s="69"/>
      <c r="EO42" s="71"/>
      <c r="EP42" s="70"/>
      <c r="EQ42" s="72"/>
      <c r="ER42" s="69"/>
      <c r="ES42" s="69"/>
      <c r="ET42" s="70"/>
      <c r="EU42" s="70"/>
      <c r="EV42" s="70"/>
      <c r="EW42" s="70"/>
      <c r="EX42" s="70"/>
      <c r="EY42" s="69"/>
      <c r="EZ42" s="71"/>
      <c r="FA42" s="70"/>
      <c r="FB42" s="72"/>
      <c r="FC42" s="69"/>
      <c r="FD42" s="69"/>
      <c r="FE42" s="70"/>
      <c r="FF42" s="70"/>
      <c r="FG42" s="70"/>
      <c r="FH42" s="70"/>
      <c r="FI42" s="70"/>
      <c r="FJ42" s="69"/>
      <c r="FK42" s="71"/>
      <c r="FL42" s="70"/>
      <c r="FM42" s="72"/>
      <c r="FN42" s="69"/>
      <c r="FO42" s="69"/>
      <c r="FP42" s="70"/>
      <c r="FQ42" s="70"/>
      <c r="FR42" s="70"/>
      <c r="FS42" s="70"/>
      <c r="FT42" s="70"/>
      <c r="FU42" s="69"/>
      <c r="FV42" s="71"/>
      <c r="FW42" s="70"/>
      <c r="FX42" s="72"/>
      <c r="FY42" s="69"/>
      <c r="FZ42" s="69"/>
      <c r="GA42" s="70"/>
      <c r="GB42" s="70"/>
      <c r="GC42" s="70"/>
      <c r="GD42" s="70"/>
      <c r="GE42" s="70"/>
      <c r="GF42" s="69"/>
      <c r="GG42" s="71"/>
      <c r="GH42" s="70"/>
      <c r="GI42" s="72"/>
      <c r="GJ42" s="69"/>
      <c r="GK42" s="69"/>
      <c r="GL42" s="70"/>
      <c r="GM42" s="70"/>
      <c r="GN42" s="70"/>
      <c r="GO42" s="70"/>
      <c r="GP42" s="70"/>
      <c r="GQ42" s="69"/>
      <c r="GR42" s="71"/>
      <c r="GS42" s="70"/>
      <c r="GT42" s="72"/>
      <c r="GU42" s="69"/>
      <c r="GV42" s="69"/>
      <c r="GW42" s="70"/>
      <c r="GX42" s="70"/>
      <c r="GY42" s="70"/>
      <c r="GZ42" s="70"/>
      <c r="HA42" s="70"/>
      <c r="HB42" s="69"/>
      <c r="HC42" s="71"/>
      <c r="HD42" s="70"/>
      <c r="HE42" s="72"/>
      <c r="HF42" s="69"/>
      <c r="HG42" s="69"/>
      <c r="HH42" s="70"/>
      <c r="HI42" s="70"/>
      <c r="HJ42" s="70"/>
      <c r="HK42" s="70"/>
      <c r="HL42" s="70"/>
      <c r="HM42" s="69"/>
      <c r="HN42" s="71"/>
      <c r="HO42" s="70"/>
      <c r="HP42" s="72"/>
      <c r="HQ42" s="69"/>
      <c r="HR42" s="69"/>
      <c r="HS42" s="70"/>
      <c r="HT42" s="70"/>
      <c r="HU42" s="70"/>
      <c r="HV42" s="70"/>
      <c r="HW42" s="70"/>
      <c r="HX42" s="69"/>
      <c r="HY42" s="71"/>
      <c r="HZ42" s="70"/>
      <c r="IA42" s="72"/>
      <c r="IB42" s="69"/>
      <c r="IC42" s="69"/>
      <c r="ID42" s="70"/>
      <c r="IE42" s="70"/>
      <c r="IF42" s="70"/>
      <c r="IG42" s="70"/>
      <c r="IH42" s="70"/>
      <c r="II42" s="69"/>
      <c r="IJ42" s="71"/>
      <c r="IK42" s="70"/>
      <c r="IL42" s="72"/>
      <c r="IM42" s="75"/>
    </row>
    <row r="43" spans="1:324" ht="12.75" customHeight="1" x14ac:dyDescent="0.2">
      <c r="A43" s="77">
        <v>15</v>
      </c>
      <c r="B43" s="62" t="s">
        <v>111</v>
      </c>
      <c r="C43" s="36"/>
      <c r="D43" s="37"/>
      <c r="E43" s="63" t="s">
        <v>12</v>
      </c>
      <c r="F43" s="64" t="s">
        <v>108</v>
      </c>
      <c r="G43" s="39"/>
      <c r="H43" s="40" t="e">
        <f>IF(AND(OR(#REF!="Y",#REF!="Y"),J43&lt;5,K43&lt;5),IF(AND(J43=#REF!,K43=#REF!),#REF!+1,1),"")</f>
        <v>#REF!</v>
      </c>
      <c r="I43" s="41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42">
        <f>IF(ISNA(VLOOKUP(E43,SortLookup!$A$1:$B$5,2,FALSE))," ",VLOOKUP(E43,SortLookup!$A$1:$B$5,2,FALSE))</f>
        <v>0</v>
      </c>
      <c r="K43" s="43" t="str">
        <f>IF(ISNA(VLOOKUP(F43,SortLookup!$A$7:$B$11,2,FALSE))," ",VLOOKUP(F43,SortLookup!$A$7:$B$11,2,FALSE))</f>
        <v xml:space="preserve"> </v>
      </c>
      <c r="L43" s="44">
        <f t="shared" si="21"/>
        <v>169.39999999999998</v>
      </c>
      <c r="M43" s="45">
        <f>AC43+AP43+BB43+BM43+BZ43+CK43+CV43+DG43+DR43+EC43+EN43+EY43+FJ43+FU43+GF43+GQ43+HB43+HM43+HX43+II43</f>
        <v>113.39999999999999</v>
      </c>
      <c r="N43" s="46">
        <f>AE43+AR43+BD43+BO43+CB43+CM43+CX43+DI43+DT43+EE43+EP43+FA43+FL43+FW43+GH43+GS43+HD43+HO43+HZ43+IK43</f>
        <v>23</v>
      </c>
      <c r="O43" s="47">
        <f t="shared" si="24"/>
        <v>33</v>
      </c>
      <c r="P43" s="48">
        <f>X43+AK43+AW43+BH43+BU43+CF43+CQ43+DB43+DM43+DX43+EI43+ET43+FE43+FP43+GA43+GL43+GW43+HH43+HS43+ID43</f>
        <v>33</v>
      </c>
      <c r="Q43" s="65">
        <v>2.61</v>
      </c>
      <c r="R43" s="66">
        <v>2.65</v>
      </c>
      <c r="S43" s="66">
        <v>3.54</v>
      </c>
      <c r="T43" s="66">
        <v>5</v>
      </c>
      <c r="U43" s="66">
        <v>4.49</v>
      </c>
      <c r="V43" s="50"/>
      <c r="W43" s="50"/>
      <c r="X43" s="67">
        <v>4</v>
      </c>
      <c r="Y43" s="51"/>
      <c r="Z43" s="51"/>
      <c r="AA43" s="51"/>
      <c r="AB43" s="52"/>
      <c r="AC43" s="49">
        <f t="shared" si="26"/>
        <v>18.29</v>
      </c>
      <c r="AD43" s="53">
        <f t="shared" si="27"/>
        <v>4</v>
      </c>
      <c r="AE43" s="51">
        <f t="shared" si="28"/>
        <v>0</v>
      </c>
      <c r="AF43" s="54">
        <f t="shared" si="29"/>
        <v>22.29</v>
      </c>
      <c r="AG43" s="65">
        <v>43.16</v>
      </c>
      <c r="AH43" s="50"/>
      <c r="AI43" s="50"/>
      <c r="AJ43" s="50"/>
      <c r="AK43" s="67">
        <v>2</v>
      </c>
      <c r="AL43" s="51">
        <v>1</v>
      </c>
      <c r="AM43" s="51">
        <v>2</v>
      </c>
      <c r="AN43" s="51"/>
      <c r="AO43" s="52"/>
      <c r="AP43" s="49">
        <f t="shared" si="30"/>
        <v>43.16</v>
      </c>
      <c r="AQ43" s="53">
        <f t="shared" si="31"/>
        <v>2</v>
      </c>
      <c r="AR43" s="51">
        <f t="shared" si="32"/>
        <v>23</v>
      </c>
      <c r="AS43" s="54">
        <f t="shared" si="33"/>
        <v>68.16</v>
      </c>
      <c r="AT43" s="65">
        <v>26.07</v>
      </c>
      <c r="AU43" s="50"/>
      <c r="AV43" s="50"/>
      <c r="AW43" s="67">
        <v>25</v>
      </c>
      <c r="AX43" s="51"/>
      <c r="AY43" s="51"/>
      <c r="AZ43" s="51"/>
      <c r="BA43" s="52"/>
      <c r="BB43" s="49">
        <f t="shared" si="34"/>
        <v>26.07</v>
      </c>
      <c r="BC43" s="53">
        <f t="shared" ref="BC43:BC51" si="58">AW43</f>
        <v>25</v>
      </c>
      <c r="BD43" s="51">
        <f t="shared" si="36"/>
        <v>0</v>
      </c>
      <c r="BE43" s="54">
        <f t="shared" si="37"/>
        <v>51.07</v>
      </c>
      <c r="BF43" s="49"/>
      <c r="BG43" s="68">
        <v>25.88</v>
      </c>
      <c r="BH43" s="67">
        <v>2</v>
      </c>
      <c r="BI43" s="51"/>
      <c r="BJ43" s="51"/>
      <c r="BK43" s="51"/>
      <c r="BL43" s="52"/>
      <c r="BM43" s="56">
        <f t="shared" si="38"/>
        <v>25.88</v>
      </c>
      <c r="BN43" s="47">
        <f t="shared" si="39"/>
        <v>2</v>
      </c>
      <c r="BO43" s="46">
        <f t="shared" si="40"/>
        <v>0</v>
      </c>
      <c r="BP43" s="57">
        <f t="shared" si="41"/>
        <v>27.88</v>
      </c>
      <c r="BQ43" s="49"/>
      <c r="BR43" s="50"/>
      <c r="BS43" s="50"/>
      <c r="BT43" s="50"/>
      <c r="BU43" s="51"/>
      <c r="BV43" s="51"/>
      <c r="BW43" s="51"/>
      <c r="BX43" s="51"/>
      <c r="BY43" s="52"/>
      <c r="BZ43" s="49">
        <f t="shared" si="50"/>
        <v>0</v>
      </c>
      <c r="CA43" s="53">
        <f t="shared" si="51"/>
        <v>0</v>
      </c>
      <c r="CB43" s="52">
        <f t="shared" si="52"/>
        <v>0</v>
      </c>
      <c r="CC43" s="58">
        <f t="shared" si="53"/>
        <v>0</v>
      </c>
      <c r="CD43" s="49"/>
      <c r="CE43" s="50"/>
      <c r="CF43" s="51"/>
      <c r="CG43" s="51"/>
      <c r="CH43" s="51"/>
      <c r="CI43" s="51"/>
      <c r="CJ43" s="52"/>
      <c r="CK43" s="49">
        <f t="shared" si="54"/>
        <v>0</v>
      </c>
      <c r="CL43" s="53">
        <f t="shared" si="55"/>
        <v>0</v>
      </c>
      <c r="CM43" s="51">
        <f t="shared" si="56"/>
        <v>0</v>
      </c>
      <c r="CN43" s="54">
        <f t="shared" si="57"/>
        <v>0</v>
      </c>
      <c r="IM43" s="75"/>
    </row>
    <row r="44" spans="1:324" ht="12.75" customHeight="1" x14ac:dyDescent="0.2">
      <c r="A44" s="77">
        <v>16</v>
      </c>
      <c r="B44" s="143" t="s">
        <v>163</v>
      </c>
      <c r="C44" s="147"/>
      <c r="D44" s="148"/>
      <c r="E44" s="148" t="s">
        <v>12</v>
      </c>
      <c r="F44" s="151" t="s">
        <v>29</v>
      </c>
      <c r="G44" s="154"/>
      <c r="H44" s="157" t="e">
        <f>IF(AND(OR(#REF!="Y",#REF!="Y"),J44&lt;5,K44&lt;5),IF(AND(J44=#REF!,K44=#REF!),#REF!+1,1),"")</f>
        <v>#REF!</v>
      </c>
      <c r="I44" s="160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163">
        <f>IF(ISNA(VLOOKUP(E44,SortLookup!$A$1:$B$5,2,FALSE))," ",VLOOKUP(E44,SortLookup!$A$1:$B$5,2,FALSE))</f>
        <v>0</v>
      </c>
      <c r="K44" s="166">
        <f>IF(ISNA(VLOOKUP(F44,SortLookup!$A$7:$B$11,2,FALSE))," ",VLOOKUP(F44,SortLookup!$A$7:$B$11,2,FALSE))</f>
        <v>3</v>
      </c>
      <c r="L44" s="169">
        <f t="shared" si="21"/>
        <v>180.29000000000002</v>
      </c>
      <c r="M44" s="172">
        <f>AC44+AP44+BB44+BM44+BZ44+CK44+CV43+DG43+DR43+EC43+EN43+EY43+FJ43+FU43+GF43+GQ43+HB43+HM43+HX43+II43</f>
        <v>125.29</v>
      </c>
      <c r="N44" s="175">
        <f>AE44+AR44+BD44+BO44+CB44+CM44+CX43+DI43+DT43+EE43+EP43+FA43+FL43+FW43+GH43+GS43+HD43+HO43+HZ43+IK43</f>
        <v>24</v>
      </c>
      <c r="O44" s="178">
        <f t="shared" si="24"/>
        <v>31</v>
      </c>
      <c r="P44" s="181">
        <f>X44+AK44+AW44+BH44+BU44+CF44+CQ43+DB43+DM43+DX43+EI43+ET43+FE43+FP43+GA43+GL43+GW43+HH43+HS43+ID43</f>
        <v>31</v>
      </c>
      <c r="Q44" s="184">
        <v>2.5</v>
      </c>
      <c r="R44" s="187">
        <v>2.91</v>
      </c>
      <c r="S44" s="187">
        <v>4.18</v>
      </c>
      <c r="T44" s="187">
        <v>4.2</v>
      </c>
      <c r="U44" s="187">
        <v>4.76</v>
      </c>
      <c r="V44" s="187"/>
      <c r="W44" s="187"/>
      <c r="X44" s="190">
        <v>4</v>
      </c>
      <c r="Y44" s="190"/>
      <c r="Z44" s="190"/>
      <c r="AA44" s="190"/>
      <c r="AB44" s="192"/>
      <c r="AC44" s="194">
        <f t="shared" si="26"/>
        <v>18.549999999999997</v>
      </c>
      <c r="AD44" s="180">
        <f t="shared" si="27"/>
        <v>4</v>
      </c>
      <c r="AE44" s="177">
        <f t="shared" si="28"/>
        <v>0</v>
      </c>
      <c r="AF44" s="197">
        <f t="shared" si="29"/>
        <v>22.549999999999997</v>
      </c>
      <c r="AG44" s="184">
        <v>60.76</v>
      </c>
      <c r="AH44" s="187"/>
      <c r="AI44" s="187"/>
      <c r="AJ44" s="187"/>
      <c r="AK44" s="190">
        <v>3</v>
      </c>
      <c r="AL44" s="190">
        <v>2</v>
      </c>
      <c r="AM44" s="190"/>
      <c r="AN44" s="190">
        <v>3</v>
      </c>
      <c r="AO44" s="192"/>
      <c r="AP44" s="194">
        <f t="shared" si="30"/>
        <v>60.76</v>
      </c>
      <c r="AQ44" s="180">
        <f t="shared" si="31"/>
        <v>3</v>
      </c>
      <c r="AR44" s="177">
        <f t="shared" si="32"/>
        <v>21</v>
      </c>
      <c r="AS44" s="197">
        <f t="shared" si="33"/>
        <v>84.759999999999991</v>
      </c>
      <c r="AT44" s="184">
        <v>26.15</v>
      </c>
      <c r="AU44" s="187"/>
      <c r="AV44" s="187"/>
      <c r="AW44" s="190">
        <v>24</v>
      </c>
      <c r="AX44" s="190">
        <v>1</v>
      </c>
      <c r="AY44" s="190"/>
      <c r="AZ44" s="190"/>
      <c r="BA44" s="192"/>
      <c r="BB44" s="194">
        <f t="shared" si="34"/>
        <v>26.15</v>
      </c>
      <c r="BC44" s="180">
        <f t="shared" si="58"/>
        <v>24</v>
      </c>
      <c r="BD44" s="177">
        <f t="shared" si="36"/>
        <v>3</v>
      </c>
      <c r="BE44" s="197">
        <f t="shared" si="37"/>
        <v>53.15</v>
      </c>
      <c r="BF44" s="194"/>
      <c r="BG44" s="201">
        <v>19.829999999999998</v>
      </c>
      <c r="BH44" s="190">
        <v>0</v>
      </c>
      <c r="BI44" s="190"/>
      <c r="BJ44" s="190"/>
      <c r="BK44" s="190"/>
      <c r="BL44" s="192"/>
      <c r="BM44" s="195">
        <f t="shared" si="38"/>
        <v>19.829999999999998</v>
      </c>
      <c r="BN44" s="178">
        <f t="shared" si="39"/>
        <v>0</v>
      </c>
      <c r="BO44" s="175">
        <f t="shared" si="40"/>
        <v>0</v>
      </c>
      <c r="BP44" s="209">
        <f t="shared" si="41"/>
        <v>19.829999999999998</v>
      </c>
      <c r="BQ44" s="184"/>
      <c r="BR44" s="187"/>
      <c r="BS44" s="187"/>
      <c r="BT44" s="187"/>
      <c r="BU44" s="190"/>
      <c r="BV44" s="190"/>
      <c r="BW44" s="190"/>
      <c r="BX44" s="190"/>
      <c r="BY44" s="192"/>
      <c r="BZ44" s="194">
        <f t="shared" si="50"/>
        <v>0</v>
      </c>
      <c r="CA44" s="180">
        <f t="shared" si="51"/>
        <v>0</v>
      </c>
      <c r="CB44" s="212">
        <f t="shared" si="52"/>
        <v>0</v>
      </c>
      <c r="CC44" s="213">
        <f t="shared" si="53"/>
        <v>0</v>
      </c>
      <c r="CD44" s="184"/>
      <c r="CE44" s="187"/>
      <c r="CF44" s="190"/>
      <c r="CG44" s="190"/>
      <c r="CH44" s="190"/>
      <c r="CI44" s="190"/>
      <c r="CJ44" s="192"/>
      <c r="CK44" s="194">
        <f t="shared" si="54"/>
        <v>0</v>
      </c>
      <c r="CL44" s="180">
        <f t="shared" si="55"/>
        <v>0</v>
      </c>
      <c r="CM44" s="177">
        <f t="shared" si="56"/>
        <v>0</v>
      </c>
      <c r="CN44" s="197">
        <f t="shared" si="57"/>
        <v>0</v>
      </c>
      <c r="CO44" s="135"/>
      <c r="CP44" s="135"/>
      <c r="CQ44" s="136"/>
      <c r="CR44" s="136"/>
      <c r="CS44" s="136"/>
      <c r="CT44" s="136"/>
      <c r="CU44" s="136"/>
      <c r="CV44" s="137"/>
      <c r="CW44" s="138"/>
      <c r="CX44" s="139"/>
      <c r="CY44" s="140"/>
      <c r="CZ44" s="135"/>
      <c r="DA44" s="135"/>
      <c r="DB44" s="136"/>
      <c r="DC44" s="136"/>
      <c r="DD44" s="136"/>
      <c r="DE44" s="136"/>
      <c r="DF44" s="136"/>
      <c r="DG44" s="137"/>
      <c r="DH44" s="138"/>
      <c r="DI44" s="139"/>
      <c r="DJ44" s="140"/>
      <c r="DK44" s="135"/>
      <c r="DL44" s="135"/>
      <c r="DM44" s="136"/>
      <c r="DN44" s="136"/>
      <c r="DO44" s="136"/>
      <c r="DP44" s="136"/>
      <c r="DQ44" s="136"/>
      <c r="DR44" s="137"/>
      <c r="DS44" s="138"/>
      <c r="DT44" s="139"/>
      <c r="DU44" s="140"/>
      <c r="DV44" s="135"/>
      <c r="DW44" s="135"/>
      <c r="DX44" s="136"/>
      <c r="DY44" s="136"/>
      <c r="DZ44" s="136"/>
      <c r="EA44" s="136"/>
      <c r="EB44" s="136"/>
      <c r="EC44" s="137"/>
      <c r="ED44" s="138"/>
      <c r="EE44" s="139"/>
      <c r="EF44" s="140"/>
      <c r="EG44" s="135"/>
      <c r="EH44" s="135"/>
      <c r="EI44" s="136"/>
      <c r="EJ44" s="136"/>
      <c r="EK44" s="136"/>
      <c r="EL44" s="136"/>
      <c r="EM44" s="136"/>
      <c r="EN44" s="137"/>
      <c r="EO44" s="138"/>
      <c r="EP44" s="139"/>
      <c r="EQ44" s="140"/>
      <c r="ER44" s="135"/>
      <c r="ES44" s="135"/>
      <c r="ET44" s="136"/>
      <c r="EU44" s="136"/>
      <c r="EV44" s="136"/>
      <c r="EW44" s="136"/>
      <c r="EX44" s="136"/>
      <c r="EY44" s="137"/>
      <c r="EZ44" s="138"/>
      <c r="FA44" s="139"/>
      <c r="FB44" s="140"/>
      <c r="FC44" s="135"/>
      <c r="FD44" s="135"/>
      <c r="FE44" s="136"/>
      <c r="FF44" s="136"/>
      <c r="FG44" s="136"/>
      <c r="FH44" s="136"/>
      <c r="FI44" s="136"/>
      <c r="FJ44" s="137"/>
      <c r="FK44" s="138"/>
      <c r="FL44" s="139"/>
      <c r="FM44" s="140"/>
      <c r="FN44" s="135"/>
      <c r="FO44" s="135"/>
      <c r="FP44" s="136"/>
      <c r="FQ44" s="136"/>
      <c r="FR44" s="136"/>
      <c r="FS44" s="136"/>
      <c r="FT44" s="136"/>
      <c r="FU44" s="137"/>
      <c r="FV44" s="138"/>
      <c r="FW44" s="139"/>
      <c r="FX44" s="140"/>
      <c r="FY44" s="135"/>
      <c r="FZ44" s="135"/>
      <c r="GA44" s="136"/>
      <c r="GB44" s="136"/>
      <c r="GC44" s="136"/>
      <c r="GD44" s="136"/>
      <c r="GE44" s="136"/>
      <c r="GF44" s="137"/>
      <c r="GG44" s="138"/>
      <c r="GH44" s="139"/>
      <c r="GI44" s="140"/>
      <c r="GJ44" s="135"/>
      <c r="GK44" s="135"/>
      <c r="GL44" s="136"/>
      <c r="GM44" s="136"/>
      <c r="GN44" s="136"/>
      <c r="GO44" s="136"/>
      <c r="GP44" s="136"/>
      <c r="GQ44" s="137"/>
      <c r="GR44" s="138"/>
      <c r="GS44" s="139"/>
      <c r="GT44" s="140"/>
      <c r="GU44" s="135"/>
      <c r="GV44" s="135"/>
      <c r="GW44" s="136"/>
      <c r="GX44" s="136"/>
      <c r="GY44" s="136"/>
      <c r="GZ44" s="136"/>
      <c r="HA44" s="136"/>
      <c r="HB44" s="137"/>
      <c r="HC44" s="138"/>
      <c r="HD44" s="139"/>
      <c r="HE44" s="140"/>
      <c r="HF44" s="135"/>
      <c r="HG44" s="135"/>
      <c r="HH44" s="136"/>
      <c r="HI44" s="136"/>
      <c r="HJ44" s="136"/>
      <c r="HK44" s="136"/>
      <c r="HL44" s="136"/>
      <c r="HM44" s="137"/>
      <c r="HN44" s="138"/>
      <c r="HO44" s="139"/>
      <c r="HP44" s="140"/>
      <c r="HQ44" s="135"/>
      <c r="HR44" s="135"/>
      <c r="HS44" s="136"/>
      <c r="HT44" s="136"/>
      <c r="HU44" s="136"/>
      <c r="HV44" s="136"/>
      <c r="HW44" s="136"/>
      <c r="HX44" s="137"/>
      <c r="HY44" s="138"/>
      <c r="HZ44" s="139"/>
      <c r="IA44" s="140"/>
      <c r="IB44" s="135"/>
      <c r="IC44" s="135"/>
      <c r="ID44" s="136"/>
      <c r="IE44" s="136"/>
      <c r="IF44" s="136"/>
      <c r="IG44" s="136"/>
      <c r="IH44" s="136"/>
      <c r="II44" s="137"/>
      <c r="IJ44" s="138"/>
      <c r="IK44" s="139"/>
      <c r="IL44" s="140"/>
      <c r="IM44" s="141"/>
      <c r="IN44" s="133"/>
      <c r="IO44" s="133"/>
      <c r="IP44" s="133"/>
      <c r="IQ44" s="133"/>
      <c r="IR44" s="133"/>
      <c r="IS44" s="133"/>
      <c r="IT44" s="133"/>
      <c r="IU44" s="133"/>
      <c r="IV44" s="133"/>
      <c r="IW44" s="133"/>
      <c r="IX44" s="133"/>
      <c r="IY44" s="133"/>
      <c r="IZ44" s="133"/>
      <c r="JA44" s="133"/>
      <c r="JB44" s="133"/>
      <c r="JC44" s="133"/>
      <c r="JD44" s="133"/>
      <c r="JE44" s="133"/>
      <c r="JF44" s="133"/>
      <c r="JG44" s="133"/>
      <c r="JH44" s="133"/>
      <c r="JI44" s="133"/>
      <c r="JJ44" s="133"/>
      <c r="JK44" s="133"/>
      <c r="JL44" s="133"/>
      <c r="JM44" s="133"/>
      <c r="JN44" s="133"/>
      <c r="JO44" s="133"/>
      <c r="JP44" s="133"/>
      <c r="JQ44" s="133"/>
      <c r="JR44" s="133"/>
      <c r="JS44" s="133"/>
      <c r="JT44" s="133"/>
      <c r="JU44" s="133"/>
      <c r="JV44" s="133"/>
      <c r="JW44" s="133"/>
      <c r="JX44" s="133"/>
      <c r="JY44" s="133"/>
      <c r="JZ44" s="133"/>
      <c r="KA44" s="133"/>
      <c r="KB44" s="133"/>
      <c r="KC44" s="133"/>
      <c r="KD44" s="133"/>
      <c r="KE44" s="133"/>
      <c r="KF44" s="133"/>
      <c r="KG44" s="133"/>
      <c r="KH44" s="133"/>
      <c r="KI44" s="133"/>
      <c r="KJ44" s="133"/>
      <c r="KK44" s="133"/>
      <c r="KL44" s="133"/>
      <c r="KM44" s="133"/>
      <c r="KN44" s="133"/>
      <c r="KO44" s="133"/>
      <c r="KP44" s="133"/>
      <c r="KQ44" s="133"/>
      <c r="KR44" s="133"/>
      <c r="KS44" s="133"/>
      <c r="KT44" s="133"/>
      <c r="KU44" s="133"/>
      <c r="KV44" s="133"/>
      <c r="KW44" s="133"/>
      <c r="KX44" s="133"/>
      <c r="KY44" s="133"/>
      <c r="KZ44" s="133"/>
      <c r="LA44" s="133"/>
      <c r="LB44" s="133"/>
      <c r="LC44" s="133"/>
      <c r="LD44" s="133"/>
      <c r="LE44" s="133"/>
      <c r="LF44" s="133"/>
      <c r="LG44" s="133"/>
      <c r="LH44" s="133"/>
      <c r="LI44" s="133"/>
      <c r="LJ44" s="133"/>
      <c r="LK44" s="133"/>
      <c r="LL44" s="133"/>
    </row>
    <row r="45" spans="1:324" ht="12.75" customHeight="1" x14ac:dyDescent="0.2">
      <c r="A45" s="77">
        <v>17</v>
      </c>
      <c r="B45" s="62" t="s">
        <v>129</v>
      </c>
      <c r="C45" s="62"/>
      <c r="D45" s="63"/>
      <c r="E45" s="63" t="s">
        <v>12</v>
      </c>
      <c r="F45" s="64" t="s">
        <v>108</v>
      </c>
      <c r="G45" s="94"/>
      <c r="H45" s="40" t="e">
        <f>IF(AND(OR(#REF!="Y",#REF!="Y"),J45&lt;5,K45&lt;5),IF(AND(J45=#REF!,K45=#REF!),#REF!+1,1),"")</f>
        <v>#REF!</v>
      </c>
      <c r="I45" s="41" t="e">
        <f>IF(AND(#REF!="Y",K45&gt;0,OR(AND(H45=1,#REF!=10),AND(H45=2,#REF!=20),AND(H45=3,#REF!=30),AND(H45=4,#REF!=40),AND(H45=5,#REF!=50),AND(H45=6,#REF!=60),AND(H45=7,#REF!=70),AND(H45=8,#REF!=80),AND(H45=9,#REF!=90),AND(H45=10,#REF!=100))),VLOOKUP(K45-1,SortLookup!$A$13:$B$16,2,FALSE),"")</f>
        <v>#REF!</v>
      </c>
      <c r="J45" s="42">
        <f>IF(ISNA(VLOOKUP(E45,SortLookup!$A$1:$B$5,2,FALSE))," ",VLOOKUP(E45,SortLookup!$A$1:$B$5,2,FALSE))</f>
        <v>0</v>
      </c>
      <c r="K45" s="43" t="str">
        <f>IF(ISNA(VLOOKUP(F45,SortLookup!$A$7:$B$11,2,FALSE))," ",VLOOKUP(F45,SortLookup!$A$7:$B$11,2,FALSE))</f>
        <v xml:space="preserve"> </v>
      </c>
      <c r="L45" s="44">
        <f t="shared" si="21"/>
        <v>181.17000000000002</v>
      </c>
      <c r="M45" s="45">
        <f>AC45+AP45+BB45+BM45+BZ45+CK45+CV45+DG45+DR45+EC45+EN45+EY45+FJ45+FU45+GF45+GQ45+HB45+HM45+HX45+II45</f>
        <v>156.17000000000002</v>
      </c>
      <c r="N45" s="46">
        <f>AE45+AR45+BD45+BO45+CB45+CM45+CX45+DI45+DT45+EE45+EP45+FA45+FL45+FW45+GH45+GS45+HD45+HO45+HZ45+IK45</f>
        <v>3</v>
      </c>
      <c r="O45" s="47">
        <f t="shared" si="24"/>
        <v>22</v>
      </c>
      <c r="P45" s="48">
        <f>X45+AK45+AW45+BH45+BU45+CF45+CQ45+DB45+DM45+DX45+EI45+ET45+FE45+FP45+GA45+GL45+GW45+HH45+HS45+ID45</f>
        <v>22</v>
      </c>
      <c r="Q45" s="65">
        <v>3.58</v>
      </c>
      <c r="R45" s="66">
        <v>4.18</v>
      </c>
      <c r="S45" s="66">
        <v>7.22</v>
      </c>
      <c r="T45" s="66">
        <v>6.8</v>
      </c>
      <c r="U45" s="66">
        <v>7.49</v>
      </c>
      <c r="V45" s="66"/>
      <c r="W45" s="66"/>
      <c r="X45" s="67">
        <v>3</v>
      </c>
      <c r="Y45" s="51"/>
      <c r="Z45" s="51"/>
      <c r="AA45" s="51"/>
      <c r="AB45" s="52"/>
      <c r="AC45" s="65">
        <f t="shared" si="26"/>
        <v>29.270000000000003</v>
      </c>
      <c r="AD45" s="76">
        <f t="shared" si="27"/>
        <v>3</v>
      </c>
      <c r="AE45" s="67">
        <f t="shared" si="28"/>
        <v>0</v>
      </c>
      <c r="AF45" s="54">
        <f t="shared" si="29"/>
        <v>32.270000000000003</v>
      </c>
      <c r="AG45" s="65">
        <v>52.55</v>
      </c>
      <c r="AH45" s="66"/>
      <c r="AI45" s="66"/>
      <c r="AJ45" s="66"/>
      <c r="AK45" s="67">
        <v>6</v>
      </c>
      <c r="AL45" s="51">
        <v>1</v>
      </c>
      <c r="AM45" s="51"/>
      <c r="AN45" s="51"/>
      <c r="AO45" s="52"/>
      <c r="AP45" s="65">
        <f t="shared" si="30"/>
        <v>52.55</v>
      </c>
      <c r="AQ45" s="76">
        <f t="shared" si="31"/>
        <v>6</v>
      </c>
      <c r="AR45" s="67">
        <f t="shared" si="32"/>
        <v>3</v>
      </c>
      <c r="AS45" s="54">
        <f t="shared" si="33"/>
        <v>61.55</v>
      </c>
      <c r="AT45" s="65">
        <v>45.77</v>
      </c>
      <c r="AU45" s="66"/>
      <c r="AV45" s="66"/>
      <c r="AW45" s="67">
        <v>13</v>
      </c>
      <c r="AX45" s="51"/>
      <c r="AY45" s="51"/>
      <c r="AZ45" s="51"/>
      <c r="BA45" s="52"/>
      <c r="BB45" s="49">
        <f t="shared" si="34"/>
        <v>45.77</v>
      </c>
      <c r="BC45" s="53">
        <f t="shared" si="58"/>
        <v>13</v>
      </c>
      <c r="BD45" s="51">
        <f t="shared" si="36"/>
        <v>0</v>
      </c>
      <c r="BE45" s="54">
        <f t="shared" si="37"/>
        <v>58.77</v>
      </c>
      <c r="BF45" s="49"/>
      <c r="BG45" s="68">
        <v>28.58</v>
      </c>
      <c r="BH45" s="67">
        <v>0</v>
      </c>
      <c r="BI45" s="51"/>
      <c r="BJ45" s="51"/>
      <c r="BK45" s="51"/>
      <c r="BL45" s="52"/>
      <c r="BM45" s="56">
        <f t="shared" si="38"/>
        <v>28.58</v>
      </c>
      <c r="BN45" s="47">
        <f t="shared" si="39"/>
        <v>0</v>
      </c>
      <c r="BO45" s="46">
        <f t="shared" si="40"/>
        <v>0</v>
      </c>
      <c r="BP45" s="93">
        <f t="shared" si="41"/>
        <v>28.58</v>
      </c>
      <c r="BQ45" s="49"/>
      <c r="BR45" s="50"/>
      <c r="BS45" s="50"/>
      <c r="BT45" s="50"/>
      <c r="BU45" s="51"/>
      <c r="BV45" s="51"/>
      <c r="BW45" s="51"/>
      <c r="BX45" s="51"/>
      <c r="BY45" s="52"/>
      <c r="BZ45" s="49">
        <f t="shared" si="50"/>
        <v>0</v>
      </c>
      <c r="CA45" s="53">
        <f t="shared" si="51"/>
        <v>0</v>
      </c>
      <c r="CB45" s="52">
        <f t="shared" si="52"/>
        <v>0</v>
      </c>
      <c r="CC45" s="58">
        <f t="shared" si="53"/>
        <v>0</v>
      </c>
      <c r="CD45" s="49"/>
      <c r="CE45" s="50"/>
      <c r="CF45" s="51"/>
      <c r="CG45" s="51"/>
      <c r="CH45" s="51"/>
      <c r="CI45" s="51"/>
      <c r="CJ45" s="52"/>
      <c r="CK45" s="49">
        <f t="shared" si="54"/>
        <v>0</v>
      </c>
      <c r="CL45" s="53">
        <f t="shared" si="55"/>
        <v>0</v>
      </c>
      <c r="CM45" s="51">
        <f t="shared" si="56"/>
        <v>0</v>
      </c>
      <c r="CN45" s="54">
        <f t="shared" si="57"/>
        <v>0</v>
      </c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5"/>
    </row>
    <row r="46" spans="1:324" ht="12.75" customHeight="1" x14ac:dyDescent="0.2">
      <c r="A46" s="77">
        <v>18</v>
      </c>
      <c r="B46" s="62" t="s">
        <v>131</v>
      </c>
      <c r="C46" s="36"/>
      <c r="D46" s="37"/>
      <c r="E46" s="63" t="s">
        <v>12</v>
      </c>
      <c r="F46" s="64" t="s">
        <v>29</v>
      </c>
      <c r="G46" s="39"/>
      <c r="H46" s="40" t="e">
        <f>IF(AND(OR(#REF!="Y",#REF!="Y"),J46&lt;5,K46&lt;5),IF(AND(J46=#REF!,K46=#REF!),#REF!+1,1),"")</f>
        <v>#REF!</v>
      </c>
      <c r="I46" s="41" t="e">
        <f>IF(AND(#REF!="Y",K46&gt;0,OR(AND(H46=1,#REF!=10),AND(H46=2,#REF!=20),AND(H46=3,#REF!=30),AND(H46=4,#REF!=40),AND(H46=5,#REF!=50),AND(H46=6,#REF!=60),AND(H46=7,#REF!=70),AND(H46=8,#REF!=80),AND(H46=9,#REF!=90),AND(H46=10,#REF!=100))),VLOOKUP(K46-1,SortLookup!$A$13:$B$16,2,FALSE),"")</f>
        <v>#REF!</v>
      </c>
      <c r="J46" s="42">
        <f>IF(ISNA(VLOOKUP(E46,SortLookup!$A$1:$B$5,2,FALSE))," ",VLOOKUP(E46,SortLookup!$A$1:$B$5,2,FALSE))</f>
        <v>0</v>
      </c>
      <c r="K46" s="43">
        <f>IF(ISNA(VLOOKUP(F46,SortLookup!$A$7:$B$11,2,FALSE))," ",VLOOKUP(F46,SortLookup!$A$7:$B$11,2,FALSE))</f>
        <v>3</v>
      </c>
      <c r="L46" s="44">
        <f t="shared" si="21"/>
        <v>181.58999999999997</v>
      </c>
      <c r="M46" s="45">
        <f>AC46+AP46+BB46+BM46+BZ46+CK46+CV46+DG46+DR46+EC46+EN46+EY46+FJ46+FU46+GF46+GQ46+HB46+HM46+HX46+II46</f>
        <v>164.58999999999997</v>
      </c>
      <c r="N46" s="46">
        <v>0</v>
      </c>
      <c r="O46" s="47">
        <f t="shared" si="24"/>
        <v>17</v>
      </c>
      <c r="P46" s="48">
        <f>X46+AK46+AW46+BH46+BU46+CF46+CQ46+DB46+DM46+DX46+EI46+ET46+FE46+FP46+GA46+GL46+GW46+HH46+HS46+ID46</f>
        <v>17</v>
      </c>
      <c r="Q46" s="65">
        <v>4.01</v>
      </c>
      <c r="R46" s="66">
        <v>4.45</v>
      </c>
      <c r="S46" s="66">
        <v>5.48</v>
      </c>
      <c r="T46" s="66">
        <v>6.97</v>
      </c>
      <c r="U46" s="66">
        <v>7.91</v>
      </c>
      <c r="V46" s="50"/>
      <c r="W46" s="50"/>
      <c r="X46" s="67">
        <v>6</v>
      </c>
      <c r="Y46" s="51"/>
      <c r="Z46" s="51"/>
      <c r="AA46" s="51"/>
      <c r="AB46" s="52"/>
      <c r="AC46" s="49">
        <f t="shared" si="26"/>
        <v>28.82</v>
      </c>
      <c r="AD46" s="53">
        <f t="shared" si="27"/>
        <v>6</v>
      </c>
      <c r="AE46" s="51">
        <f t="shared" si="28"/>
        <v>0</v>
      </c>
      <c r="AF46" s="54">
        <f t="shared" si="29"/>
        <v>34.82</v>
      </c>
      <c r="AG46" s="65">
        <v>65.44</v>
      </c>
      <c r="AH46" s="50"/>
      <c r="AI46" s="50"/>
      <c r="AJ46" s="50"/>
      <c r="AK46" s="67">
        <v>6</v>
      </c>
      <c r="AL46" s="51"/>
      <c r="AM46" s="51"/>
      <c r="AN46" s="51"/>
      <c r="AO46" s="52"/>
      <c r="AP46" s="49">
        <f t="shared" si="30"/>
        <v>65.44</v>
      </c>
      <c r="AQ46" s="53">
        <f t="shared" si="31"/>
        <v>6</v>
      </c>
      <c r="AR46" s="51">
        <f t="shared" si="32"/>
        <v>0</v>
      </c>
      <c r="AS46" s="54">
        <f t="shared" si="33"/>
        <v>71.44</v>
      </c>
      <c r="AT46" s="65">
        <v>48.5</v>
      </c>
      <c r="AU46" s="50"/>
      <c r="AV46" s="50"/>
      <c r="AW46" s="67">
        <v>5</v>
      </c>
      <c r="AX46" s="51"/>
      <c r="AY46" s="51"/>
      <c r="AZ46" s="51"/>
      <c r="BA46" s="52"/>
      <c r="BB46" s="49">
        <f t="shared" si="34"/>
        <v>48.5</v>
      </c>
      <c r="BC46" s="53">
        <f t="shared" si="58"/>
        <v>5</v>
      </c>
      <c r="BD46" s="51">
        <f t="shared" si="36"/>
        <v>0</v>
      </c>
      <c r="BE46" s="54">
        <f t="shared" si="37"/>
        <v>53.5</v>
      </c>
      <c r="BF46" s="49"/>
      <c r="BG46" s="68">
        <v>21.83</v>
      </c>
      <c r="BH46" s="67">
        <v>0</v>
      </c>
      <c r="BI46" s="51"/>
      <c r="BJ46" s="51"/>
      <c r="BK46" s="51"/>
      <c r="BL46" s="52"/>
      <c r="BM46" s="56">
        <f t="shared" si="38"/>
        <v>21.83</v>
      </c>
      <c r="BN46" s="47">
        <f t="shared" si="39"/>
        <v>0</v>
      </c>
      <c r="BO46" s="46">
        <f t="shared" si="40"/>
        <v>0</v>
      </c>
      <c r="BP46" s="93">
        <f t="shared" si="41"/>
        <v>21.83</v>
      </c>
      <c r="BQ46" s="49"/>
      <c r="BR46" s="50"/>
      <c r="BS46" s="50"/>
      <c r="BT46" s="50"/>
      <c r="BU46" s="51"/>
      <c r="BV46" s="51"/>
      <c r="BW46" s="51"/>
      <c r="BX46" s="51"/>
      <c r="BY46" s="52"/>
      <c r="BZ46" s="49">
        <f t="shared" si="50"/>
        <v>0</v>
      </c>
      <c r="CA46" s="53">
        <f t="shared" si="51"/>
        <v>0</v>
      </c>
      <c r="CB46" s="52">
        <f t="shared" si="52"/>
        <v>0</v>
      </c>
      <c r="CC46" s="58">
        <f t="shared" si="53"/>
        <v>0</v>
      </c>
      <c r="CD46" s="49"/>
      <c r="CE46" s="50"/>
      <c r="CF46" s="51"/>
      <c r="CG46" s="51"/>
      <c r="CH46" s="51"/>
      <c r="CI46" s="51"/>
      <c r="CJ46" s="52"/>
      <c r="CK46" s="49">
        <f t="shared" si="54"/>
        <v>0</v>
      </c>
      <c r="CL46" s="53">
        <f t="shared" si="55"/>
        <v>0</v>
      </c>
      <c r="CM46" s="51">
        <f t="shared" si="56"/>
        <v>0</v>
      </c>
      <c r="CN46" s="54">
        <f t="shared" si="57"/>
        <v>0</v>
      </c>
      <c r="IM46" s="75"/>
    </row>
    <row r="47" spans="1:324" ht="12.75" customHeight="1" x14ac:dyDescent="0.2">
      <c r="A47" s="77">
        <v>19</v>
      </c>
      <c r="B47" s="62" t="s">
        <v>135</v>
      </c>
      <c r="C47" s="36"/>
      <c r="D47" s="37"/>
      <c r="E47" s="63" t="s">
        <v>12</v>
      </c>
      <c r="F47" s="64" t="s">
        <v>108</v>
      </c>
      <c r="G47" s="39"/>
      <c r="H47" s="40" t="e">
        <f>IF(AND(OR(#REF!="Y",#REF!="Y"),J47&lt;5,K47&lt;5),IF(AND(J47=#REF!,K47=#REF!),#REF!+1,1),"")</f>
        <v>#REF!</v>
      </c>
      <c r="I47" s="41" t="e">
        <f>IF(AND(#REF!="Y",K47&gt;0,OR(AND(H47=1,#REF!=10),AND(H47=2,#REF!=20),AND(H47=3,#REF!=30),AND(H47=4,#REF!=40),AND(H47=5,#REF!=50),AND(H47=6,#REF!=60),AND(H47=7,#REF!=70),AND(H47=8,#REF!=80),AND(H47=9,#REF!=90),AND(H47=10,#REF!=100))),VLOOKUP(K47-1,SortLookup!$A$13:$B$16,2,FALSE),"")</f>
        <v>#REF!</v>
      </c>
      <c r="J47" s="42">
        <f>IF(ISNA(VLOOKUP(E47,SortLookup!$A$1:$B$5,2,FALSE))," ",VLOOKUP(E47,SortLookup!$A$1:$B$5,2,FALSE))</f>
        <v>0</v>
      </c>
      <c r="K47" s="43" t="str">
        <f>IF(ISNA(VLOOKUP(F47,SortLookup!$A$7:$B$11,2,FALSE))," ",VLOOKUP(F47,SortLookup!$A$7:$B$11,2,FALSE))</f>
        <v xml:space="preserve"> </v>
      </c>
      <c r="L47" s="44">
        <f t="shared" si="21"/>
        <v>192.8</v>
      </c>
      <c r="M47" s="89">
        <f>AC47+AP47+BB47+BM47+BZ47+CK47+CV42+DG42+DR42+EC42+EN42+EY42+FJ42+FU42+GF42+GQ42+HB42+HM42+HX42+II42</f>
        <v>164.8</v>
      </c>
      <c r="N47" s="91">
        <f>AE47+AR47+BD47+BO47+CB47+CM47+CX42+DI42+DT42+EE42+EP42+FA42+FL42+FW42+GH42+GS42+HD42+HO42+HZ42+IK42</f>
        <v>0</v>
      </c>
      <c r="O47" s="47">
        <f t="shared" si="24"/>
        <v>28</v>
      </c>
      <c r="P47" s="48">
        <f>X47+AK47+AW47+BH47+BU47+CF47+CQ42+DB42+DM42+DX42+EI42+ET42+FE42+FP42+GA42+GL42+GW42+HH42+HS42+ID42</f>
        <v>28</v>
      </c>
      <c r="Q47" s="65">
        <v>2.94</v>
      </c>
      <c r="R47" s="66">
        <v>3.74</v>
      </c>
      <c r="S47" s="66">
        <v>4.8600000000000003</v>
      </c>
      <c r="T47" s="66">
        <v>6</v>
      </c>
      <c r="U47" s="66">
        <v>6.42</v>
      </c>
      <c r="V47" s="50"/>
      <c r="W47" s="50"/>
      <c r="X47" s="67">
        <v>14</v>
      </c>
      <c r="Y47" s="51"/>
      <c r="Z47" s="51"/>
      <c r="AA47" s="51"/>
      <c r="AB47" s="52"/>
      <c r="AC47" s="49">
        <f t="shared" si="26"/>
        <v>23.96</v>
      </c>
      <c r="AD47" s="53">
        <f t="shared" si="27"/>
        <v>14</v>
      </c>
      <c r="AE47" s="51">
        <f t="shared" si="28"/>
        <v>0</v>
      </c>
      <c r="AF47" s="54">
        <f t="shared" si="29"/>
        <v>37.96</v>
      </c>
      <c r="AG47" s="65">
        <v>63.45</v>
      </c>
      <c r="AH47" s="50"/>
      <c r="AI47" s="50"/>
      <c r="AJ47" s="50"/>
      <c r="AK47" s="67">
        <v>3</v>
      </c>
      <c r="AL47" s="67"/>
      <c r="AM47" s="51"/>
      <c r="AN47" s="51"/>
      <c r="AO47" s="52"/>
      <c r="AP47" s="49">
        <f t="shared" si="30"/>
        <v>63.45</v>
      </c>
      <c r="AQ47" s="53">
        <f t="shared" si="31"/>
        <v>3</v>
      </c>
      <c r="AR47" s="51">
        <f t="shared" si="32"/>
        <v>0</v>
      </c>
      <c r="AS47" s="54">
        <f t="shared" si="33"/>
        <v>66.45</v>
      </c>
      <c r="AT47" s="65">
        <v>43.09</v>
      </c>
      <c r="AU47" s="50"/>
      <c r="AV47" s="50"/>
      <c r="AW47" s="67">
        <v>9</v>
      </c>
      <c r="AX47" s="51"/>
      <c r="AY47" s="51"/>
      <c r="AZ47" s="51"/>
      <c r="BA47" s="52"/>
      <c r="BB47" s="49">
        <f t="shared" si="34"/>
        <v>43.09</v>
      </c>
      <c r="BC47" s="53">
        <f t="shared" si="58"/>
        <v>9</v>
      </c>
      <c r="BD47" s="51">
        <f t="shared" si="36"/>
        <v>0</v>
      </c>
      <c r="BE47" s="54">
        <f t="shared" si="37"/>
        <v>52.09</v>
      </c>
      <c r="BF47" s="49"/>
      <c r="BG47" s="68">
        <v>34.299999999999997</v>
      </c>
      <c r="BH47" s="67">
        <v>2</v>
      </c>
      <c r="BI47" s="51"/>
      <c r="BJ47" s="51"/>
      <c r="BK47" s="51"/>
      <c r="BL47" s="52"/>
      <c r="BM47" s="56">
        <f t="shared" si="38"/>
        <v>34.299999999999997</v>
      </c>
      <c r="BN47" s="47">
        <f t="shared" si="39"/>
        <v>2</v>
      </c>
      <c r="BO47" s="46">
        <f t="shared" si="40"/>
        <v>0</v>
      </c>
      <c r="BP47" s="93">
        <f t="shared" si="41"/>
        <v>36.299999999999997</v>
      </c>
      <c r="BQ47" s="49"/>
      <c r="BR47" s="50"/>
      <c r="BS47" s="50"/>
      <c r="BT47" s="50"/>
      <c r="BU47" s="51"/>
      <c r="BV47" s="51"/>
      <c r="BW47" s="51"/>
      <c r="BX47" s="51"/>
      <c r="BY47" s="52"/>
      <c r="BZ47" s="49">
        <f t="shared" si="50"/>
        <v>0</v>
      </c>
      <c r="CA47" s="53">
        <f t="shared" si="51"/>
        <v>0</v>
      </c>
      <c r="CB47" s="52">
        <f t="shared" si="52"/>
        <v>0</v>
      </c>
      <c r="CC47" s="58">
        <f t="shared" si="53"/>
        <v>0</v>
      </c>
      <c r="CD47" s="49"/>
      <c r="CE47" s="50"/>
      <c r="CF47" s="51"/>
      <c r="CG47" s="51"/>
      <c r="CH47" s="51"/>
      <c r="CI47" s="51"/>
      <c r="CJ47" s="52"/>
      <c r="CK47" s="49">
        <f t="shared" si="54"/>
        <v>0</v>
      </c>
      <c r="CL47" s="53">
        <f t="shared" si="55"/>
        <v>0</v>
      </c>
      <c r="CM47" s="51">
        <f t="shared" si="56"/>
        <v>0</v>
      </c>
      <c r="CN47" s="54">
        <f t="shared" si="57"/>
        <v>0</v>
      </c>
      <c r="IM47" s="75"/>
    </row>
    <row r="48" spans="1:324" s="133" customFormat="1" ht="12.75" customHeight="1" x14ac:dyDescent="0.2">
      <c r="A48" s="77">
        <v>20</v>
      </c>
      <c r="B48" s="144" t="s">
        <v>112</v>
      </c>
      <c r="C48" s="144"/>
      <c r="D48" s="149"/>
      <c r="E48" s="149" t="s">
        <v>12</v>
      </c>
      <c r="F48" s="152" t="s">
        <v>108</v>
      </c>
      <c r="G48" s="155"/>
      <c r="H48" s="158" t="e">
        <f>IF(AND(OR(#REF!="Y",#REF!="Y"),J48&lt;5,K48&lt;5),IF(AND(J48=#REF!,K48=#REF!),#REF!+1,1),"")</f>
        <v>#REF!</v>
      </c>
      <c r="I48" s="161" t="e">
        <f>IF(AND(#REF!="Y",K48&gt;0,OR(AND(H48=1,#REF!=10),AND(H48=2,#REF!=20),AND(H48=3,#REF!=30),AND(H48=4,#REF!=40),AND(H48=5,#REF!=50),AND(H48=6,#REF!=60),AND(H48=7,#REF!=70),AND(H48=8,#REF!=80),AND(H48=9,#REF!=90),AND(H48=10,#REF!=100))),VLOOKUP(K48-1,SortLookup!$A$13:$B$16,2,FALSE),"")</f>
        <v>#REF!</v>
      </c>
      <c r="J48" s="164">
        <f>IF(ISNA(VLOOKUP(E48,SortLookup!$A$1:$B$5,2,FALSE))," ",VLOOKUP(E48,SortLookup!$A$1:$B$5,2,FALSE))</f>
        <v>0</v>
      </c>
      <c r="K48" s="167" t="str">
        <f>IF(ISNA(VLOOKUP(F48,SortLookup!$A$7:$B$11,2,FALSE))," ",VLOOKUP(F48,SortLookup!$A$7:$B$11,2,FALSE))</f>
        <v xml:space="preserve"> </v>
      </c>
      <c r="L48" s="170">
        <f t="shared" si="21"/>
        <v>244.39</v>
      </c>
      <c r="M48" s="173">
        <f>AC48+AP48+BB48+BM48+BZ48+CK48+CV48+DG48+DR48+EC48+EN48+EY48+FJ48+FU48+GF48+GQ48+HB48+HM48+HX48+II48</f>
        <v>112.39</v>
      </c>
      <c r="N48" s="176">
        <f>AE48+AR48+BD48+BO48+CB48+CM48+CX48+DI48+DT48+EE48+EP48+FA48+FL48+FW48+GH48+GS48+HD48+HO48+HZ48+IK48</f>
        <v>46</v>
      </c>
      <c r="O48" s="179">
        <f t="shared" si="24"/>
        <v>86</v>
      </c>
      <c r="P48" s="182">
        <f>X48+AK48+AW48+BH48+BU48+CF48+CQ48+DB48+DM48+DX48+EI48+ET48+FE48+FP48+GA48+GL48+GW48+HH48+HS48+ID48</f>
        <v>86</v>
      </c>
      <c r="Q48" s="185">
        <v>1.9</v>
      </c>
      <c r="R48" s="188">
        <v>2.34</v>
      </c>
      <c r="S48" s="188">
        <v>2.93</v>
      </c>
      <c r="T48" s="188">
        <v>3.77</v>
      </c>
      <c r="U48" s="188">
        <v>3.58</v>
      </c>
      <c r="V48" s="188"/>
      <c r="W48" s="188"/>
      <c r="X48" s="191">
        <v>13</v>
      </c>
      <c r="Y48" s="191"/>
      <c r="Z48" s="191"/>
      <c r="AA48" s="191"/>
      <c r="AB48" s="193"/>
      <c r="AC48" s="185">
        <f t="shared" si="26"/>
        <v>14.52</v>
      </c>
      <c r="AD48" s="196">
        <f t="shared" si="27"/>
        <v>13</v>
      </c>
      <c r="AE48" s="191">
        <f t="shared" si="28"/>
        <v>0</v>
      </c>
      <c r="AF48" s="198">
        <f t="shared" si="29"/>
        <v>27.52</v>
      </c>
      <c r="AG48" s="185">
        <v>55.29</v>
      </c>
      <c r="AH48" s="188"/>
      <c r="AI48" s="188"/>
      <c r="AJ48" s="188"/>
      <c r="AK48" s="191">
        <v>15</v>
      </c>
      <c r="AL48" s="191">
        <v>1</v>
      </c>
      <c r="AM48" s="191">
        <v>4</v>
      </c>
      <c r="AN48" s="191"/>
      <c r="AO48" s="193"/>
      <c r="AP48" s="185">
        <f t="shared" si="30"/>
        <v>55.29</v>
      </c>
      <c r="AQ48" s="196">
        <f t="shared" si="31"/>
        <v>15</v>
      </c>
      <c r="AR48" s="191">
        <f t="shared" si="32"/>
        <v>43</v>
      </c>
      <c r="AS48" s="198">
        <f t="shared" si="33"/>
        <v>113.28999999999999</v>
      </c>
      <c r="AT48" s="185">
        <v>19.809999999999999</v>
      </c>
      <c r="AU48" s="188"/>
      <c r="AV48" s="188"/>
      <c r="AW48" s="191">
        <v>53</v>
      </c>
      <c r="AX48" s="191">
        <v>1</v>
      </c>
      <c r="AY48" s="191"/>
      <c r="AZ48" s="191"/>
      <c r="BA48" s="193"/>
      <c r="BB48" s="185">
        <f t="shared" si="34"/>
        <v>19.809999999999999</v>
      </c>
      <c r="BC48" s="196">
        <f t="shared" si="58"/>
        <v>53</v>
      </c>
      <c r="BD48" s="191">
        <f t="shared" si="36"/>
        <v>3</v>
      </c>
      <c r="BE48" s="198">
        <f t="shared" si="37"/>
        <v>75.81</v>
      </c>
      <c r="BF48" s="185"/>
      <c r="BG48" s="202">
        <v>22.77</v>
      </c>
      <c r="BH48" s="191">
        <v>5</v>
      </c>
      <c r="BI48" s="191"/>
      <c r="BJ48" s="191"/>
      <c r="BK48" s="191"/>
      <c r="BL48" s="193"/>
      <c r="BM48" s="206">
        <f t="shared" si="38"/>
        <v>22.77</v>
      </c>
      <c r="BN48" s="179">
        <f t="shared" si="39"/>
        <v>5</v>
      </c>
      <c r="BO48" s="176">
        <f t="shared" si="40"/>
        <v>0</v>
      </c>
      <c r="BP48" s="207">
        <f t="shared" si="41"/>
        <v>27.77</v>
      </c>
      <c r="BQ48" s="185"/>
      <c r="BR48" s="188"/>
      <c r="BS48" s="188"/>
      <c r="BT48" s="188"/>
      <c r="BU48" s="191"/>
      <c r="BV48" s="191"/>
      <c r="BW48" s="191"/>
      <c r="BX48" s="191"/>
      <c r="BY48" s="193"/>
      <c r="BZ48" s="185">
        <f t="shared" si="50"/>
        <v>0</v>
      </c>
      <c r="CA48" s="196">
        <f t="shared" si="51"/>
        <v>0</v>
      </c>
      <c r="CB48" s="193">
        <f t="shared" si="52"/>
        <v>0</v>
      </c>
      <c r="CC48" s="214">
        <f t="shared" si="53"/>
        <v>0</v>
      </c>
      <c r="CD48" s="185"/>
      <c r="CE48" s="188"/>
      <c r="CF48" s="191"/>
      <c r="CG48" s="191"/>
      <c r="CH48" s="191"/>
      <c r="CI48" s="191"/>
      <c r="CJ48" s="193"/>
      <c r="CK48" s="185">
        <f t="shared" si="54"/>
        <v>0</v>
      </c>
      <c r="CL48" s="196">
        <f t="shared" si="55"/>
        <v>0</v>
      </c>
      <c r="CM48" s="191">
        <f t="shared" si="56"/>
        <v>0</v>
      </c>
      <c r="CN48" s="198">
        <f t="shared" si="57"/>
        <v>0</v>
      </c>
      <c r="CO48"/>
      <c r="CP48"/>
      <c r="CQ48"/>
      <c r="CR48"/>
      <c r="CS48"/>
      <c r="CT48"/>
      <c r="CU48"/>
      <c r="CV48" s="218"/>
      <c r="CW48"/>
      <c r="CX48"/>
      <c r="CY48" s="219"/>
      <c r="CZ48" s="220"/>
      <c r="DA48"/>
      <c r="DB48"/>
      <c r="DC48"/>
      <c r="DD48"/>
      <c r="DE48"/>
      <c r="DF48"/>
      <c r="DG48" s="218"/>
      <c r="DH48"/>
      <c r="DI48"/>
      <c r="DJ48" s="219"/>
      <c r="DK48" s="220"/>
      <c r="DL48"/>
      <c r="DM48"/>
      <c r="DN48"/>
      <c r="DO48"/>
      <c r="DP48"/>
      <c r="DQ48"/>
      <c r="DR48" s="218"/>
      <c r="DS48"/>
      <c r="DT48"/>
      <c r="DU48" s="219"/>
      <c r="DV48" s="220"/>
      <c r="DW48"/>
      <c r="DX48"/>
      <c r="DY48"/>
      <c r="DZ48"/>
      <c r="EA48"/>
      <c r="EB48"/>
      <c r="EC48" s="218"/>
      <c r="ED48"/>
      <c r="EE48"/>
      <c r="EF48" s="219"/>
      <c r="EG48" s="220"/>
      <c r="EH48"/>
      <c r="EI48"/>
      <c r="EJ48"/>
      <c r="EK48"/>
      <c r="EL48"/>
      <c r="EM48"/>
      <c r="EN48" s="218"/>
      <c r="EO48"/>
      <c r="EP48"/>
      <c r="EQ48" s="219"/>
      <c r="ER48" s="220"/>
      <c r="ES48"/>
      <c r="ET48"/>
      <c r="EU48"/>
      <c r="EV48"/>
      <c r="EW48"/>
      <c r="EX48"/>
      <c r="EY48" s="218"/>
      <c r="EZ48"/>
      <c r="FA48"/>
      <c r="FB48" s="219"/>
      <c r="FC48" s="220"/>
      <c r="FD48"/>
      <c r="FE48"/>
      <c r="FF48"/>
      <c r="FG48"/>
      <c r="FH48"/>
      <c r="FI48"/>
      <c r="FJ48" s="218"/>
      <c r="FK48"/>
      <c r="FL48"/>
      <c r="FM48" s="219"/>
      <c r="FN48" s="220"/>
      <c r="FO48"/>
      <c r="FP48"/>
      <c r="FQ48"/>
      <c r="FR48"/>
      <c r="FS48"/>
      <c r="FT48"/>
      <c r="FU48" s="218"/>
      <c r="FV48"/>
      <c r="FW48"/>
      <c r="FX48" s="219"/>
      <c r="FY48" s="220"/>
      <c r="FZ48"/>
      <c r="GA48"/>
      <c r="GB48"/>
      <c r="GC48"/>
      <c r="GD48"/>
      <c r="GE48"/>
      <c r="GF48" s="218"/>
      <c r="GG48"/>
      <c r="GH48"/>
      <c r="GI48" s="219"/>
      <c r="GJ48" s="220"/>
      <c r="GK48"/>
      <c r="GL48"/>
      <c r="GM48"/>
      <c r="GN48"/>
      <c r="GO48"/>
      <c r="GP48"/>
      <c r="GQ48" s="218"/>
      <c r="GR48"/>
      <c r="GS48"/>
      <c r="GT48" s="219"/>
      <c r="GU48" s="220"/>
      <c r="GV48"/>
      <c r="GW48"/>
      <c r="GX48"/>
      <c r="GY48"/>
      <c r="GZ48"/>
      <c r="HA48"/>
      <c r="HB48" s="218"/>
      <c r="HC48"/>
      <c r="HD48"/>
      <c r="HE48" s="219"/>
      <c r="HF48" s="220"/>
      <c r="HG48"/>
      <c r="HH48"/>
      <c r="HI48"/>
      <c r="HJ48"/>
      <c r="HK48"/>
      <c r="HL48"/>
      <c r="HM48" s="218"/>
      <c r="HN48"/>
      <c r="HO48"/>
      <c r="HP48" s="219"/>
      <c r="HQ48" s="220"/>
      <c r="HR48"/>
      <c r="HS48"/>
      <c r="HT48"/>
      <c r="HU48"/>
      <c r="HV48"/>
      <c r="HW48"/>
      <c r="HX48" s="218"/>
      <c r="HY48"/>
      <c r="HZ48"/>
      <c r="IA48" s="219"/>
      <c r="IB48" s="220"/>
      <c r="IC48"/>
      <c r="ID48"/>
      <c r="IE48"/>
      <c r="IF48"/>
      <c r="IG48"/>
      <c r="IH48"/>
      <c r="II48" s="218"/>
      <c r="IJ48"/>
      <c r="IK48"/>
      <c r="IL48"/>
      <c r="IM48" s="222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</row>
    <row r="49" spans="1:324" s="133" customFormat="1" ht="12.75" customHeight="1" x14ac:dyDescent="0.2">
      <c r="A49" s="77">
        <v>21</v>
      </c>
      <c r="B49" s="144" t="s">
        <v>123</v>
      </c>
      <c r="C49" s="144"/>
      <c r="D49" s="149"/>
      <c r="E49" s="149" t="s">
        <v>12</v>
      </c>
      <c r="F49" s="152" t="s">
        <v>108</v>
      </c>
      <c r="G49" s="155"/>
      <c r="H49" s="158" t="e">
        <f>IF(AND(OR(#REF!="Y",#REF!="Y"),J49&lt;5,K49&lt;5),IF(AND(J49=#REF!,K49=#REF!),#REF!+1,1),"")</f>
        <v>#REF!</v>
      </c>
      <c r="I49" s="161" t="e">
        <f>IF(AND(#REF!="Y",K49&gt;0,OR(AND(H49=1,#REF!=10),AND(H49=2,#REF!=20),AND(H49=3,#REF!=30),AND(H49=4,#REF!=40),AND(H49=5,#REF!=50),AND(H49=6,#REF!=60),AND(H49=7,#REF!=70),AND(H49=8,#REF!=80),AND(H49=9,#REF!=90),AND(H49=10,#REF!=100))),VLOOKUP(K49-1,SortLookup!$A$13:$B$16,2,FALSE),"")</f>
        <v>#REF!</v>
      </c>
      <c r="J49" s="164">
        <f>IF(ISNA(VLOOKUP(E49,SortLookup!$A$1:$B$5,2,FALSE))," ",VLOOKUP(E49,SortLookup!$A$1:$B$5,2,FALSE))</f>
        <v>0</v>
      </c>
      <c r="K49" s="167" t="str">
        <f>IF(ISNA(VLOOKUP(F49,SortLookup!$A$7:$B$11,2,FALSE))," ",VLOOKUP(F49,SortLookup!$A$7:$B$11,2,FALSE))</f>
        <v xml:space="preserve"> </v>
      </c>
      <c r="L49" s="170">
        <f t="shared" si="21"/>
        <v>246.23000000000002</v>
      </c>
      <c r="M49" s="173">
        <f>AC49+AP49+BB49+BM49+BZ49+CK49+CV48+DG48+DR48+EC48+EN48+EY48+FJ48+FU48+GF48+GQ48+HB48+HM48+HX48+II48</f>
        <v>205.23000000000002</v>
      </c>
      <c r="N49" s="176">
        <f>AE49+AR49+BD49+BO49+CB49+CM49+CX48+DI48+DT48+EE48+EP48+FA48+FL48+FW48+GH48+GS48+HD48+HO48+HZ48+IK48</f>
        <v>9</v>
      </c>
      <c r="O49" s="179">
        <f t="shared" si="24"/>
        <v>32</v>
      </c>
      <c r="P49" s="182">
        <f>X49+AK49+AW49+BH49+BU49+CF49+CQ48+DB48+DM48+DX48+EI48+ET48+FE48+FP48+GA48+GL48+GW48+HH48+HS48+ID48</f>
        <v>32</v>
      </c>
      <c r="Q49" s="185">
        <v>5.64</v>
      </c>
      <c r="R49" s="188">
        <v>5.17</v>
      </c>
      <c r="S49" s="188">
        <v>6.05</v>
      </c>
      <c r="T49" s="188">
        <v>18.61</v>
      </c>
      <c r="U49" s="188">
        <v>6.05</v>
      </c>
      <c r="V49" s="188"/>
      <c r="W49" s="188"/>
      <c r="X49" s="191">
        <v>3</v>
      </c>
      <c r="Y49" s="191"/>
      <c r="Z49" s="191"/>
      <c r="AA49" s="191"/>
      <c r="AB49" s="193"/>
      <c r="AC49" s="185">
        <f t="shared" si="26"/>
        <v>41.519999999999996</v>
      </c>
      <c r="AD49" s="196">
        <f t="shared" si="27"/>
        <v>3</v>
      </c>
      <c r="AE49" s="191">
        <f t="shared" si="28"/>
        <v>0</v>
      </c>
      <c r="AF49" s="198">
        <f t="shared" si="29"/>
        <v>44.519999999999996</v>
      </c>
      <c r="AG49" s="185">
        <v>94.08</v>
      </c>
      <c r="AH49" s="188"/>
      <c r="AI49" s="188"/>
      <c r="AJ49" s="188"/>
      <c r="AK49" s="191">
        <v>8</v>
      </c>
      <c r="AL49" s="191">
        <v>3</v>
      </c>
      <c r="AM49" s="191"/>
      <c r="AN49" s="191"/>
      <c r="AO49" s="193"/>
      <c r="AP49" s="185">
        <f t="shared" si="30"/>
        <v>94.08</v>
      </c>
      <c r="AQ49" s="196">
        <f t="shared" si="31"/>
        <v>8</v>
      </c>
      <c r="AR49" s="191">
        <f t="shared" si="32"/>
        <v>9</v>
      </c>
      <c r="AS49" s="198">
        <f t="shared" si="33"/>
        <v>111.08</v>
      </c>
      <c r="AT49" s="185">
        <v>33.99</v>
      </c>
      <c r="AU49" s="188"/>
      <c r="AV49" s="188"/>
      <c r="AW49" s="191">
        <v>19</v>
      </c>
      <c r="AX49" s="191"/>
      <c r="AY49" s="191"/>
      <c r="AZ49" s="191"/>
      <c r="BA49" s="193"/>
      <c r="BB49" s="185">
        <f t="shared" si="34"/>
        <v>33.99</v>
      </c>
      <c r="BC49" s="196">
        <f t="shared" si="58"/>
        <v>19</v>
      </c>
      <c r="BD49" s="191">
        <f t="shared" si="36"/>
        <v>0</v>
      </c>
      <c r="BE49" s="198">
        <f t="shared" si="37"/>
        <v>52.99</v>
      </c>
      <c r="BF49" s="185"/>
      <c r="BG49" s="202">
        <v>35.64</v>
      </c>
      <c r="BH49" s="191">
        <v>2</v>
      </c>
      <c r="BI49" s="191"/>
      <c r="BJ49" s="191"/>
      <c r="BK49" s="191"/>
      <c r="BL49" s="193"/>
      <c r="BM49" s="206">
        <f t="shared" si="38"/>
        <v>35.64</v>
      </c>
      <c r="BN49" s="179">
        <f t="shared" si="39"/>
        <v>2</v>
      </c>
      <c r="BO49" s="176">
        <f t="shared" si="40"/>
        <v>0</v>
      </c>
      <c r="BP49" s="207">
        <f t="shared" si="41"/>
        <v>37.64</v>
      </c>
      <c r="BQ49" s="185"/>
      <c r="BR49" s="188"/>
      <c r="BS49" s="188"/>
      <c r="BT49" s="188"/>
      <c r="BU49" s="191"/>
      <c r="BV49" s="191"/>
      <c r="BW49" s="191"/>
      <c r="BX49" s="191"/>
      <c r="BY49" s="193"/>
      <c r="BZ49" s="185">
        <f t="shared" si="50"/>
        <v>0</v>
      </c>
      <c r="CA49" s="196">
        <f t="shared" si="51"/>
        <v>0</v>
      </c>
      <c r="CB49" s="193">
        <f t="shared" si="52"/>
        <v>0</v>
      </c>
      <c r="CC49" s="214">
        <f t="shared" si="53"/>
        <v>0</v>
      </c>
      <c r="CD49" s="185"/>
      <c r="CE49" s="188"/>
      <c r="CF49" s="191"/>
      <c r="CG49" s="191"/>
      <c r="CH49" s="191"/>
      <c r="CI49" s="191"/>
      <c r="CJ49" s="193"/>
      <c r="CK49" s="185">
        <f t="shared" si="54"/>
        <v>0</v>
      </c>
      <c r="CL49" s="196">
        <f t="shared" si="55"/>
        <v>0</v>
      </c>
      <c r="CM49" s="191">
        <f t="shared" si="56"/>
        <v>0</v>
      </c>
      <c r="CN49" s="198">
        <f t="shared" si="57"/>
        <v>0</v>
      </c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 s="222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</row>
    <row r="50" spans="1:324" s="133" customFormat="1" ht="12.75" x14ac:dyDescent="0.2">
      <c r="A50" s="77">
        <v>22</v>
      </c>
      <c r="B50" s="144" t="s">
        <v>109</v>
      </c>
      <c r="C50" s="144"/>
      <c r="D50" s="149" t="s">
        <v>110</v>
      </c>
      <c r="E50" s="149" t="s">
        <v>12</v>
      </c>
      <c r="F50" s="152" t="s">
        <v>108</v>
      </c>
      <c r="G50" s="155"/>
      <c r="H50" s="158" t="e">
        <f>IF(AND(OR(#REF!="Y",#REF!="Y"),J50&lt;5,K50&lt;5),IF(AND(J50=#REF!,K50=#REF!),#REF!+1,1),"")</f>
        <v>#REF!</v>
      </c>
      <c r="I50" s="161" t="e">
        <f>IF(AND(#REF!="Y",K50&gt;0,OR(AND(H50=1,#REF!=10),AND(H50=2,#REF!=20),AND(H50=3,#REF!=30),AND(H50=4,#REF!=40),AND(H50=5,#REF!=50),AND(H50=6,#REF!=60),AND(H50=7,#REF!=70),AND(H50=8,#REF!=80),AND(H50=9,#REF!=90),AND(H50=10,#REF!=100))),VLOOKUP(K50-1,SortLookup!$A$13:$B$16,2,FALSE),"")</f>
        <v>#REF!</v>
      </c>
      <c r="J50" s="164">
        <f>IF(ISNA(VLOOKUP(E50,SortLookup!$A$1:$B$5,2,FALSE))," ",VLOOKUP(E50,SortLookup!$A$1:$B$5,2,FALSE))</f>
        <v>0</v>
      </c>
      <c r="K50" s="167" t="str">
        <f>IF(ISNA(VLOOKUP(F50,SortLookup!$A$7:$B$11,2,FALSE))," ",VLOOKUP(F50,SortLookup!$A$7:$B$11,2,FALSE))</f>
        <v xml:space="preserve"> </v>
      </c>
      <c r="L50" s="170">
        <f t="shared" si="21"/>
        <v>287.88</v>
      </c>
      <c r="M50" s="173">
        <f>AC50+AP50+BB50+BM50+BZ50+CK50+CV50+DG50+DR50+EC50+EN50+EY50+FJ50+FU50+GF50+GQ50+HB50+HM50+HX50+II50</f>
        <v>150.88</v>
      </c>
      <c r="N50" s="176">
        <f>AE50+AR50+BD50+BO50+CB50+CM50+CX50+DI50+DT50+EE50+EP50+FA50+FL50+FW50+GH50+GS50+HD50+HO50+HZ50+IK50</f>
        <v>53</v>
      </c>
      <c r="O50" s="179">
        <f t="shared" si="24"/>
        <v>84</v>
      </c>
      <c r="P50" s="182">
        <f>X50+AK50+AW50+BH50+BU50+CF50+CQ50+DB50+DM50+DX50+EI50+ET50+FE50+FP50+GA50+GL50+GW50+HH50+HS50+ID50</f>
        <v>84</v>
      </c>
      <c r="Q50" s="185">
        <v>2.25</v>
      </c>
      <c r="R50" s="188">
        <v>3.87</v>
      </c>
      <c r="S50" s="188">
        <v>5.35</v>
      </c>
      <c r="T50" s="188">
        <v>5.74</v>
      </c>
      <c r="U50" s="188">
        <v>6.91</v>
      </c>
      <c r="V50" s="188"/>
      <c r="W50" s="188"/>
      <c r="X50" s="191">
        <v>31</v>
      </c>
      <c r="Y50" s="191"/>
      <c r="Z50" s="191"/>
      <c r="AA50" s="191"/>
      <c r="AB50" s="193"/>
      <c r="AC50" s="185">
        <f t="shared" si="26"/>
        <v>24.12</v>
      </c>
      <c r="AD50" s="196">
        <f t="shared" si="27"/>
        <v>31</v>
      </c>
      <c r="AE50" s="191">
        <f t="shared" si="28"/>
        <v>0</v>
      </c>
      <c r="AF50" s="198">
        <f t="shared" si="29"/>
        <v>55.120000000000005</v>
      </c>
      <c r="AG50" s="185">
        <v>71.98</v>
      </c>
      <c r="AH50" s="188"/>
      <c r="AI50" s="188"/>
      <c r="AJ50" s="188"/>
      <c r="AK50" s="191">
        <v>18</v>
      </c>
      <c r="AL50" s="191">
        <v>1</v>
      </c>
      <c r="AM50" s="191">
        <v>5</v>
      </c>
      <c r="AN50" s="191"/>
      <c r="AO50" s="193"/>
      <c r="AP50" s="185">
        <f t="shared" si="30"/>
        <v>71.98</v>
      </c>
      <c r="AQ50" s="196">
        <f t="shared" si="31"/>
        <v>18</v>
      </c>
      <c r="AR50" s="191">
        <f t="shared" si="32"/>
        <v>53</v>
      </c>
      <c r="AS50" s="198">
        <f t="shared" si="33"/>
        <v>142.98000000000002</v>
      </c>
      <c r="AT50" s="185">
        <v>38.21</v>
      </c>
      <c r="AU50" s="188"/>
      <c r="AV50" s="188"/>
      <c r="AW50" s="191">
        <v>26</v>
      </c>
      <c r="AX50" s="191"/>
      <c r="AY50" s="191"/>
      <c r="AZ50" s="191"/>
      <c r="BA50" s="193"/>
      <c r="BB50" s="185">
        <f t="shared" si="34"/>
        <v>38.21</v>
      </c>
      <c r="BC50" s="196">
        <f t="shared" si="58"/>
        <v>26</v>
      </c>
      <c r="BD50" s="191">
        <f t="shared" si="36"/>
        <v>0</v>
      </c>
      <c r="BE50" s="198">
        <f t="shared" si="37"/>
        <v>64.210000000000008</v>
      </c>
      <c r="BF50" s="185"/>
      <c r="BG50" s="202">
        <v>16.57</v>
      </c>
      <c r="BH50" s="191">
        <v>9</v>
      </c>
      <c r="BI50" s="191"/>
      <c r="BJ50" s="191"/>
      <c r="BK50" s="191"/>
      <c r="BL50" s="193"/>
      <c r="BM50" s="206">
        <f t="shared" si="38"/>
        <v>16.57</v>
      </c>
      <c r="BN50" s="179">
        <f t="shared" si="39"/>
        <v>9</v>
      </c>
      <c r="BO50" s="176">
        <f t="shared" si="40"/>
        <v>0</v>
      </c>
      <c r="BP50" s="207">
        <f t="shared" si="41"/>
        <v>25.57</v>
      </c>
      <c r="BQ50" s="185"/>
      <c r="BR50" s="188"/>
      <c r="BS50" s="188"/>
      <c r="BT50" s="188"/>
      <c r="BU50" s="191"/>
      <c r="BV50" s="191"/>
      <c r="BW50" s="191"/>
      <c r="BX50" s="191"/>
      <c r="BY50" s="193"/>
      <c r="BZ50" s="185">
        <f t="shared" si="50"/>
        <v>0</v>
      </c>
      <c r="CA50" s="196">
        <f t="shared" si="51"/>
        <v>0</v>
      </c>
      <c r="CB50" s="193">
        <f t="shared" si="52"/>
        <v>0</v>
      </c>
      <c r="CC50" s="214">
        <f t="shared" si="53"/>
        <v>0</v>
      </c>
      <c r="CD50" s="185"/>
      <c r="CE50" s="188"/>
      <c r="CF50" s="191"/>
      <c r="CG50" s="191"/>
      <c r="CH50" s="191"/>
      <c r="CI50" s="191"/>
      <c r="CJ50" s="193"/>
      <c r="CK50" s="185">
        <f t="shared" si="54"/>
        <v>0</v>
      </c>
      <c r="CL50" s="196">
        <f t="shared" si="55"/>
        <v>0</v>
      </c>
      <c r="CM50" s="191">
        <f t="shared" si="56"/>
        <v>0</v>
      </c>
      <c r="CN50" s="198">
        <f t="shared" si="57"/>
        <v>0</v>
      </c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  <c r="HK50" s="105"/>
      <c r="HL50" s="105"/>
      <c r="HM50" s="105"/>
      <c r="HN50" s="105"/>
      <c r="HO50" s="105"/>
      <c r="HP50" s="105"/>
      <c r="HQ50" s="105"/>
      <c r="HR50" s="105"/>
      <c r="HS50" s="105"/>
      <c r="HT50" s="105"/>
      <c r="HU50" s="105"/>
      <c r="HV50" s="105"/>
      <c r="HW50" s="105"/>
      <c r="HX50" s="105"/>
      <c r="HY50" s="105"/>
      <c r="HZ50" s="105"/>
      <c r="IA50" s="105"/>
      <c r="IB50" s="105"/>
      <c r="IC50" s="105"/>
      <c r="ID50" s="105"/>
      <c r="IE50" s="105"/>
      <c r="IF50" s="105"/>
      <c r="IG50" s="105"/>
      <c r="IH50" s="105"/>
      <c r="II50" s="105"/>
      <c r="IJ50" s="105"/>
      <c r="IK50" s="105"/>
      <c r="IL50" s="105"/>
      <c r="IM50" s="222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</row>
    <row r="51" spans="1:324" s="133" customFormat="1" ht="12.75" x14ac:dyDescent="0.2">
      <c r="A51" s="77">
        <v>23</v>
      </c>
      <c r="B51" s="144" t="s">
        <v>141</v>
      </c>
      <c r="C51" s="144"/>
      <c r="D51" s="149" t="s">
        <v>110</v>
      </c>
      <c r="E51" s="149" t="s">
        <v>12</v>
      </c>
      <c r="F51" s="152" t="s">
        <v>108</v>
      </c>
      <c r="G51" s="155"/>
      <c r="H51" s="158" t="e">
        <f>IF(AND(OR(#REF!="Y",#REF!="Y"),J51&lt;5,K51&lt;5),IF(AND(J51=#REF!,K51=#REF!),#REF!+1,1),"")</f>
        <v>#REF!</v>
      </c>
      <c r="I51" s="161" t="e">
        <f>IF(AND(#REF!="Y",K51&gt;0,OR(AND(H51=1,#REF!=10),AND(H51=2,#REF!=20),AND(H51=3,#REF!=30),AND(H51=4,#REF!=40),AND(H51=5,#REF!=50),AND(H51=6,#REF!=60),AND(H51=7,#REF!=70),AND(H51=8,#REF!=80),AND(H51=9,#REF!=90),AND(H51=10,#REF!=100))),VLOOKUP(K51-1,SortLookup!$A$13:$B$16,2,FALSE),"")</f>
        <v>#REF!</v>
      </c>
      <c r="J51" s="164">
        <f>IF(ISNA(VLOOKUP(E51,SortLookup!$A$1:$B$5,2,FALSE))," ",VLOOKUP(E51,SortLookup!$A$1:$B$5,2,FALSE))</f>
        <v>0</v>
      </c>
      <c r="K51" s="167" t="str">
        <f>IF(ISNA(VLOOKUP(F51,SortLookup!$A$7:$B$11,2,FALSE))," ",VLOOKUP(F51,SortLookup!$A$7:$B$11,2,FALSE))</f>
        <v xml:space="preserve"> </v>
      </c>
      <c r="L51" s="170">
        <f t="shared" si="21"/>
        <v>295.36</v>
      </c>
      <c r="M51" s="173">
        <f>AC51+AP51+BB51+BM51+BZ51+CK51+CV51+DG51+DR51+EC51+EN51+EY51+FJ51+FU51+GF51+GQ51+HB51+HM51+HX51+II51</f>
        <v>200.36</v>
      </c>
      <c r="N51" s="176">
        <f>AE51+AR51+BD51+BO51+CB51+CM51+CX51+DI51+DT51+EE51+EP51+FA51+FL51+FW51+GH51+GS51+HD51+HO51+HZ51+IK51</f>
        <v>45</v>
      </c>
      <c r="O51" s="179">
        <f t="shared" si="24"/>
        <v>50</v>
      </c>
      <c r="P51" s="182">
        <f>X51+AK51+AW51+BH51+BU51+CF51+CQ51+DB51+DM51+DX51+EI51+ET51+FE51+FP51+GA51+GL51+GW51+HH51+HS51+ID51</f>
        <v>50</v>
      </c>
      <c r="Q51" s="185">
        <v>3.04</v>
      </c>
      <c r="R51" s="188">
        <v>4.82</v>
      </c>
      <c r="S51" s="188">
        <v>7.01</v>
      </c>
      <c r="T51" s="188">
        <v>8.66</v>
      </c>
      <c r="U51" s="188">
        <v>6.16</v>
      </c>
      <c r="V51" s="188"/>
      <c r="W51" s="188"/>
      <c r="X51" s="191">
        <v>13</v>
      </c>
      <c r="Y51" s="191"/>
      <c r="Z51" s="191"/>
      <c r="AA51" s="191"/>
      <c r="AB51" s="193"/>
      <c r="AC51" s="185">
        <f t="shared" si="26"/>
        <v>29.69</v>
      </c>
      <c r="AD51" s="196">
        <f t="shared" si="27"/>
        <v>13</v>
      </c>
      <c r="AE51" s="191">
        <f t="shared" si="28"/>
        <v>0</v>
      </c>
      <c r="AF51" s="198">
        <f t="shared" si="29"/>
        <v>42.69</v>
      </c>
      <c r="AG51" s="185">
        <v>36.24</v>
      </c>
      <c r="AH51" s="188"/>
      <c r="AI51" s="188"/>
      <c r="AJ51" s="188"/>
      <c r="AK51" s="191">
        <v>30</v>
      </c>
      <c r="AL51" s="191"/>
      <c r="AM51" s="191"/>
      <c r="AN51" s="191"/>
      <c r="AO51" s="193"/>
      <c r="AP51" s="185">
        <f t="shared" si="30"/>
        <v>36.24</v>
      </c>
      <c r="AQ51" s="196">
        <f t="shared" si="31"/>
        <v>30</v>
      </c>
      <c r="AR51" s="191">
        <f t="shared" si="32"/>
        <v>0</v>
      </c>
      <c r="AS51" s="198">
        <f t="shared" si="33"/>
        <v>66.240000000000009</v>
      </c>
      <c r="AT51" s="185">
        <v>91.93</v>
      </c>
      <c r="AU51" s="188"/>
      <c r="AV51" s="188"/>
      <c r="AW51" s="191">
        <v>6</v>
      </c>
      <c r="AX51" s="191"/>
      <c r="AY51" s="191">
        <v>3</v>
      </c>
      <c r="AZ51" s="191">
        <v>3</v>
      </c>
      <c r="BA51" s="193"/>
      <c r="BB51" s="185">
        <f t="shared" si="34"/>
        <v>91.93</v>
      </c>
      <c r="BC51" s="196">
        <f t="shared" si="58"/>
        <v>6</v>
      </c>
      <c r="BD51" s="191">
        <f t="shared" si="36"/>
        <v>45</v>
      </c>
      <c r="BE51" s="198">
        <f t="shared" si="37"/>
        <v>142.93</v>
      </c>
      <c r="BF51" s="185"/>
      <c r="BG51" s="202">
        <v>42.5</v>
      </c>
      <c r="BH51" s="191">
        <v>1</v>
      </c>
      <c r="BI51" s="191"/>
      <c r="BJ51" s="191"/>
      <c r="BK51" s="191"/>
      <c r="BL51" s="193"/>
      <c r="BM51" s="206">
        <f t="shared" si="38"/>
        <v>42.5</v>
      </c>
      <c r="BN51" s="179">
        <f t="shared" si="39"/>
        <v>1</v>
      </c>
      <c r="BO51" s="176">
        <f t="shared" si="40"/>
        <v>0</v>
      </c>
      <c r="BP51" s="207">
        <f t="shared" si="41"/>
        <v>43.5</v>
      </c>
      <c r="BQ51" s="185"/>
      <c r="BR51" s="188"/>
      <c r="BS51" s="188"/>
      <c r="BT51" s="188"/>
      <c r="BU51" s="191"/>
      <c r="BV51" s="191"/>
      <c r="BW51" s="191"/>
      <c r="BX51" s="191"/>
      <c r="BY51" s="193"/>
      <c r="BZ51" s="185"/>
      <c r="CA51" s="196"/>
      <c r="CB51" s="193"/>
      <c r="CC51" s="214"/>
      <c r="CD51" s="185"/>
      <c r="CE51" s="188"/>
      <c r="CF51" s="191"/>
      <c r="CG51" s="191"/>
      <c r="CH51" s="191"/>
      <c r="CI51" s="191"/>
      <c r="CJ51" s="193"/>
      <c r="CK51" s="185"/>
      <c r="CL51" s="196"/>
      <c r="CM51" s="191"/>
      <c r="CN51" s="198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222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</row>
    <row r="52" spans="1:324" s="133" customFormat="1" ht="12.75" x14ac:dyDescent="0.2">
      <c r="A52" s="77">
        <v>24</v>
      </c>
      <c r="B52" s="107" t="s">
        <v>165</v>
      </c>
      <c r="C52" s="107"/>
      <c r="D52" s="108"/>
      <c r="E52" s="108" t="s">
        <v>12</v>
      </c>
      <c r="F52" s="109" t="s">
        <v>108</v>
      </c>
      <c r="G52" s="110"/>
      <c r="H52" s="111" t="e">
        <f>IF(AND(OR(#REF!="Y",#REF!="Y"),J52&lt;5,K52&lt;5),IF(AND(J52=#REF!,K52=#REF!),#REF!+1,1),"")</f>
        <v>#REF!</v>
      </c>
      <c r="I52" s="112" t="e">
        <f>IF(AND(#REF!="Y",K52&gt;0,OR(AND(H52=1,#REF!=10),AND(H52=2,#REF!=20),AND(H52=3,#REF!=30),AND(H52=4,#REF!=40),AND(H52=5,#REF!=50),AND(H52=6,#REF!=60),AND(H52=7,#REF!=70),AND(H52=8,#REF!=80),AND(H52=9,#REF!=90),AND(H52=10,#REF!=100))),VLOOKUP(K52-1,SortLookup!$A$13:$B$16,2,FALSE),"")</f>
        <v>#REF!</v>
      </c>
      <c r="J52" s="113">
        <f>IF(ISNA(VLOOKUP(E52,SortLookup!$A$1:$B$5,2,FALSE))," ",VLOOKUP(E52,SortLookup!$A$1:$B$5,2,FALSE))</f>
        <v>0</v>
      </c>
      <c r="K52" s="114" t="str">
        <f>IF(ISNA(VLOOKUP(F52,SortLookup!$A$7:$B$11,2,FALSE))," ",VLOOKUP(F52,SortLookup!$A$7:$B$11,2,FALSE))</f>
        <v xml:space="preserve"> </v>
      </c>
      <c r="L52" s="115" t="s">
        <v>166</v>
      </c>
      <c r="M52" s="116"/>
      <c r="N52" s="117"/>
      <c r="O52" s="118">
        <f t="shared" si="24"/>
        <v>0</v>
      </c>
      <c r="P52" s="119"/>
      <c r="Q52" s="120" t="s">
        <v>166</v>
      </c>
      <c r="R52" s="121"/>
      <c r="S52" s="121"/>
      <c r="T52" s="121"/>
      <c r="U52" s="121"/>
      <c r="V52" s="121"/>
      <c r="W52" s="121"/>
      <c r="X52" s="122"/>
      <c r="Y52" s="122"/>
      <c r="Z52" s="122"/>
      <c r="AA52" s="122"/>
      <c r="AB52" s="123"/>
      <c r="AC52" s="124"/>
      <c r="AD52" s="125"/>
      <c r="AE52" s="126"/>
      <c r="AF52" s="127"/>
      <c r="AG52" s="120"/>
      <c r="AH52" s="121"/>
      <c r="AI52" s="121"/>
      <c r="AJ52" s="121"/>
      <c r="AK52" s="122"/>
      <c r="AL52" s="122"/>
      <c r="AM52" s="122"/>
      <c r="AN52" s="122"/>
      <c r="AO52" s="123"/>
      <c r="AP52" s="124"/>
      <c r="AQ52" s="118"/>
      <c r="AR52" s="126"/>
      <c r="AS52" s="127"/>
      <c r="AT52" s="120"/>
      <c r="AU52" s="121"/>
      <c r="AV52" s="121"/>
      <c r="AW52" s="122"/>
      <c r="AX52" s="122"/>
      <c r="AY52" s="122"/>
      <c r="AZ52" s="122"/>
      <c r="BA52" s="123"/>
      <c r="BB52" s="124"/>
      <c r="BC52" s="125"/>
      <c r="BD52" s="126"/>
      <c r="BE52" s="127"/>
      <c r="BF52" s="124"/>
      <c r="BG52" s="128"/>
      <c r="BH52" s="122"/>
      <c r="BI52" s="122"/>
      <c r="BJ52" s="122"/>
      <c r="BK52" s="122"/>
      <c r="BL52" s="123"/>
      <c r="BM52" s="129"/>
      <c r="BN52" s="118"/>
      <c r="BO52" s="117"/>
      <c r="BP52" s="130"/>
      <c r="BQ52" s="120"/>
      <c r="BR52" s="121"/>
      <c r="BS52" s="121"/>
      <c r="BT52" s="121"/>
      <c r="BU52" s="122"/>
      <c r="BV52" s="122"/>
      <c r="BW52" s="122"/>
      <c r="BX52" s="122"/>
      <c r="BY52" s="123"/>
      <c r="BZ52" s="124">
        <f>BQ52+BR52+BS52+BT52</f>
        <v>0</v>
      </c>
      <c r="CA52" s="125">
        <f>BU52</f>
        <v>0</v>
      </c>
      <c r="CB52" s="131">
        <f>(BV52*3)+(BW52*10)+(BX52*5)+(BY52*20)</f>
        <v>0</v>
      </c>
      <c r="CC52" s="132">
        <f>BZ52+CA52+CB52</f>
        <v>0</v>
      </c>
      <c r="CD52" s="120"/>
      <c r="CE52" s="121"/>
      <c r="CF52" s="122"/>
      <c r="CG52" s="122"/>
      <c r="CH52" s="122"/>
      <c r="CI52" s="122"/>
      <c r="CJ52" s="123"/>
      <c r="CK52" s="124">
        <f>CD52+CE52</f>
        <v>0</v>
      </c>
      <c r="CL52" s="125">
        <f>CF52</f>
        <v>0</v>
      </c>
      <c r="CM52" s="126">
        <f>(CG52*3)+(CH52*10)+(CI52*5)+(CJ52*20)</f>
        <v>0</v>
      </c>
      <c r="CN52" s="127">
        <f>CK52+CL52+CM52</f>
        <v>0</v>
      </c>
      <c r="IM52" s="134"/>
    </row>
    <row r="53" spans="1:324" ht="12.75" customHeight="1" x14ac:dyDescent="0.2">
      <c r="A53" s="77"/>
      <c r="B53" s="62"/>
      <c r="C53" s="62"/>
      <c r="D53" s="63"/>
      <c r="E53" s="63"/>
      <c r="F53" s="64"/>
      <c r="G53" s="94"/>
      <c r="H53" s="40"/>
      <c r="I53" s="41"/>
      <c r="J53" s="42"/>
      <c r="K53" s="43"/>
      <c r="L53" s="44"/>
      <c r="M53" s="89"/>
      <c r="N53" s="91"/>
      <c r="O53" s="47"/>
      <c r="P53" s="48"/>
      <c r="Q53" s="65"/>
      <c r="R53" s="66"/>
      <c r="S53" s="66"/>
      <c r="T53" s="66"/>
      <c r="U53" s="66"/>
      <c r="V53" s="66"/>
      <c r="W53" s="66"/>
      <c r="X53" s="67"/>
      <c r="Y53" s="67"/>
      <c r="Z53" s="67"/>
      <c r="AA53" s="67"/>
      <c r="AB53" s="52"/>
      <c r="AC53" s="65"/>
      <c r="AD53" s="76"/>
      <c r="AE53" s="67"/>
      <c r="AF53" s="54"/>
      <c r="AG53" s="65"/>
      <c r="AH53" s="66"/>
      <c r="AI53" s="66"/>
      <c r="AJ53" s="66"/>
      <c r="AK53" s="67"/>
      <c r="AL53" s="67"/>
      <c r="AM53" s="67"/>
      <c r="AN53" s="67"/>
      <c r="AO53" s="52"/>
      <c r="AP53" s="65"/>
      <c r="AQ53" s="76"/>
      <c r="AR53" s="67"/>
      <c r="AS53" s="54"/>
      <c r="AT53" s="65"/>
      <c r="AU53" s="66"/>
      <c r="AV53" s="66"/>
      <c r="AW53" s="67"/>
      <c r="AX53" s="67"/>
      <c r="AY53" s="67"/>
      <c r="AZ53" s="67"/>
      <c r="BA53" s="52"/>
      <c r="BB53" s="65"/>
      <c r="BC53" s="76"/>
      <c r="BD53" s="67"/>
      <c r="BE53" s="54"/>
      <c r="BF53" s="65"/>
      <c r="BG53" s="68"/>
      <c r="BH53" s="67"/>
      <c r="BI53" s="67"/>
      <c r="BJ53" s="67"/>
      <c r="BK53" s="67"/>
      <c r="BL53" s="52"/>
      <c r="BM53" s="88"/>
      <c r="BN53" s="47"/>
      <c r="BO53" s="91"/>
      <c r="BP53" s="93"/>
      <c r="BQ53" s="65"/>
      <c r="BR53" s="66"/>
      <c r="BS53" s="66"/>
      <c r="BT53" s="66"/>
      <c r="BU53" s="67"/>
      <c r="BV53" s="67"/>
      <c r="BW53" s="67"/>
      <c r="BX53" s="67"/>
      <c r="BY53" s="52"/>
      <c r="BZ53" s="65"/>
      <c r="CA53" s="76"/>
      <c r="CB53" s="52"/>
      <c r="CC53" s="58"/>
      <c r="CD53" s="65"/>
      <c r="CE53" s="66"/>
      <c r="CF53" s="67"/>
      <c r="CG53" s="67"/>
      <c r="CH53" s="67"/>
      <c r="CI53" s="67"/>
      <c r="CJ53" s="52"/>
      <c r="CK53" s="65"/>
      <c r="CL53" s="76"/>
      <c r="CM53" s="67"/>
      <c r="CN53" s="54"/>
      <c r="CV53" s="105"/>
      <c r="CY53" s="105"/>
      <c r="CZ53" s="105"/>
      <c r="DG53" s="105"/>
      <c r="DJ53" s="105"/>
      <c r="DK53" s="105"/>
      <c r="DR53" s="105"/>
      <c r="DU53" s="105"/>
      <c r="DV53" s="105"/>
      <c r="EC53" s="105"/>
      <c r="EF53" s="105"/>
      <c r="EG53" s="105"/>
      <c r="EN53" s="105"/>
      <c r="EQ53" s="105"/>
      <c r="ER53" s="105"/>
      <c r="EY53" s="105"/>
      <c r="FB53" s="105"/>
      <c r="FC53" s="105"/>
      <c r="FJ53" s="105"/>
      <c r="FM53" s="105"/>
      <c r="FN53" s="105"/>
      <c r="FU53" s="105"/>
      <c r="FX53" s="105"/>
      <c r="FY53" s="105"/>
      <c r="GF53" s="105"/>
      <c r="GI53" s="105"/>
      <c r="GJ53" s="105"/>
      <c r="GQ53" s="105"/>
      <c r="GT53" s="105"/>
      <c r="GU53" s="105"/>
      <c r="HB53" s="105"/>
      <c r="HE53" s="105"/>
      <c r="HF53" s="105"/>
      <c r="HM53" s="105"/>
      <c r="HP53" s="105"/>
      <c r="HQ53" s="105"/>
      <c r="HX53" s="105"/>
      <c r="IA53" s="105"/>
      <c r="IB53" s="105"/>
      <c r="II53" s="105"/>
      <c r="IM53" s="106"/>
    </row>
    <row r="54" spans="1:324" ht="12.75" customHeight="1" x14ac:dyDescent="0.2">
      <c r="A54" s="35" t="s">
        <v>117</v>
      </c>
      <c r="B54" s="62" t="s">
        <v>118</v>
      </c>
      <c r="C54" s="36"/>
      <c r="D54" s="37"/>
      <c r="E54" s="63"/>
      <c r="F54" s="64"/>
      <c r="G54" s="39"/>
      <c r="H54" s="40" t="e">
        <f>IF(AND(OR(#REF!="Y",#REF!="Y"),J54&lt;5,K54&lt;5),IF(AND(J54=#REF!,K54=#REF!),#REF!+1,1),"")</f>
        <v>#REF!</v>
      </c>
      <c r="I54" s="41" t="e">
        <f>IF(AND(#REF!="Y",K54&gt;0,OR(AND(H54=1,#REF!=10),AND(H54=2,#REF!=20),AND(H54=3,#REF!=30),AND(H54=4,#REF!=40),AND(H54=5,#REF!=50),AND(H54=6,#REF!=60),AND(H54=7,#REF!=70),AND(H54=8,#REF!=80),AND(H54=9,#REF!=90),AND(H54=10,#REF!=100))),VLOOKUP(K54-1,SortLookup!$A$13:$B$16,2,FALSE),"")</f>
        <v>#REF!</v>
      </c>
      <c r="J54" s="42" t="str">
        <f>IF(ISNA(VLOOKUP(E54,SortLookup!$A$1:$B$5,2,FALSE))," ",VLOOKUP(E54,SortLookup!$A$1:$B$5,2,FALSE))</f>
        <v xml:space="preserve"> </v>
      </c>
      <c r="K54" s="43" t="str">
        <f>IF(ISNA(VLOOKUP(F54,SortLookup!$A$7:$B$11,2,FALSE))," ",VLOOKUP(F54,SortLookup!$A$7:$B$11,2,FALSE))</f>
        <v xml:space="preserve"> </v>
      </c>
      <c r="L54" s="44">
        <f>M54+N54+P54</f>
        <v>0</v>
      </c>
      <c r="M54" s="45">
        <f>AC54+AP54+BB54+BM54+BZ54+CK54+CV54+DG54+DR54+EC54+EN54+EY54+FJ54+FU54+GF54+GQ54+HB54+HM54+HX54+II54</f>
        <v>0</v>
      </c>
      <c r="N54" s="46">
        <f>AE54+AR54+BD54+BO54+CB54+CM54+CX54+DI54+DT54+EE54+EP54+FA54+FL54+FW54+GH54+GS54+HD54+HO54+HZ54+IK54</f>
        <v>0</v>
      </c>
      <c r="O54" s="47">
        <f>P54</f>
        <v>0</v>
      </c>
      <c r="P54" s="48">
        <f>X54+AK54+AW54+BH54+BU54+CF54+CQ54+DB54+DM54+DX54+EI54+ET54+FE54+FP54+GA54+GL54+GW54+HH54+HS54+ID54</f>
        <v>0</v>
      </c>
      <c r="Q54" s="65"/>
      <c r="R54" s="66"/>
      <c r="S54" s="66"/>
      <c r="T54" s="66"/>
      <c r="U54" s="66"/>
      <c r="V54" s="50"/>
      <c r="W54" s="50"/>
      <c r="X54" s="67"/>
      <c r="Y54" s="51"/>
      <c r="Z54" s="51"/>
      <c r="AA54" s="51"/>
      <c r="AB54" s="52"/>
      <c r="AC54" s="49">
        <f>Q54+R54+S54+T54+U54+V54+W54</f>
        <v>0</v>
      </c>
      <c r="AD54" s="53">
        <f>X54</f>
        <v>0</v>
      </c>
      <c r="AE54" s="51">
        <f>(Y54*3)+(Z54*10)+(AA54*5)+(AB54*20)</f>
        <v>0</v>
      </c>
      <c r="AF54" s="54">
        <f>AC54+AD54+AE54</f>
        <v>0</v>
      </c>
      <c r="AG54" s="65"/>
      <c r="AH54" s="50"/>
      <c r="AI54" s="50"/>
      <c r="AJ54" s="50"/>
      <c r="AK54" s="67"/>
      <c r="AL54" s="51"/>
      <c r="AM54" s="51"/>
      <c r="AN54" s="51"/>
      <c r="AO54" s="52"/>
      <c r="AP54" s="49">
        <f>AG54+AH54+AI54+AJ54</f>
        <v>0</v>
      </c>
      <c r="AQ54" s="53">
        <f>AK54</f>
        <v>0</v>
      </c>
      <c r="AR54" s="51">
        <f>(AL54*3)+(AM54*10)+(AN54*5)+(AO54*20)</f>
        <v>0</v>
      </c>
      <c r="AS54" s="54">
        <f>AP54+AQ54+AR54</f>
        <v>0</v>
      </c>
      <c r="AT54" s="65"/>
      <c r="AU54" s="50"/>
      <c r="AV54" s="50"/>
      <c r="AW54" s="67"/>
      <c r="AX54" s="51"/>
      <c r="AY54" s="51"/>
      <c r="AZ54" s="51"/>
      <c r="BA54" s="52"/>
      <c r="BB54" s="49">
        <f>AT54+AU54+AV54</f>
        <v>0</v>
      </c>
      <c r="BC54" s="53">
        <f>AW54</f>
        <v>0</v>
      </c>
      <c r="BD54" s="51">
        <f>(AX54*3)+(AY54*10)+(AZ54*5)+(BA54*20)</f>
        <v>0</v>
      </c>
      <c r="BE54" s="54">
        <f>BB54+BC54+BD54</f>
        <v>0</v>
      </c>
      <c r="BF54" s="49"/>
      <c r="BG54" s="55"/>
      <c r="BH54" s="51"/>
      <c r="BI54" s="51"/>
      <c r="BJ54" s="51"/>
      <c r="BK54" s="67"/>
      <c r="BL54" s="52"/>
      <c r="BM54" s="56">
        <f>BF54+BG54</f>
        <v>0</v>
      </c>
      <c r="BN54" s="47">
        <f>BH54</f>
        <v>0</v>
      </c>
      <c r="BO54" s="46">
        <f>(BI54*3)+(BJ54*10)+(BK54*5)+(BL54*20)</f>
        <v>0</v>
      </c>
      <c r="BP54" s="93">
        <f>BM54+BN54+BO54</f>
        <v>0</v>
      </c>
      <c r="BQ54" s="49"/>
      <c r="BR54" s="50"/>
      <c r="BS54" s="50"/>
      <c r="BT54" s="50"/>
      <c r="BU54" s="51"/>
      <c r="BV54" s="51"/>
      <c r="BW54" s="51"/>
      <c r="BX54" s="51"/>
      <c r="BY54" s="52"/>
      <c r="BZ54" s="49">
        <f>BQ54+BR54+BS54+BT54</f>
        <v>0</v>
      </c>
      <c r="CA54" s="53">
        <f>BU54</f>
        <v>0</v>
      </c>
      <c r="CB54" s="52">
        <f>(BV54*3)+(BW54*10)+(BX54*5)+(BY54*20)</f>
        <v>0</v>
      </c>
      <c r="CC54" s="58">
        <f>BZ54+CA54+CB54</f>
        <v>0</v>
      </c>
      <c r="CD54" s="49"/>
      <c r="CE54" s="50"/>
      <c r="CF54" s="51"/>
      <c r="CG54" s="51"/>
      <c r="CH54" s="51"/>
      <c r="CI54" s="51"/>
      <c r="CJ54" s="52"/>
      <c r="CK54" s="49">
        <f>CD54+CE54</f>
        <v>0</v>
      </c>
      <c r="CL54" s="53">
        <f>CF54</f>
        <v>0</v>
      </c>
      <c r="CM54" s="51">
        <f>(CG54*3)+(CH54*10)+(CI54*5)+(CJ54*20)</f>
        <v>0</v>
      </c>
      <c r="CN54" s="54">
        <f>CK54+CL54+CM54</f>
        <v>0</v>
      </c>
      <c r="IM54" s="75"/>
    </row>
    <row r="55" spans="1:324" ht="12.75" customHeight="1" x14ac:dyDescent="0.2">
      <c r="A55" s="35" t="s">
        <v>117</v>
      </c>
      <c r="B55" s="62" t="s">
        <v>119</v>
      </c>
      <c r="C55" s="36"/>
      <c r="D55" s="37"/>
      <c r="E55" s="63"/>
      <c r="F55" s="64"/>
      <c r="G55" s="94"/>
      <c r="H55" s="40" t="e">
        <f>IF(AND(OR(#REF!="Y",#REF!="Y"),J55&lt;5,K55&lt;5),IF(AND(J55=#REF!,K55=#REF!),#REF!+1,1),"")</f>
        <v>#REF!</v>
      </c>
      <c r="I55" s="41" t="e">
        <f>IF(AND(#REF!="Y",K55&gt;0,OR(AND(H55=1,#REF!=10),AND(H55=2,#REF!=20),AND(H55=3,#REF!=30),AND(H55=4,#REF!=40),AND(H55=5,#REF!=50),AND(H55=6,#REF!=60),AND(H55=7,#REF!=70),AND(H55=8,#REF!=80),AND(H55=9,#REF!=90),AND(H55=10,#REF!=100))),VLOOKUP(K55-1,SortLookup!$A$13:$B$16,2,FALSE),"")</f>
        <v>#REF!</v>
      </c>
      <c r="J55" s="42" t="str">
        <f>IF(ISNA(VLOOKUP(E55,SortLookup!$A$1:$B$5,2,FALSE))," ",VLOOKUP(E55,SortLookup!$A$1:$B$5,2,FALSE))</f>
        <v xml:space="preserve"> </v>
      </c>
      <c r="K55" s="43" t="str">
        <f>IF(ISNA(VLOOKUP(F55,SortLookup!$A$7:$B$11,2,FALSE))," ",VLOOKUP(F55,SortLookup!$A$7:$B$11,2,FALSE))</f>
        <v xml:space="preserve"> </v>
      </c>
      <c r="L55" s="44">
        <f>M55+N55+P55</f>
        <v>0</v>
      </c>
      <c r="M55" s="45">
        <f>AC55+AP55+BB55+BM55+BZ55+CK55+CV55+DG55+DR55+EC55+EN55+EY55+FJ55+FU55+GF55+GQ55+HB55+HM55+HX55+II55</f>
        <v>0</v>
      </c>
      <c r="N55" s="46">
        <f>AE55+AR55+BD55+BO55+CB55+CM55+CX55+DI55+DT55+EE55+EP55+FA55+FL55+FW55+GH55+GS55+HD55+HO55+HZ55+IK55</f>
        <v>0</v>
      </c>
      <c r="O55" s="47">
        <f>P55</f>
        <v>0</v>
      </c>
      <c r="P55" s="48">
        <f>X55+AK55+AW55+BH55+BU55+CF55+CQ55+DB55+DM55+DX55+EI55+ET55+FE55+FP55+GA55+GL55+GW55+HH55+HS55+ID55</f>
        <v>0</v>
      </c>
      <c r="Q55" s="65"/>
      <c r="R55" s="66"/>
      <c r="S55" s="66"/>
      <c r="T55" s="66"/>
      <c r="U55" s="66"/>
      <c r="V55" s="50"/>
      <c r="W55" s="50"/>
      <c r="X55" s="67"/>
      <c r="Y55" s="51"/>
      <c r="Z55" s="51"/>
      <c r="AA55" s="51"/>
      <c r="AB55" s="52"/>
      <c r="AC55" s="49">
        <f>Q55+R55+S55+T55+U55+V55+W55</f>
        <v>0</v>
      </c>
      <c r="AD55" s="53">
        <f>X55</f>
        <v>0</v>
      </c>
      <c r="AE55" s="51">
        <f>(Y55*3)+(Z55*10)+(AA55*5)+(AB55*20)</f>
        <v>0</v>
      </c>
      <c r="AF55" s="54">
        <f>AC55+AD55+AE55</f>
        <v>0</v>
      </c>
      <c r="AG55" s="65"/>
      <c r="AH55" s="50"/>
      <c r="AI55" s="50"/>
      <c r="AJ55" s="50"/>
      <c r="AK55" s="67"/>
      <c r="AL55" s="51"/>
      <c r="AM55" s="51"/>
      <c r="AN55" s="51"/>
      <c r="AO55" s="52"/>
      <c r="AP55" s="49">
        <f>AG55+AH55+AI55+AJ55</f>
        <v>0</v>
      </c>
      <c r="AQ55" s="53">
        <f>AK55</f>
        <v>0</v>
      </c>
      <c r="AR55" s="51">
        <f>(AL55*3)+(AM55*10)+(AN55*5)+(AO55*20)</f>
        <v>0</v>
      </c>
      <c r="AS55" s="54">
        <f>AP55+AQ55+AR55</f>
        <v>0</v>
      </c>
      <c r="AT55" s="65"/>
      <c r="AU55" s="50"/>
      <c r="AV55" s="50"/>
      <c r="AW55" s="67"/>
      <c r="AX55" s="51"/>
      <c r="AY55" s="67"/>
      <c r="AZ55" s="67"/>
      <c r="BA55" s="52"/>
      <c r="BB55" s="49">
        <f>AT55+AU55+AV55</f>
        <v>0</v>
      </c>
      <c r="BC55" s="53">
        <f>AW55</f>
        <v>0</v>
      </c>
      <c r="BD55" s="51">
        <f>(AX55*3)+(AY55*10)+(AZ55*5)+(BA55*20)</f>
        <v>0</v>
      </c>
      <c r="BE55" s="54">
        <f>BB55+BC55+BD55</f>
        <v>0</v>
      </c>
      <c r="BF55" s="49"/>
      <c r="BG55" s="55"/>
      <c r="BH55" s="67"/>
      <c r="BI55" s="51"/>
      <c r="BJ55" s="51"/>
      <c r="BK55" s="51"/>
      <c r="BL55" s="52"/>
      <c r="BM55" s="56">
        <f>BF55+BG55</f>
        <v>0</v>
      </c>
      <c r="BN55" s="47">
        <f>BH55</f>
        <v>0</v>
      </c>
      <c r="BO55" s="46">
        <f>(BI55*3)+(BJ55*10)+(BK55*5)+(BL55*20)</f>
        <v>0</v>
      </c>
      <c r="BP55" s="93">
        <f>BM55+BN55+BO55</f>
        <v>0</v>
      </c>
      <c r="BQ55" s="49"/>
      <c r="BR55" s="50"/>
      <c r="BS55" s="50"/>
      <c r="BT55" s="50"/>
      <c r="BU55" s="51"/>
      <c r="BV55" s="51"/>
      <c r="BW55" s="51"/>
      <c r="BX55" s="51"/>
      <c r="BY55" s="52"/>
      <c r="BZ55" s="49">
        <f>BQ55+BR55+BS55+BT55</f>
        <v>0</v>
      </c>
      <c r="CA55" s="53">
        <f>BU55</f>
        <v>0</v>
      </c>
      <c r="CB55" s="52">
        <f>(BV55*3)+(BW55*10)+(BX55*5)+(BY55*20)</f>
        <v>0</v>
      </c>
      <c r="CC55" s="58">
        <f>BZ55+CA55+CB55</f>
        <v>0</v>
      </c>
      <c r="CD55" s="49"/>
      <c r="CE55" s="50"/>
      <c r="CF55" s="51"/>
      <c r="CG55" s="51"/>
      <c r="CH55" s="51"/>
      <c r="CI55" s="51"/>
      <c r="CJ55" s="52"/>
      <c r="CK55" s="49">
        <f>CD55+CE55</f>
        <v>0</v>
      </c>
      <c r="CL55" s="53">
        <f>CF55</f>
        <v>0</v>
      </c>
      <c r="CM55" s="51">
        <f>(CG55*3)+(CH55*10)+(CI55*5)+(CJ55*20)</f>
        <v>0</v>
      </c>
      <c r="CN55" s="54">
        <f>CK55+CL55+CM55</f>
        <v>0</v>
      </c>
      <c r="IM55" s="75"/>
    </row>
    <row r="56" spans="1:324" ht="12.75" customHeight="1" x14ac:dyDescent="0.2">
      <c r="A56" s="35" t="s">
        <v>117</v>
      </c>
      <c r="B56" s="62" t="s">
        <v>121</v>
      </c>
      <c r="C56" s="62"/>
      <c r="D56" s="63" t="s">
        <v>110</v>
      </c>
      <c r="E56" s="63"/>
      <c r="F56" s="64"/>
      <c r="G56" s="94"/>
      <c r="H56" s="40" t="e">
        <f>IF(AND(OR(#REF!="Y",#REF!="Y"),J56&lt;5,K56&lt;5),IF(AND(J56=#REF!,K56=#REF!),#REF!+1,1),"")</f>
        <v>#REF!</v>
      </c>
      <c r="I56" s="41" t="e">
        <f>IF(AND(#REF!="Y",K56&gt;0,OR(AND(H56=1,#REF!=10),AND(H56=2,#REF!=20),AND(H56=3,#REF!=30),AND(H56=4,#REF!=40),AND(H56=5,#REF!=50),AND(H56=6,#REF!=60),AND(H56=7,#REF!=70),AND(H56=8,#REF!=80),AND(H56=9,#REF!=90),AND(H56=10,#REF!=100))),VLOOKUP(K56-1,SortLookup!$A$13:$B$16,2,FALSE),"")</f>
        <v>#REF!</v>
      </c>
      <c r="J56" s="42" t="str">
        <f>IF(ISNA(VLOOKUP(E56,SortLookup!$A$1:$B$5,2,FALSE))," ",VLOOKUP(E56,SortLookup!$A$1:$B$5,2,FALSE))</f>
        <v xml:space="preserve"> </v>
      </c>
      <c r="K56" s="43" t="str">
        <f>IF(ISNA(VLOOKUP(F56,SortLookup!$A$7:$B$11,2,FALSE))," ",VLOOKUP(F56,SortLookup!$A$7:$B$11,2,FALSE))</f>
        <v xml:space="preserve"> </v>
      </c>
      <c r="L56" s="44">
        <f>M56+N56+P56</f>
        <v>0</v>
      </c>
      <c r="M56" s="45">
        <f>AC56+AP56+BB56+BM56+BZ56+CK56+CV56+DG56+DR56+EC56+EN56+EY56+FJ56+FU56+GF56+GQ56+HB56+HM56+HX56+II56</f>
        <v>0</v>
      </c>
      <c r="N56" s="46">
        <f>AE56+AR56+BD56+BO56+CB56+CM56+CX56+DI56+DT56+EE56+EP56+FA56+FL56+FW56+GH56+GS56+HD56+HO56+HZ56+IK56</f>
        <v>0</v>
      </c>
      <c r="O56" s="47">
        <f>P56</f>
        <v>0</v>
      </c>
      <c r="P56" s="48">
        <f>X56+AK56+AW56+BH56+BU56+CF56+CQ56+DB56+DM56+DX56+EI56+ET56+FE56+FP56+GA56+GL56+GW56+HH56+HS56+ID56</f>
        <v>0</v>
      </c>
      <c r="Q56" s="65"/>
      <c r="R56" s="66"/>
      <c r="S56" s="66"/>
      <c r="T56" s="66"/>
      <c r="U56" s="66"/>
      <c r="V56" s="66"/>
      <c r="W56" s="66"/>
      <c r="X56" s="67"/>
      <c r="Y56" s="51"/>
      <c r="Z56" s="51"/>
      <c r="AA56" s="51"/>
      <c r="AB56" s="52"/>
      <c r="AC56" s="65">
        <f>Q56+R56+S56+T56+U56+V56+W56</f>
        <v>0</v>
      </c>
      <c r="AD56" s="76">
        <f>X56</f>
        <v>0</v>
      </c>
      <c r="AE56" s="67">
        <f>(Y56*3)+(Z56*10)+(AA56*5)+(AB56*20)</f>
        <v>0</v>
      </c>
      <c r="AF56" s="54">
        <f>AC56+AD56+AE56</f>
        <v>0</v>
      </c>
      <c r="AG56" s="65"/>
      <c r="AH56" s="66"/>
      <c r="AI56" s="66"/>
      <c r="AJ56" s="66"/>
      <c r="AK56" s="67"/>
      <c r="AL56" s="51"/>
      <c r="AM56" s="51"/>
      <c r="AN56" s="51"/>
      <c r="AO56" s="52"/>
      <c r="AP56" s="65">
        <f>AG56+AH56+AI56+AJ56</f>
        <v>0</v>
      </c>
      <c r="AQ56" s="76">
        <f>AK56</f>
        <v>0</v>
      </c>
      <c r="AR56" s="67">
        <f>(AL56*3)+(AM56*10)+(AN56*5)+(AO56*20)</f>
        <v>0</v>
      </c>
      <c r="AS56" s="54">
        <f>AP56+AQ56+AR56</f>
        <v>0</v>
      </c>
      <c r="AT56" s="65"/>
      <c r="AU56" s="66"/>
      <c r="AV56" s="66"/>
      <c r="AW56" s="67"/>
      <c r="AX56" s="51"/>
      <c r="AY56" s="51"/>
      <c r="AZ56" s="51"/>
      <c r="BA56" s="52"/>
      <c r="BB56" s="65">
        <f>AT56+AU56+AV56</f>
        <v>0</v>
      </c>
      <c r="BC56" s="76">
        <f>AW56</f>
        <v>0</v>
      </c>
      <c r="BD56" s="67">
        <f>(AX56*3)+(AY56*10)+(AZ56*5)+(BA56*20)</f>
        <v>0</v>
      </c>
      <c r="BE56" s="54">
        <f>BB56+BC56+BD56</f>
        <v>0</v>
      </c>
      <c r="BF56" s="65"/>
      <c r="BG56" s="55"/>
      <c r="BH56" s="67"/>
      <c r="BI56" s="67"/>
      <c r="BJ56" s="67"/>
      <c r="BK56" s="67"/>
      <c r="BL56" s="52"/>
      <c r="BM56" s="56">
        <f>BF56+BG56</f>
        <v>0</v>
      </c>
      <c r="BN56" s="47">
        <f>BH56</f>
        <v>0</v>
      </c>
      <c r="BO56" s="46">
        <f>(BI56*3)+(BJ56*10)+(BK56*5)+(BL56*20)</f>
        <v>0</v>
      </c>
      <c r="BP56" s="93">
        <f>BM56+BN56+BO56</f>
        <v>0</v>
      </c>
      <c r="BQ56" s="65"/>
      <c r="BR56" s="66"/>
      <c r="BS56" s="66"/>
      <c r="BT56" s="66"/>
      <c r="BU56" s="51"/>
      <c r="BV56" s="51"/>
      <c r="BW56" s="51"/>
      <c r="BX56" s="51"/>
      <c r="BY56" s="52"/>
      <c r="BZ56" s="65">
        <f>BQ56+BR56+BS56+BT56</f>
        <v>0</v>
      </c>
      <c r="CA56" s="76">
        <f>BU56</f>
        <v>0</v>
      </c>
      <c r="CB56" s="52">
        <f>(BV56*3)+(BW56*10)+(BX56*5)+(BY56*20)</f>
        <v>0</v>
      </c>
      <c r="CC56" s="58">
        <f>BZ56+CA56+CB56</f>
        <v>0</v>
      </c>
      <c r="CD56" s="65"/>
      <c r="CE56" s="66"/>
      <c r="CF56" s="51"/>
      <c r="CG56" s="51"/>
      <c r="CH56" s="51"/>
      <c r="CI56" s="51"/>
      <c r="CJ56" s="52"/>
      <c r="CK56" s="65">
        <f>CD56+CE56</f>
        <v>0</v>
      </c>
      <c r="CL56" s="76">
        <f>CF56</f>
        <v>0</v>
      </c>
      <c r="CM56" s="67">
        <f>(CG56*3)+(CH56*10)+(CI56*5)+(CJ56*20)</f>
        <v>0</v>
      </c>
      <c r="CN56" s="54">
        <f>CK56+CL56+CM56</f>
        <v>0</v>
      </c>
      <c r="CO56" s="69"/>
      <c r="CP56" s="69"/>
      <c r="CQ56" s="70"/>
      <c r="CR56" s="70"/>
      <c r="CS56" s="70"/>
      <c r="CT56" s="70"/>
      <c r="CU56" s="70"/>
      <c r="CV56" s="69"/>
      <c r="CW56" s="71"/>
      <c r="CX56" s="70"/>
      <c r="CY56" s="72"/>
      <c r="CZ56" s="69"/>
      <c r="DA56" s="69"/>
      <c r="DB56" s="70"/>
      <c r="DC56" s="70"/>
      <c r="DD56" s="70"/>
      <c r="DE56" s="70"/>
      <c r="DF56" s="70"/>
      <c r="DG56" s="69"/>
      <c r="DH56" s="71"/>
      <c r="DI56" s="70"/>
      <c r="DJ56" s="72"/>
      <c r="DK56" s="69"/>
      <c r="DL56" s="69"/>
      <c r="DM56" s="70"/>
      <c r="DN56" s="70"/>
      <c r="DO56" s="70"/>
      <c r="DP56" s="70"/>
      <c r="DQ56" s="70"/>
      <c r="DR56" s="69"/>
      <c r="DS56" s="71"/>
      <c r="DT56" s="70"/>
      <c r="DU56" s="72"/>
      <c r="DV56" s="69"/>
      <c r="DW56" s="69"/>
      <c r="DX56" s="70"/>
      <c r="DY56" s="70"/>
      <c r="DZ56" s="70"/>
      <c r="EA56" s="70"/>
      <c r="EB56" s="70"/>
      <c r="EC56" s="69"/>
      <c r="ED56" s="71"/>
      <c r="EE56" s="70"/>
      <c r="EF56" s="72"/>
      <c r="EG56" s="69"/>
      <c r="EH56" s="69"/>
      <c r="EI56" s="70"/>
      <c r="EJ56" s="70"/>
      <c r="EK56" s="70"/>
      <c r="EL56" s="70"/>
      <c r="EM56" s="70"/>
      <c r="EN56" s="69"/>
      <c r="EO56" s="71"/>
      <c r="EP56" s="70"/>
      <c r="EQ56" s="72"/>
      <c r="ER56" s="69"/>
      <c r="ES56" s="69"/>
      <c r="ET56" s="70"/>
      <c r="EU56" s="70"/>
      <c r="EV56" s="70"/>
      <c r="EW56" s="70"/>
      <c r="EX56" s="70"/>
      <c r="EY56" s="69"/>
      <c r="EZ56" s="71"/>
      <c r="FA56" s="70"/>
      <c r="FB56" s="72"/>
      <c r="FC56" s="69"/>
      <c r="FD56" s="69"/>
      <c r="FE56" s="70"/>
      <c r="FF56" s="70"/>
      <c r="FG56" s="70"/>
      <c r="FH56" s="70"/>
      <c r="FI56" s="70"/>
      <c r="FJ56" s="69"/>
      <c r="FK56" s="71"/>
      <c r="FL56" s="70"/>
      <c r="FM56" s="72"/>
      <c r="FN56" s="69"/>
      <c r="FO56" s="69"/>
      <c r="FP56" s="70"/>
      <c r="FQ56" s="70"/>
      <c r="FR56" s="70"/>
      <c r="FS56" s="70"/>
      <c r="FT56" s="70"/>
      <c r="FU56" s="69"/>
      <c r="FV56" s="71"/>
      <c r="FW56" s="70"/>
      <c r="FX56" s="72"/>
      <c r="FY56" s="69"/>
      <c r="FZ56" s="69"/>
      <c r="GA56" s="70"/>
      <c r="GB56" s="70"/>
      <c r="GC56" s="70"/>
      <c r="GD56" s="70"/>
      <c r="GE56" s="70"/>
      <c r="GF56" s="69"/>
      <c r="GG56" s="71"/>
      <c r="GH56" s="70"/>
      <c r="GI56" s="72"/>
      <c r="GJ56" s="69"/>
      <c r="GK56" s="69"/>
      <c r="GL56" s="70"/>
      <c r="GM56" s="70"/>
      <c r="GN56" s="70"/>
      <c r="GO56" s="70"/>
      <c r="GP56" s="70"/>
      <c r="GQ56" s="69"/>
      <c r="GR56" s="71"/>
      <c r="GS56" s="70"/>
      <c r="GT56" s="72"/>
      <c r="GU56" s="69"/>
      <c r="GV56" s="69"/>
      <c r="GW56" s="70"/>
      <c r="GX56" s="70"/>
      <c r="GY56" s="70"/>
      <c r="GZ56" s="70"/>
      <c r="HA56" s="70"/>
      <c r="HB56" s="69"/>
      <c r="HC56" s="71"/>
      <c r="HD56" s="70"/>
      <c r="HE56" s="72"/>
      <c r="HF56" s="69"/>
      <c r="HG56" s="69"/>
      <c r="HH56" s="70"/>
      <c r="HI56" s="70"/>
      <c r="HJ56" s="70"/>
      <c r="HK56" s="70"/>
      <c r="HL56" s="70"/>
      <c r="HM56" s="69"/>
      <c r="HN56" s="71"/>
      <c r="HO56" s="70"/>
      <c r="HP56" s="72"/>
      <c r="HQ56" s="69"/>
      <c r="HR56" s="69"/>
      <c r="HS56" s="70"/>
      <c r="HT56" s="70"/>
      <c r="HU56" s="70"/>
      <c r="HV56" s="70"/>
      <c r="HW56" s="70"/>
      <c r="HX56" s="69"/>
      <c r="HY56" s="71"/>
      <c r="HZ56" s="70"/>
      <c r="IA56" s="72"/>
      <c r="IB56" s="69"/>
      <c r="IC56" s="69"/>
      <c r="ID56" s="70"/>
      <c r="IE56" s="70"/>
      <c r="IF56" s="70"/>
      <c r="IG56" s="70"/>
      <c r="IH56" s="70"/>
      <c r="II56" s="69"/>
      <c r="IJ56" s="71"/>
      <c r="IK56" s="70"/>
      <c r="IL56" s="72"/>
      <c r="IM56" s="75"/>
    </row>
    <row r="57" spans="1:324" ht="12.75" hidden="1" customHeight="1" x14ac:dyDescent="0.2">
      <c r="A57" s="35"/>
      <c r="B57" s="36"/>
      <c r="C57" s="36"/>
      <c r="D57" s="37"/>
      <c r="E57" s="37"/>
      <c r="F57" s="38"/>
      <c r="G57" s="39"/>
      <c r="H57" s="40" t="e">
        <f t="shared" ref="H57:H73" si="59">IF(AND(OR(#REF!="Y",#REF!="Y"),J57&lt;5,K57&lt;5),IF(AND(J57=#REF!,K57=#REF!),#REF!+1,1),"")</f>
        <v>#REF!</v>
      </c>
      <c r="I57" s="41" t="e">
        <f>IF(AND(#REF!="Y",K57&gt;0,OR(AND(H57=1,#REF!=10),AND(H57=2,#REF!=20),AND(H57=3,#REF!=30),AND(H57=4,#REF!=40),AND(H57=5,#REF!=50),AND(H57=6,#REF!=60),AND(H57=7,#REF!=70),AND(H57=8,#REF!=80),AND(H57=9,#REF!=90),AND(H57=10,#REF!=100))),VLOOKUP(K57-1,SortLookup!$A$13:$B$16,2,FALSE),"")</f>
        <v>#REF!</v>
      </c>
      <c r="J57" s="42" t="str">
        <f>IF(ISNA(VLOOKUP(E57,SortLookup!$A$1:$B$5,2,FALSE))," ",VLOOKUP(E57,SortLookup!$A$1:$B$5,2,FALSE))</f>
        <v xml:space="preserve"> </v>
      </c>
      <c r="K57" s="43" t="str">
        <f>IF(ISNA(VLOOKUP(F57,SortLookup!$A$7:$B$11,2,FALSE))," ",VLOOKUP(F57,SortLookup!$A$7:$B$11,2,FALSE))</f>
        <v xml:space="preserve"> </v>
      </c>
      <c r="L57" s="44">
        <f t="shared" ref="L57:L73" si="60">M57+N57+P57</f>
        <v>0</v>
      </c>
      <c r="M57" s="45">
        <f t="shared" ref="M57:M62" si="61">AC57+AP57+BB57+BM57+BZ57+CK57+CV57+DG57+DR57+EC57+EN57+EY57+FJ57+FU57+GF57+GQ57+HB57+HM57+HX57+II57</f>
        <v>0</v>
      </c>
      <c r="N57" s="46">
        <f t="shared" ref="N57:N62" si="62">AE57+AR57+BD57+BO57+CB57+CM57+CX57+DI57+DT57+EE57+EP57+FA57+FL57+FW57+GH57+GS57+HD57+HO57+HZ57+IK57</f>
        <v>0</v>
      </c>
      <c r="O57" s="47">
        <f t="shared" ref="O57:O73" si="63">P57</f>
        <v>0</v>
      </c>
      <c r="P57" s="48">
        <f t="shared" ref="P57:P62" si="64">X57+AK57+AW57+BH57+BU57+CF57+CQ57+DB57+DM57+DX57+EI57+ET57+FE57+FP57+GA57+GL57+GW57+HH57+HS57+ID57</f>
        <v>0</v>
      </c>
      <c r="Q57" s="49"/>
      <c r="R57" s="50"/>
      <c r="S57" s="50"/>
      <c r="T57" s="50"/>
      <c r="U57" s="50"/>
      <c r="V57" s="50"/>
      <c r="W57" s="50"/>
      <c r="X57" s="51"/>
      <c r="Y57" s="51"/>
      <c r="Z57" s="51"/>
      <c r="AA57" s="51"/>
      <c r="AB57" s="52"/>
      <c r="AC57" s="49">
        <f t="shared" ref="AC57:AC73" si="65">Q57+R57+S57+T57+U57+V57+W57</f>
        <v>0</v>
      </c>
      <c r="AD57" s="53">
        <f t="shared" ref="AD57:AD73" si="66">X57</f>
        <v>0</v>
      </c>
      <c r="AE57" s="51">
        <f t="shared" ref="AE57:AE73" si="67">(Y57*3)+(Z57*10)+(AA57*5)+(AB57*20)</f>
        <v>0</v>
      </c>
      <c r="AF57" s="54">
        <f t="shared" ref="AF57:AF73" si="68">AC57+AD57+AE57</f>
        <v>0</v>
      </c>
      <c r="AG57" s="49"/>
      <c r="AH57" s="50"/>
      <c r="AI57" s="50"/>
      <c r="AJ57" s="50"/>
      <c r="AK57" s="51"/>
      <c r="AL57" s="51"/>
      <c r="AM57" s="51"/>
      <c r="AN57" s="51"/>
      <c r="AO57" s="52"/>
      <c r="AP57" s="49">
        <f t="shared" ref="AP57:AP73" si="69">AG57+AH57+AI57+AJ57</f>
        <v>0</v>
      </c>
      <c r="AQ57" s="53">
        <f t="shared" ref="AQ57:AQ73" si="70">AK57</f>
        <v>0</v>
      </c>
      <c r="AR57" s="51">
        <f t="shared" ref="AR57:AR73" si="71">(AL57*3)+(AM57*10)+(AN57*5)+(AO57*20)</f>
        <v>0</v>
      </c>
      <c r="AS57" s="54">
        <f t="shared" ref="AS57:AS73" si="72">AP57+AQ57+AR57</f>
        <v>0</v>
      </c>
      <c r="AT57" s="49"/>
      <c r="AU57" s="50"/>
      <c r="AV57" s="50"/>
      <c r="AW57" s="51"/>
      <c r="AX57" s="51"/>
      <c r="AY57" s="51"/>
      <c r="AZ57" s="51"/>
      <c r="BA57" s="52"/>
      <c r="BB57" s="49">
        <f t="shared" ref="BB57:BB73" si="73">AT57+AU57+AV57</f>
        <v>0</v>
      </c>
      <c r="BC57" s="53">
        <f t="shared" ref="BC57:BC73" si="74">AW57</f>
        <v>0</v>
      </c>
      <c r="BD57" s="51">
        <f t="shared" ref="BD57:BD73" si="75">(AX57*3)+(AY57*10)+(AZ57*5)+(BA57*20)</f>
        <v>0</v>
      </c>
      <c r="BE57" s="54">
        <f t="shared" ref="BE57:BE73" si="76">BB57+BC57+BD57</f>
        <v>0</v>
      </c>
      <c r="BF57" s="49"/>
      <c r="BG57" s="55"/>
      <c r="BH57" s="51"/>
      <c r="BI57" s="51"/>
      <c r="BJ57" s="51"/>
      <c r="BK57" s="51"/>
      <c r="BL57" s="52"/>
      <c r="BM57" s="56">
        <f t="shared" ref="BM57:BM73" si="77">BF57+BG57</f>
        <v>0</v>
      </c>
      <c r="BN57" s="47">
        <f t="shared" ref="BN57:BN73" si="78">BH57</f>
        <v>0</v>
      </c>
      <c r="BO57" s="46">
        <f t="shared" ref="BO57:BO73" si="79">(BI57*3)+(BJ57*10)+(BK57*5)+(BL57*20)</f>
        <v>0</v>
      </c>
      <c r="BP57" s="93">
        <f t="shared" ref="BP57:BP73" si="80">BM57+BN57+BO57</f>
        <v>0</v>
      </c>
      <c r="BQ57" s="49"/>
      <c r="BR57" s="50"/>
      <c r="BS57" s="50"/>
      <c r="BT57" s="50"/>
      <c r="BU57" s="51"/>
      <c r="BV57" s="51"/>
      <c r="BW57" s="51"/>
      <c r="BX57" s="51"/>
      <c r="BY57" s="52"/>
      <c r="BZ57" s="49"/>
      <c r="CA57" s="53"/>
      <c r="CB57" s="52"/>
      <c r="CC57" s="58"/>
      <c r="CD57" s="49"/>
      <c r="CE57" s="50"/>
      <c r="CF57" s="51"/>
      <c r="CG57" s="51"/>
      <c r="CH57" s="51"/>
      <c r="CI57" s="51"/>
      <c r="CJ57" s="52"/>
      <c r="CK57" s="49"/>
      <c r="CL57" s="53"/>
      <c r="CM57" s="51"/>
      <c r="CN57" s="54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3"/>
      <c r="HR57" s="73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3"/>
      <c r="IG57" s="73"/>
      <c r="IH57" s="73"/>
      <c r="II57" s="73"/>
      <c r="IJ57" s="73"/>
      <c r="IK57" s="73"/>
      <c r="IL57" s="73"/>
      <c r="IM57" s="75"/>
    </row>
    <row r="58" spans="1:324" ht="12.75" hidden="1" customHeight="1" x14ac:dyDescent="0.2">
      <c r="A58" s="35"/>
      <c r="B58" s="36"/>
      <c r="C58" s="36"/>
      <c r="D58" s="37"/>
      <c r="E58" s="37"/>
      <c r="F58" s="38"/>
      <c r="G58" s="39"/>
      <c r="H58" s="40" t="e">
        <f t="shared" si="59"/>
        <v>#REF!</v>
      </c>
      <c r="I58" s="41" t="e">
        <f>IF(AND(#REF!="Y",K58&gt;0,OR(AND(H58=1,#REF!=10),AND(H58=2,#REF!=20),AND(H58=3,#REF!=30),AND(H58=4,#REF!=40),AND(H58=5,#REF!=50),AND(H58=6,#REF!=60),AND(H58=7,#REF!=70),AND(H58=8,#REF!=80),AND(H58=9,#REF!=90),AND(H58=10,#REF!=100))),VLOOKUP(K58-1,SortLookup!$A$13:$B$16,2,FALSE),"")</f>
        <v>#REF!</v>
      </c>
      <c r="J58" s="42" t="str">
        <f>IF(ISNA(VLOOKUP(E58,SortLookup!$A$1:$B$5,2,FALSE))," ",VLOOKUP(E58,SortLookup!$A$1:$B$5,2,FALSE))</f>
        <v xml:space="preserve"> </v>
      </c>
      <c r="K58" s="43" t="str">
        <f>IF(ISNA(VLOOKUP(F58,SortLookup!$A$7:$B$11,2,FALSE))," ",VLOOKUP(F58,SortLookup!$A$7:$B$11,2,FALSE))</f>
        <v xml:space="preserve"> </v>
      </c>
      <c r="L58" s="44">
        <f t="shared" si="60"/>
        <v>0</v>
      </c>
      <c r="M58" s="45">
        <f t="shared" si="61"/>
        <v>0</v>
      </c>
      <c r="N58" s="46">
        <f t="shared" si="62"/>
        <v>0</v>
      </c>
      <c r="O58" s="47">
        <f t="shared" si="63"/>
        <v>0</v>
      </c>
      <c r="P58" s="48">
        <f t="shared" si="64"/>
        <v>0</v>
      </c>
      <c r="Q58" s="49"/>
      <c r="R58" s="50"/>
      <c r="S58" s="50"/>
      <c r="T58" s="50"/>
      <c r="U58" s="50"/>
      <c r="V58" s="50"/>
      <c r="W58" s="50"/>
      <c r="X58" s="51"/>
      <c r="Y58" s="51"/>
      <c r="Z58" s="51"/>
      <c r="AA58" s="51"/>
      <c r="AB58" s="52"/>
      <c r="AC58" s="49">
        <f t="shared" si="65"/>
        <v>0</v>
      </c>
      <c r="AD58" s="53">
        <f t="shared" si="66"/>
        <v>0</v>
      </c>
      <c r="AE58" s="51">
        <f t="shared" si="67"/>
        <v>0</v>
      </c>
      <c r="AF58" s="54">
        <f t="shared" si="68"/>
        <v>0</v>
      </c>
      <c r="AG58" s="49"/>
      <c r="AH58" s="50"/>
      <c r="AI58" s="50"/>
      <c r="AJ58" s="50"/>
      <c r="AK58" s="51"/>
      <c r="AL58" s="51"/>
      <c r="AM58" s="51"/>
      <c r="AN58" s="51"/>
      <c r="AO58" s="52"/>
      <c r="AP58" s="49">
        <f t="shared" si="69"/>
        <v>0</v>
      </c>
      <c r="AQ58" s="53">
        <f t="shared" si="70"/>
        <v>0</v>
      </c>
      <c r="AR58" s="51">
        <f t="shared" si="71"/>
        <v>0</v>
      </c>
      <c r="AS58" s="54">
        <f t="shared" si="72"/>
        <v>0</v>
      </c>
      <c r="AT58" s="49"/>
      <c r="AU58" s="50"/>
      <c r="AV58" s="50"/>
      <c r="AW58" s="51"/>
      <c r="AX58" s="51"/>
      <c r="AY58" s="51"/>
      <c r="AZ58" s="51"/>
      <c r="BA58" s="52"/>
      <c r="BB58" s="49">
        <f t="shared" si="73"/>
        <v>0</v>
      </c>
      <c r="BC58" s="53">
        <f t="shared" si="74"/>
        <v>0</v>
      </c>
      <c r="BD58" s="51">
        <f t="shared" si="75"/>
        <v>0</v>
      </c>
      <c r="BE58" s="54">
        <f t="shared" si="76"/>
        <v>0</v>
      </c>
      <c r="BF58" s="49"/>
      <c r="BG58" s="55"/>
      <c r="BH58" s="51"/>
      <c r="BI58" s="51"/>
      <c r="BJ58" s="51"/>
      <c r="BK58" s="51"/>
      <c r="BL58" s="52"/>
      <c r="BM58" s="56">
        <f t="shared" si="77"/>
        <v>0</v>
      </c>
      <c r="BN58" s="47">
        <f t="shared" si="78"/>
        <v>0</v>
      </c>
      <c r="BO58" s="46">
        <f t="shared" si="79"/>
        <v>0</v>
      </c>
      <c r="BP58" s="93">
        <f t="shared" si="80"/>
        <v>0</v>
      </c>
      <c r="BQ58" s="49"/>
      <c r="BR58" s="50"/>
      <c r="BS58" s="50"/>
      <c r="BT58" s="50"/>
      <c r="BU58" s="51"/>
      <c r="BV58" s="51"/>
      <c r="BW58" s="51"/>
      <c r="BX58" s="51"/>
      <c r="BY58" s="52"/>
      <c r="BZ58" s="49"/>
      <c r="CA58" s="53"/>
      <c r="CB58" s="52"/>
      <c r="CC58" s="58"/>
      <c r="CD58" s="49"/>
      <c r="CE58" s="50"/>
      <c r="CF58" s="51"/>
      <c r="CG58" s="51"/>
      <c r="CH58" s="51"/>
      <c r="CI58" s="51"/>
      <c r="CJ58" s="52"/>
      <c r="CK58" s="49"/>
      <c r="CL58" s="53"/>
      <c r="CM58" s="51"/>
      <c r="CN58" s="54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3"/>
      <c r="GN58" s="73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3"/>
      <c r="HC58" s="73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3"/>
      <c r="HR58" s="73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3"/>
      <c r="IG58" s="73"/>
      <c r="IH58" s="73"/>
      <c r="II58" s="73"/>
      <c r="IJ58" s="73"/>
      <c r="IK58" s="73"/>
      <c r="IL58" s="73"/>
      <c r="IM58" s="75"/>
    </row>
    <row r="59" spans="1:324" ht="12.75" hidden="1" customHeight="1" x14ac:dyDescent="0.2">
      <c r="A59" s="35"/>
      <c r="B59" s="36"/>
      <c r="C59" s="36"/>
      <c r="D59" s="37"/>
      <c r="E59" s="37"/>
      <c r="F59" s="38"/>
      <c r="G59" s="39"/>
      <c r="H59" s="40" t="e">
        <f t="shared" si="59"/>
        <v>#REF!</v>
      </c>
      <c r="I59" s="41" t="e">
        <f>IF(AND(#REF!="Y",K59&gt;0,OR(AND(H59=1,#REF!=10),AND(H59=2,#REF!=20),AND(H59=3,#REF!=30),AND(H59=4,#REF!=40),AND(H59=5,#REF!=50),AND(H59=6,#REF!=60),AND(H59=7,#REF!=70),AND(H59=8,#REF!=80),AND(H59=9,#REF!=90),AND(H59=10,#REF!=100))),VLOOKUP(K59-1,SortLookup!$A$13:$B$16,2,FALSE),"")</f>
        <v>#REF!</v>
      </c>
      <c r="J59" s="42" t="str">
        <f>IF(ISNA(VLOOKUP(E59,SortLookup!$A$1:$B$5,2,FALSE))," ",VLOOKUP(E59,SortLookup!$A$1:$B$5,2,FALSE))</f>
        <v xml:space="preserve"> </v>
      </c>
      <c r="K59" s="43" t="str">
        <f>IF(ISNA(VLOOKUP(F59,SortLookup!$A$7:$B$11,2,FALSE))," ",VLOOKUP(F59,SortLookup!$A$7:$B$11,2,FALSE))</f>
        <v xml:space="preserve"> </v>
      </c>
      <c r="L59" s="44">
        <f t="shared" si="60"/>
        <v>0</v>
      </c>
      <c r="M59" s="45">
        <f t="shared" si="61"/>
        <v>0</v>
      </c>
      <c r="N59" s="46">
        <f t="shared" si="62"/>
        <v>0</v>
      </c>
      <c r="O59" s="47">
        <f t="shared" si="63"/>
        <v>0</v>
      </c>
      <c r="P59" s="48">
        <f t="shared" si="64"/>
        <v>0</v>
      </c>
      <c r="Q59" s="49"/>
      <c r="R59" s="50"/>
      <c r="S59" s="50"/>
      <c r="T59" s="50"/>
      <c r="U59" s="50"/>
      <c r="V59" s="50"/>
      <c r="W59" s="50"/>
      <c r="X59" s="51"/>
      <c r="Y59" s="51"/>
      <c r="Z59" s="51"/>
      <c r="AA59" s="51"/>
      <c r="AB59" s="52"/>
      <c r="AC59" s="49">
        <f t="shared" si="65"/>
        <v>0</v>
      </c>
      <c r="AD59" s="53">
        <f t="shared" si="66"/>
        <v>0</v>
      </c>
      <c r="AE59" s="51">
        <f t="shared" si="67"/>
        <v>0</v>
      </c>
      <c r="AF59" s="54">
        <f t="shared" si="68"/>
        <v>0</v>
      </c>
      <c r="AG59" s="49"/>
      <c r="AH59" s="50"/>
      <c r="AI59" s="50"/>
      <c r="AJ59" s="50"/>
      <c r="AK59" s="51"/>
      <c r="AL59" s="51"/>
      <c r="AM59" s="51"/>
      <c r="AN59" s="51"/>
      <c r="AO59" s="52"/>
      <c r="AP59" s="49">
        <f t="shared" si="69"/>
        <v>0</v>
      </c>
      <c r="AQ59" s="53">
        <f t="shared" si="70"/>
        <v>0</v>
      </c>
      <c r="AR59" s="51">
        <f t="shared" si="71"/>
        <v>0</v>
      </c>
      <c r="AS59" s="54">
        <f t="shared" si="72"/>
        <v>0</v>
      </c>
      <c r="AT59" s="49"/>
      <c r="AU59" s="50"/>
      <c r="AV59" s="50"/>
      <c r="AW59" s="51"/>
      <c r="AX59" s="51"/>
      <c r="AY59" s="51"/>
      <c r="AZ59" s="51"/>
      <c r="BA59" s="52"/>
      <c r="BB59" s="49">
        <f t="shared" si="73"/>
        <v>0</v>
      </c>
      <c r="BC59" s="53">
        <f t="shared" si="74"/>
        <v>0</v>
      </c>
      <c r="BD59" s="51">
        <f t="shared" si="75"/>
        <v>0</v>
      </c>
      <c r="BE59" s="54">
        <f t="shared" si="76"/>
        <v>0</v>
      </c>
      <c r="BF59" s="49"/>
      <c r="BG59" s="55"/>
      <c r="BH59" s="51"/>
      <c r="BI59" s="51"/>
      <c r="BJ59" s="51"/>
      <c r="BK59" s="51"/>
      <c r="BL59" s="52"/>
      <c r="BM59" s="56">
        <f t="shared" si="77"/>
        <v>0</v>
      </c>
      <c r="BN59" s="47">
        <f t="shared" si="78"/>
        <v>0</v>
      </c>
      <c r="BO59" s="46">
        <f t="shared" si="79"/>
        <v>0</v>
      </c>
      <c r="BP59" s="93">
        <f t="shared" si="80"/>
        <v>0</v>
      </c>
      <c r="BQ59" s="49"/>
      <c r="BR59" s="50"/>
      <c r="BS59" s="50"/>
      <c r="BT59" s="50"/>
      <c r="BU59" s="51"/>
      <c r="BV59" s="51"/>
      <c r="BW59" s="51"/>
      <c r="BX59" s="51"/>
      <c r="BY59" s="52"/>
      <c r="BZ59" s="49"/>
      <c r="CA59" s="53"/>
      <c r="CB59" s="52"/>
      <c r="CC59" s="58"/>
      <c r="CD59" s="49"/>
      <c r="CE59" s="50"/>
      <c r="CF59" s="51"/>
      <c r="CG59" s="51"/>
      <c r="CH59" s="51"/>
      <c r="CI59" s="51"/>
      <c r="CJ59" s="52"/>
      <c r="CK59" s="49"/>
      <c r="CL59" s="53"/>
      <c r="CM59" s="51"/>
      <c r="CN59" s="54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3"/>
      <c r="HC59" s="73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3"/>
      <c r="HR59" s="73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3"/>
      <c r="IG59" s="73"/>
      <c r="IH59" s="73"/>
      <c r="II59" s="73"/>
      <c r="IJ59" s="73"/>
      <c r="IK59" s="73"/>
      <c r="IL59" s="73"/>
      <c r="IM59" s="75"/>
    </row>
    <row r="60" spans="1:324" ht="12.75" hidden="1" customHeight="1" x14ac:dyDescent="0.2">
      <c r="A60" s="35"/>
      <c r="B60" s="36"/>
      <c r="C60" s="36"/>
      <c r="D60" s="37"/>
      <c r="E60" s="37"/>
      <c r="F60" s="38"/>
      <c r="G60" s="39"/>
      <c r="H60" s="40" t="e">
        <f t="shared" si="59"/>
        <v>#REF!</v>
      </c>
      <c r="I60" s="41" t="e">
        <f>IF(AND(#REF!="Y",K60&gt;0,OR(AND(H60=1,#REF!=10),AND(H60=2,#REF!=20),AND(H60=3,#REF!=30),AND(H60=4,#REF!=40),AND(H60=5,#REF!=50),AND(H60=6,#REF!=60),AND(H60=7,#REF!=70),AND(H60=8,#REF!=80),AND(H60=9,#REF!=90),AND(H60=10,#REF!=100))),VLOOKUP(K60-1,SortLookup!$A$13:$B$16,2,FALSE),"")</f>
        <v>#REF!</v>
      </c>
      <c r="J60" s="42" t="str">
        <f>IF(ISNA(VLOOKUP(E60,SortLookup!$A$1:$B$5,2,FALSE))," ",VLOOKUP(E60,SortLookup!$A$1:$B$5,2,FALSE))</f>
        <v xml:space="preserve"> </v>
      </c>
      <c r="K60" s="43" t="str">
        <f>IF(ISNA(VLOOKUP(F60,SortLookup!$A$7:$B$11,2,FALSE))," ",VLOOKUP(F60,SortLookup!$A$7:$B$11,2,FALSE))</f>
        <v xml:space="preserve"> </v>
      </c>
      <c r="L60" s="44">
        <f t="shared" si="60"/>
        <v>0</v>
      </c>
      <c r="M60" s="45">
        <f t="shared" si="61"/>
        <v>0</v>
      </c>
      <c r="N60" s="46">
        <f t="shared" si="62"/>
        <v>0</v>
      </c>
      <c r="O60" s="47">
        <f t="shared" si="63"/>
        <v>0</v>
      </c>
      <c r="P60" s="48">
        <f t="shared" si="64"/>
        <v>0</v>
      </c>
      <c r="Q60" s="49"/>
      <c r="R60" s="50"/>
      <c r="S60" s="50"/>
      <c r="T60" s="50"/>
      <c r="U60" s="50"/>
      <c r="V60" s="50"/>
      <c r="W60" s="50"/>
      <c r="X60" s="51"/>
      <c r="Y60" s="51"/>
      <c r="Z60" s="51"/>
      <c r="AA60" s="51"/>
      <c r="AB60" s="52"/>
      <c r="AC60" s="49">
        <f t="shared" si="65"/>
        <v>0</v>
      </c>
      <c r="AD60" s="53">
        <f t="shared" si="66"/>
        <v>0</v>
      </c>
      <c r="AE60" s="51">
        <f t="shared" si="67"/>
        <v>0</v>
      </c>
      <c r="AF60" s="54">
        <f t="shared" si="68"/>
        <v>0</v>
      </c>
      <c r="AG60" s="49"/>
      <c r="AH60" s="50"/>
      <c r="AI60" s="50"/>
      <c r="AJ60" s="50"/>
      <c r="AK60" s="51"/>
      <c r="AL60" s="51"/>
      <c r="AM60" s="51"/>
      <c r="AN60" s="51"/>
      <c r="AO60" s="52"/>
      <c r="AP60" s="49">
        <f t="shared" si="69"/>
        <v>0</v>
      </c>
      <c r="AQ60" s="53">
        <f t="shared" si="70"/>
        <v>0</v>
      </c>
      <c r="AR60" s="51">
        <f t="shared" si="71"/>
        <v>0</v>
      </c>
      <c r="AS60" s="54">
        <f t="shared" si="72"/>
        <v>0</v>
      </c>
      <c r="AT60" s="49"/>
      <c r="AU60" s="50"/>
      <c r="AV60" s="50"/>
      <c r="AW60" s="51"/>
      <c r="AX60" s="51"/>
      <c r="AY60" s="51"/>
      <c r="AZ60" s="51"/>
      <c r="BA60" s="52"/>
      <c r="BB60" s="49">
        <f t="shared" si="73"/>
        <v>0</v>
      </c>
      <c r="BC60" s="53">
        <f t="shared" si="74"/>
        <v>0</v>
      </c>
      <c r="BD60" s="51">
        <f t="shared" si="75"/>
        <v>0</v>
      </c>
      <c r="BE60" s="54">
        <f t="shared" si="76"/>
        <v>0</v>
      </c>
      <c r="BF60" s="49"/>
      <c r="BG60" s="55"/>
      <c r="BH60" s="51"/>
      <c r="BI60" s="51"/>
      <c r="BJ60" s="51"/>
      <c r="BK60" s="51"/>
      <c r="BL60" s="52"/>
      <c r="BM60" s="56">
        <f t="shared" si="77"/>
        <v>0</v>
      </c>
      <c r="BN60" s="47">
        <f t="shared" si="78"/>
        <v>0</v>
      </c>
      <c r="BO60" s="46">
        <f t="shared" si="79"/>
        <v>0</v>
      </c>
      <c r="BP60" s="93">
        <f t="shared" si="80"/>
        <v>0</v>
      </c>
      <c r="BQ60" s="49"/>
      <c r="BR60" s="50"/>
      <c r="BS60" s="50"/>
      <c r="BT60" s="50"/>
      <c r="BU60" s="51"/>
      <c r="BV60" s="51"/>
      <c r="BW60" s="51"/>
      <c r="BX60" s="51"/>
      <c r="BY60" s="52"/>
      <c r="BZ60" s="49"/>
      <c r="CA60" s="53"/>
      <c r="CB60" s="52"/>
      <c r="CC60" s="58"/>
      <c r="CD60" s="49"/>
      <c r="CE60" s="50"/>
      <c r="CF60" s="51"/>
      <c r="CG60" s="51"/>
      <c r="CH60" s="51"/>
      <c r="CI60" s="51"/>
      <c r="CJ60" s="52"/>
      <c r="CK60" s="49"/>
      <c r="CL60" s="53"/>
      <c r="CM60" s="51"/>
      <c r="CN60" s="54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3"/>
      <c r="HC60" s="73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3"/>
      <c r="HR60" s="73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3"/>
      <c r="IG60" s="73"/>
      <c r="IH60" s="73"/>
      <c r="II60" s="73"/>
      <c r="IJ60" s="73"/>
      <c r="IK60" s="73"/>
      <c r="IL60" s="73"/>
      <c r="IM60" s="75"/>
    </row>
    <row r="61" spans="1:324" ht="12.75" hidden="1" customHeight="1" x14ac:dyDescent="0.2">
      <c r="A61" s="35"/>
      <c r="B61" s="36"/>
      <c r="C61" s="36"/>
      <c r="D61" s="37"/>
      <c r="E61" s="37"/>
      <c r="F61" s="38"/>
      <c r="G61" s="39"/>
      <c r="H61" s="40" t="e">
        <f t="shared" si="59"/>
        <v>#REF!</v>
      </c>
      <c r="I61" s="41" t="e">
        <f>IF(AND(#REF!="Y",K61&gt;0,OR(AND(H61=1,#REF!=10),AND(H61=2,#REF!=20),AND(H61=3,#REF!=30),AND(H61=4,#REF!=40),AND(H61=5,#REF!=50),AND(H61=6,#REF!=60),AND(H61=7,#REF!=70),AND(H61=8,#REF!=80),AND(H61=9,#REF!=90),AND(H61=10,#REF!=100))),VLOOKUP(K61-1,SortLookup!$A$13:$B$16,2,FALSE),"")</f>
        <v>#REF!</v>
      </c>
      <c r="J61" s="42" t="str">
        <f>IF(ISNA(VLOOKUP(E61,SortLookup!$A$1:$B$5,2,FALSE))," ",VLOOKUP(E61,SortLookup!$A$1:$B$5,2,FALSE))</f>
        <v xml:space="preserve"> </v>
      </c>
      <c r="K61" s="43" t="str">
        <f>IF(ISNA(VLOOKUP(F61,SortLookup!$A$7:$B$11,2,FALSE))," ",VLOOKUP(F61,SortLookup!$A$7:$B$11,2,FALSE))</f>
        <v xml:space="preserve"> </v>
      </c>
      <c r="L61" s="44">
        <f t="shared" si="60"/>
        <v>0</v>
      </c>
      <c r="M61" s="45">
        <f t="shared" si="61"/>
        <v>0</v>
      </c>
      <c r="N61" s="46">
        <f t="shared" si="62"/>
        <v>0</v>
      </c>
      <c r="O61" s="47">
        <f t="shared" si="63"/>
        <v>0</v>
      </c>
      <c r="P61" s="48">
        <f t="shared" si="64"/>
        <v>0</v>
      </c>
      <c r="Q61" s="49"/>
      <c r="R61" s="50"/>
      <c r="S61" s="50"/>
      <c r="T61" s="50"/>
      <c r="U61" s="50"/>
      <c r="V61" s="50"/>
      <c r="W61" s="50"/>
      <c r="X61" s="51"/>
      <c r="Y61" s="51"/>
      <c r="Z61" s="51"/>
      <c r="AA61" s="51"/>
      <c r="AB61" s="52"/>
      <c r="AC61" s="49">
        <f t="shared" si="65"/>
        <v>0</v>
      </c>
      <c r="AD61" s="53">
        <f t="shared" si="66"/>
        <v>0</v>
      </c>
      <c r="AE61" s="51">
        <f t="shared" si="67"/>
        <v>0</v>
      </c>
      <c r="AF61" s="54">
        <f t="shared" si="68"/>
        <v>0</v>
      </c>
      <c r="AG61" s="49"/>
      <c r="AH61" s="50"/>
      <c r="AI61" s="50"/>
      <c r="AJ61" s="50"/>
      <c r="AK61" s="51"/>
      <c r="AL61" s="51"/>
      <c r="AM61" s="51"/>
      <c r="AN61" s="51"/>
      <c r="AO61" s="52"/>
      <c r="AP61" s="49">
        <f t="shared" si="69"/>
        <v>0</v>
      </c>
      <c r="AQ61" s="53">
        <f t="shared" si="70"/>
        <v>0</v>
      </c>
      <c r="AR61" s="51">
        <f t="shared" si="71"/>
        <v>0</v>
      </c>
      <c r="AS61" s="54">
        <f t="shared" si="72"/>
        <v>0</v>
      </c>
      <c r="AT61" s="49"/>
      <c r="AU61" s="50"/>
      <c r="AV61" s="50"/>
      <c r="AW61" s="51"/>
      <c r="AX61" s="51"/>
      <c r="AY61" s="51"/>
      <c r="AZ61" s="51"/>
      <c r="BA61" s="52"/>
      <c r="BB61" s="49">
        <f t="shared" si="73"/>
        <v>0</v>
      </c>
      <c r="BC61" s="53">
        <f t="shared" si="74"/>
        <v>0</v>
      </c>
      <c r="BD61" s="51">
        <f t="shared" si="75"/>
        <v>0</v>
      </c>
      <c r="BE61" s="54">
        <f t="shared" si="76"/>
        <v>0</v>
      </c>
      <c r="BF61" s="49"/>
      <c r="BG61" s="55"/>
      <c r="BH61" s="51"/>
      <c r="BI61" s="51"/>
      <c r="BJ61" s="51"/>
      <c r="BK61" s="51"/>
      <c r="BL61" s="52"/>
      <c r="BM61" s="56">
        <f t="shared" si="77"/>
        <v>0</v>
      </c>
      <c r="BN61" s="47">
        <f t="shared" si="78"/>
        <v>0</v>
      </c>
      <c r="BO61" s="46">
        <f t="shared" si="79"/>
        <v>0</v>
      </c>
      <c r="BP61" s="93">
        <f t="shared" si="80"/>
        <v>0</v>
      </c>
      <c r="BQ61" s="49"/>
      <c r="BR61" s="50"/>
      <c r="BS61" s="50"/>
      <c r="BT61" s="50"/>
      <c r="BU61" s="51"/>
      <c r="BV61" s="51"/>
      <c r="BW61" s="51"/>
      <c r="BX61" s="51"/>
      <c r="BY61" s="52"/>
      <c r="BZ61" s="49"/>
      <c r="CA61" s="53"/>
      <c r="CB61" s="52"/>
      <c r="CC61" s="58"/>
      <c r="CD61" s="49"/>
      <c r="CE61" s="50"/>
      <c r="CF61" s="51"/>
      <c r="CG61" s="51"/>
      <c r="CH61" s="51"/>
      <c r="CI61" s="51"/>
      <c r="CJ61" s="52"/>
      <c r="CK61" s="49"/>
      <c r="CL61" s="53"/>
      <c r="CM61" s="51"/>
      <c r="CN61" s="54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3"/>
      <c r="GN61" s="73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3"/>
      <c r="HC61" s="73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3"/>
      <c r="HR61" s="73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3"/>
      <c r="IG61" s="73"/>
      <c r="IH61" s="73"/>
      <c r="II61" s="73"/>
      <c r="IJ61" s="73"/>
      <c r="IK61" s="73"/>
      <c r="IL61" s="73"/>
      <c r="IM61" s="75"/>
    </row>
    <row r="62" spans="1:324" ht="12.75" hidden="1" customHeight="1" x14ac:dyDescent="0.2">
      <c r="A62" s="35"/>
      <c r="B62" s="36"/>
      <c r="C62" s="36"/>
      <c r="D62" s="37"/>
      <c r="E62" s="37"/>
      <c r="F62" s="38"/>
      <c r="G62" s="39"/>
      <c r="H62" s="40" t="e">
        <f t="shared" si="59"/>
        <v>#REF!</v>
      </c>
      <c r="I62" s="41" t="e">
        <f>IF(AND(#REF!="Y",K62&gt;0,OR(AND(H62=1,#REF!=10),AND(H62=2,#REF!=20),AND(H62=3,#REF!=30),AND(H62=4,#REF!=40),AND(H62=5,#REF!=50),AND(H62=6,#REF!=60),AND(H62=7,#REF!=70),AND(H62=8,#REF!=80),AND(H62=9,#REF!=90),AND(H62=10,#REF!=100))),VLOOKUP(K62-1,SortLookup!$A$13:$B$16,2,FALSE),"")</f>
        <v>#REF!</v>
      </c>
      <c r="J62" s="42" t="str">
        <f>IF(ISNA(VLOOKUP(E62,SortLookup!$A$1:$B$5,2,FALSE))," ",VLOOKUP(E62,SortLookup!$A$1:$B$5,2,FALSE))</f>
        <v xml:space="preserve"> </v>
      </c>
      <c r="K62" s="43" t="str">
        <f>IF(ISNA(VLOOKUP(F62,SortLookup!$A$7:$B$11,2,FALSE))," ",VLOOKUP(F62,SortLookup!$A$7:$B$11,2,FALSE))</f>
        <v xml:space="preserve"> </v>
      </c>
      <c r="L62" s="44">
        <f t="shared" si="60"/>
        <v>0</v>
      </c>
      <c r="M62" s="45">
        <f t="shared" si="61"/>
        <v>0</v>
      </c>
      <c r="N62" s="46">
        <f t="shared" si="62"/>
        <v>0</v>
      </c>
      <c r="O62" s="47">
        <f t="shared" si="63"/>
        <v>0</v>
      </c>
      <c r="P62" s="48">
        <f t="shared" si="64"/>
        <v>0</v>
      </c>
      <c r="Q62" s="49"/>
      <c r="R62" s="50"/>
      <c r="S62" s="50"/>
      <c r="T62" s="50"/>
      <c r="U62" s="50"/>
      <c r="V62" s="50"/>
      <c r="W62" s="50"/>
      <c r="X62" s="51"/>
      <c r="Y62" s="51"/>
      <c r="Z62" s="51"/>
      <c r="AA62" s="51"/>
      <c r="AB62" s="52"/>
      <c r="AC62" s="49">
        <f t="shared" si="65"/>
        <v>0</v>
      </c>
      <c r="AD62" s="53">
        <f t="shared" si="66"/>
        <v>0</v>
      </c>
      <c r="AE62" s="51">
        <f t="shared" si="67"/>
        <v>0</v>
      </c>
      <c r="AF62" s="54">
        <f t="shared" si="68"/>
        <v>0</v>
      </c>
      <c r="AG62" s="49"/>
      <c r="AH62" s="50"/>
      <c r="AI62" s="50"/>
      <c r="AJ62" s="50"/>
      <c r="AK62" s="51"/>
      <c r="AL62" s="51"/>
      <c r="AM62" s="51"/>
      <c r="AN62" s="51"/>
      <c r="AO62" s="52"/>
      <c r="AP62" s="49">
        <f t="shared" si="69"/>
        <v>0</v>
      </c>
      <c r="AQ62" s="53">
        <f t="shared" si="70"/>
        <v>0</v>
      </c>
      <c r="AR62" s="51">
        <f t="shared" si="71"/>
        <v>0</v>
      </c>
      <c r="AS62" s="54">
        <f t="shared" si="72"/>
        <v>0</v>
      </c>
      <c r="AT62" s="49"/>
      <c r="AU62" s="50"/>
      <c r="AV62" s="50"/>
      <c r="AW62" s="51"/>
      <c r="AX62" s="51"/>
      <c r="AY62" s="51"/>
      <c r="AZ62" s="51"/>
      <c r="BA62" s="52"/>
      <c r="BB62" s="49">
        <f t="shared" si="73"/>
        <v>0</v>
      </c>
      <c r="BC62" s="53">
        <f t="shared" si="74"/>
        <v>0</v>
      </c>
      <c r="BD62" s="51">
        <f t="shared" si="75"/>
        <v>0</v>
      </c>
      <c r="BE62" s="54">
        <f t="shared" si="76"/>
        <v>0</v>
      </c>
      <c r="BF62" s="49"/>
      <c r="BG62" s="55"/>
      <c r="BH62" s="51"/>
      <c r="BI62" s="51"/>
      <c r="BJ62" s="51"/>
      <c r="BK62" s="51"/>
      <c r="BL62" s="52"/>
      <c r="BM62" s="56">
        <f t="shared" si="77"/>
        <v>0</v>
      </c>
      <c r="BN62" s="47">
        <f t="shared" si="78"/>
        <v>0</v>
      </c>
      <c r="BO62" s="46">
        <f t="shared" si="79"/>
        <v>0</v>
      </c>
      <c r="BP62" s="93">
        <f t="shared" si="80"/>
        <v>0</v>
      </c>
      <c r="BQ62" s="49"/>
      <c r="BR62" s="50"/>
      <c r="BS62" s="50"/>
      <c r="BT62" s="50"/>
      <c r="BU62" s="51"/>
      <c r="BV62" s="51"/>
      <c r="BW62" s="51"/>
      <c r="BX62" s="51"/>
      <c r="BY62" s="52"/>
      <c r="BZ62" s="49"/>
      <c r="CA62" s="53"/>
      <c r="CB62" s="52"/>
      <c r="CC62" s="58"/>
      <c r="CD62" s="49"/>
      <c r="CE62" s="50"/>
      <c r="CF62" s="51"/>
      <c r="CG62" s="51"/>
      <c r="CH62" s="51"/>
      <c r="CI62" s="51"/>
      <c r="CJ62" s="52"/>
      <c r="CK62" s="49"/>
      <c r="CL62" s="53"/>
      <c r="CM62" s="51"/>
      <c r="CN62" s="54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3"/>
      <c r="GN62" s="73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3"/>
      <c r="HC62" s="73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3"/>
      <c r="HR62" s="73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3"/>
      <c r="IG62" s="73"/>
      <c r="IH62" s="73"/>
      <c r="II62" s="73"/>
      <c r="IJ62" s="73"/>
      <c r="IK62" s="73"/>
      <c r="IL62" s="73"/>
      <c r="IM62" s="75"/>
    </row>
    <row r="63" spans="1:324" ht="12.75" hidden="1" customHeight="1" x14ac:dyDescent="0.2">
      <c r="A63" s="35"/>
      <c r="B63" s="36"/>
      <c r="C63" s="36"/>
      <c r="D63" s="37"/>
      <c r="E63" s="37"/>
      <c r="F63" s="38"/>
      <c r="G63" s="39"/>
      <c r="H63" s="40" t="e">
        <f t="shared" si="59"/>
        <v>#REF!</v>
      </c>
      <c r="I63" s="41" t="e">
        <f>IF(AND(#REF!="Y",K63&gt;0,OR(AND(H63=1,#REF!=10),AND(H63=2,#REF!=20),AND(H63=3,#REF!=30),AND(H63=4,#REF!=40),AND(H63=5,#REF!=50),AND(H63=6,#REF!=60),AND(H63=7,#REF!=70),AND(H63=8,#REF!=80),AND(H63=9,#REF!=90),AND(H63=10,#REF!=100))),VLOOKUP(K63-1,SortLookup!$A$13:$B$16,2,FALSE),"")</f>
        <v>#REF!</v>
      </c>
      <c r="J63" s="42" t="str">
        <f>IF(ISNA(VLOOKUP(E63,SortLookup!$A$1:$B$5,2,FALSE))," ",VLOOKUP(E63,SortLookup!$A$1:$B$5,2,FALSE))</f>
        <v xml:space="preserve"> </v>
      </c>
      <c r="K63" s="43" t="str">
        <f>IF(ISNA(VLOOKUP(F63,SortLookup!$A$7:$B$11,2,FALSE))," ",VLOOKUP(F63,SortLookup!$A$7:$B$11,2,FALSE))</f>
        <v xml:space="preserve"> </v>
      </c>
      <c r="L63" s="44">
        <f t="shared" si="60"/>
        <v>0</v>
      </c>
      <c r="M63" s="45">
        <f>AC63+AP63+BB63+BM63+BZ63+CK63+CV40+DG40+DR40+EC40+EN40+EY40+FJ40+FU40+GF40+GQ40+HB40+HM40+HX40+II40</f>
        <v>0</v>
      </c>
      <c r="N63" s="46">
        <f>AE63+AR63+BD63+BO63+CB63+CM63+CX40+DI40+DT40+EE40+EP40+FA40+FL40+FW40+GH40+GS40+HD40+HO40+HZ40+IK40</f>
        <v>0</v>
      </c>
      <c r="O63" s="47">
        <f t="shared" si="63"/>
        <v>0</v>
      </c>
      <c r="P63" s="48">
        <f>X63+AK63+AW63+BH63+BU63+CF63+CQ40+DB40+DM40+DX40+EI40+ET40+FE40+FP40+GA40+GL40+GW40+HH40+HS40+ID40</f>
        <v>0</v>
      </c>
      <c r="Q63" s="49"/>
      <c r="R63" s="50"/>
      <c r="S63" s="50"/>
      <c r="T63" s="50"/>
      <c r="U63" s="50"/>
      <c r="V63" s="50"/>
      <c r="W63" s="50"/>
      <c r="X63" s="51"/>
      <c r="Y63" s="51"/>
      <c r="Z63" s="51"/>
      <c r="AA63" s="51"/>
      <c r="AB63" s="52"/>
      <c r="AC63" s="49">
        <f t="shared" si="65"/>
        <v>0</v>
      </c>
      <c r="AD63" s="53">
        <f t="shared" si="66"/>
        <v>0</v>
      </c>
      <c r="AE63" s="51">
        <f t="shared" si="67"/>
        <v>0</v>
      </c>
      <c r="AF63" s="54">
        <f t="shared" si="68"/>
        <v>0</v>
      </c>
      <c r="AG63" s="49"/>
      <c r="AH63" s="50"/>
      <c r="AI63" s="50"/>
      <c r="AJ63" s="50"/>
      <c r="AK63" s="51"/>
      <c r="AL63" s="51"/>
      <c r="AM63" s="51"/>
      <c r="AN63" s="51"/>
      <c r="AO63" s="52"/>
      <c r="AP63" s="49">
        <f t="shared" si="69"/>
        <v>0</v>
      </c>
      <c r="AQ63" s="53">
        <f t="shared" si="70"/>
        <v>0</v>
      </c>
      <c r="AR63" s="51">
        <f t="shared" si="71"/>
        <v>0</v>
      </c>
      <c r="AS63" s="54">
        <f t="shared" si="72"/>
        <v>0</v>
      </c>
      <c r="AT63" s="49"/>
      <c r="AU63" s="50"/>
      <c r="AV63" s="50"/>
      <c r="AW63" s="51"/>
      <c r="AX63" s="51"/>
      <c r="AY63" s="51"/>
      <c r="AZ63" s="51"/>
      <c r="BA63" s="52"/>
      <c r="BB63" s="49">
        <f t="shared" si="73"/>
        <v>0</v>
      </c>
      <c r="BC63" s="53">
        <f t="shared" si="74"/>
        <v>0</v>
      </c>
      <c r="BD63" s="51">
        <f t="shared" si="75"/>
        <v>0</v>
      </c>
      <c r="BE63" s="54">
        <f t="shared" si="76"/>
        <v>0</v>
      </c>
      <c r="BF63" s="49"/>
      <c r="BG63" s="55"/>
      <c r="BH63" s="51"/>
      <c r="BI63" s="51"/>
      <c r="BJ63" s="51"/>
      <c r="BK63" s="51"/>
      <c r="BL63" s="52"/>
      <c r="BM63" s="56">
        <f t="shared" si="77"/>
        <v>0</v>
      </c>
      <c r="BN63" s="47">
        <f t="shared" si="78"/>
        <v>0</v>
      </c>
      <c r="BO63" s="46">
        <f t="shared" si="79"/>
        <v>0</v>
      </c>
      <c r="BP63" s="93">
        <f t="shared" si="80"/>
        <v>0</v>
      </c>
      <c r="BQ63" s="49"/>
      <c r="BR63" s="50"/>
      <c r="BS63" s="50"/>
      <c r="BT63" s="50"/>
      <c r="BU63" s="51"/>
      <c r="BV63" s="51"/>
      <c r="BW63" s="51"/>
      <c r="BX63" s="51"/>
      <c r="BY63" s="52"/>
      <c r="BZ63" s="49">
        <f t="shared" ref="BZ63:BZ73" si="81">BQ63+BR63+BS63+BT63</f>
        <v>0</v>
      </c>
      <c r="CA63" s="53">
        <f t="shared" ref="CA63:CA73" si="82">BU63</f>
        <v>0</v>
      </c>
      <c r="CB63" s="52">
        <f t="shared" ref="CB63:CB73" si="83">(BV63*3)+(BW63*10)+(BX63*5)+(BY63*20)</f>
        <v>0</v>
      </c>
      <c r="CC63" s="58">
        <f t="shared" ref="CC63:CC73" si="84">BZ63+CA63+CB63</f>
        <v>0</v>
      </c>
      <c r="CD63" s="49"/>
      <c r="CE63" s="50"/>
      <c r="CF63" s="51"/>
      <c r="CG63" s="51"/>
      <c r="CH63" s="51"/>
      <c r="CI63" s="51"/>
      <c r="CJ63" s="52"/>
      <c r="CK63" s="49">
        <f t="shared" ref="CK63:CK73" si="85">CD63+CE63</f>
        <v>0</v>
      </c>
      <c r="CL63" s="53">
        <f t="shared" ref="CL63:CL73" si="86">CF63</f>
        <v>0</v>
      </c>
      <c r="CM63" s="51">
        <f t="shared" ref="CM63:CM73" si="87">(CG63*3)+(CH63*10)+(CI63*5)+(CJ63*20)</f>
        <v>0</v>
      </c>
      <c r="CN63" s="54">
        <f t="shared" ref="CN63:CN73" si="88">CK63+CL63+CM63</f>
        <v>0</v>
      </c>
      <c r="IM63" s="75"/>
    </row>
    <row r="64" spans="1:324" ht="12.75" hidden="1" customHeight="1" x14ac:dyDescent="0.2">
      <c r="A64" s="35"/>
      <c r="B64" s="36"/>
      <c r="C64" s="36"/>
      <c r="D64" s="37"/>
      <c r="E64" s="37"/>
      <c r="F64" s="38"/>
      <c r="G64" s="39"/>
      <c r="H64" s="40" t="e">
        <f t="shared" si="59"/>
        <v>#REF!</v>
      </c>
      <c r="I64" s="41" t="e">
        <f>IF(AND(#REF!="Y",K64&gt;0,OR(AND(H64=1,#REF!=10),AND(H64=2,#REF!=20),AND(H64=3,#REF!=30),AND(H64=4,#REF!=40),AND(H64=5,#REF!=50),AND(H64=6,#REF!=60),AND(H64=7,#REF!=70),AND(H64=8,#REF!=80),AND(H64=9,#REF!=90),AND(H64=10,#REF!=100))),VLOOKUP(K64-1,SortLookup!$A$13:$B$16,2,FALSE),"")</f>
        <v>#REF!</v>
      </c>
      <c r="J64" s="42" t="str">
        <f>IF(ISNA(VLOOKUP(E64,SortLookup!$A$1:$B$5,2,FALSE))," ",VLOOKUP(E64,SortLookup!$A$1:$B$5,2,FALSE))</f>
        <v xml:space="preserve"> </v>
      </c>
      <c r="K64" s="43" t="str">
        <f>IF(ISNA(VLOOKUP(F64,SortLookup!$A$7:$B$11,2,FALSE))," ",VLOOKUP(F64,SortLookup!$A$7:$B$11,2,FALSE))</f>
        <v xml:space="preserve"> </v>
      </c>
      <c r="L64" s="44">
        <f t="shared" si="60"/>
        <v>0</v>
      </c>
      <c r="M64" s="45">
        <f t="shared" ref="M64:M66" si="89">AC64+AP64+BB64+BM64+BZ64+CK64+CV64+DG64+DR64+EC64+EN64+EY64+FJ64+FU64+GF64+GQ64+HB64+HM64+HX64+II64</f>
        <v>0</v>
      </c>
      <c r="N64" s="46">
        <f t="shared" ref="N64:N66" si="90">AE64+AR64+BD64+BO64+CB64+CM64+CX64+DI64+DT64+EE64+EP64+FA64+FL64+FW64+GH64+GS64+HD64+HO64+HZ64+IK64</f>
        <v>0</v>
      </c>
      <c r="O64" s="47">
        <f t="shared" si="63"/>
        <v>0</v>
      </c>
      <c r="P64" s="48">
        <f t="shared" ref="P64:P66" si="91">X64+AK64+AW64+BH64+BU64+CF64+CQ64+DB64+DM64+DX64+EI64+ET64+FE64+FP64+GA64+GL64+GW64+HH64+HS64+ID64</f>
        <v>0</v>
      </c>
      <c r="Q64" s="49"/>
      <c r="R64" s="50"/>
      <c r="S64" s="50"/>
      <c r="T64" s="50"/>
      <c r="U64" s="50"/>
      <c r="V64" s="50"/>
      <c r="W64" s="50"/>
      <c r="X64" s="51"/>
      <c r="Y64" s="51"/>
      <c r="Z64" s="51"/>
      <c r="AA64" s="51"/>
      <c r="AB64" s="52"/>
      <c r="AC64" s="49">
        <f t="shared" si="65"/>
        <v>0</v>
      </c>
      <c r="AD64" s="47">
        <f t="shared" si="66"/>
        <v>0</v>
      </c>
      <c r="AE64" s="51">
        <f t="shared" si="67"/>
        <v>0</v>
      </c>
      <c r="AF64" s="54">
        <f t="shared" si="68"/>
        <v>0</v>
      </c>
      <c r="AG64" s="49"/>
      <c r="AH64" s="50"/>
      <c r="AI64" s="50"/>
      <c r="AJ64" s="50"/>
      <c r="AK64" s="51"/>
      <c r="AL64" s="51"/>
      <c r="AM64" s="51"/>
      <c r="AN64" s="51"/>
      <c r="AO64" s="52"/>
      <c r="AP64" s="49">
        <f t="shared" si="69"/>
        <v>0</v>
      </c>
      <c r="AQ64" s="53">
        <f t="shared" si="70"/>
        <v>0</v>
      </c>
      <c r="AR64" s="51">
        <f t="shared" si="71"/>
        <v>0</v>
      </c>
      <c r="AS64" s="54">
        <f t="shared" si="72"/>
        <v>0</v>
      </c>
      <c r="AT64" s="49"/>
      <c r="AU64" s="50"/>
      <c r="AV64" s="50"/>
      <c r="AW64" s="51"/>
      <c r="AX64" s="51"/>
      <c r="AY64" s="51"/>
      <c r="AZ64" s="51"/>
      <c r="BA64" s="52"/>
      <c r="BB64" s="49">
        <f t="shared" si="73"/>
        <v>0</v>
      </c>
      <c r="BC64" s="53">
        <f t="shared" si="74"/>
        <v>0</v>
      </c>
      <c r="BD64" s="51">
        <f t="shared" si="75"/>
        <v>0</v>
      </c>
      <c r="BE64" s="54">
        <f t="shared" si="76"/>
        <v>0</v>
      </c>
      <c r="BF64" s="49"/>
      <c r="BG64" s="55"/>
      <c r="BH64" s="51"/>
      <c r="BI64" s="51"/>
      <c r="BJ64" s="51"/>
      <c r="BK64" s="51"/>
      <c r="BL64" s="52"/>
      <c r="BM64" s="56">
        <f t="shared" si="77"/>
        <v>0</v>
      </c>
      <c r="BN64" s="47">
        <f t="shared" si="78"/>
        <v>0</v>
      </c>
      <c r="BO64" s="46">
        <f t="shared" si="79"/>
        <v>0</v>
      </c>
      <c r="BP64" s="93">
        <f t="shared" si="80"/>
        <v>0</v>
      </c>
      <c r="BQ64" s="49"/>
      <c r="BR64" s="50"/>
      <c r="BS64" s="50"/>
      <c r="BT64" s="50"/>
      <c r="BU64" s="51"/>
      <c r="BV64" s="51"/>
      <c r="BW64" s="51"/>
      <c r="BX64" s="51"/>
      <c r="BY64" s="52"/>
      <c r="BZ64" s="49">
        <f t="shared" si="81"/>
        <v>0</v>
      </c>
      <c r="CA64" s="53">
        <f t="shared" si="82"/>
        <v>0</v>
      </c>
      <c r="CB64" s="52">
        <f t="shared" si="83"/>
        <v>0</v>
      </c>
      <c r="CC64" s="58">
        <f t="shared" si="84"/>
        <v>0</v>
      </c>
      <c r="CD64" s="49"/>
      <c r="CE64" s="50"/>
      <c r="CF64" s="51"/>
      <c r="CG64" s="51"/>
      <c r="CH64" s="51"/>
      <c r="CI64" s="51"/>
      <c r="CJ64" s="52"/>
      <c r="CK64" s="49">
        <f t="shared" si="85"/>
        <v>0</v>
      </c>
      <c r="CL64" s="53">
        <f t="shared" si="86"/>
        <v>0</v>
      </c>
      <c r="CM64" s="51">
        <f t="shared" si="87"/>
        <v>0</v>
      </c>
      <c r="CN64" s="54">
        <f t="shared" si="88"/>
        <v>0</v>
      </c>
      <c r="IM64" s="75"/>
    </row>
    <row r="65" spans="1:247" ht="12.75" hidden="1" customHeight="1" x14ac:dyDescent="0.2">
      <c r="A65" s="35"/>
      <c r="B65" s="36"/>
      <c r="C65" s="36"/>
      <c r="D65" s="37"/>
      <c r="E65" s="37"/>
      <c r="F65" s="38"/>
      <c r="G65" s="39"/>
      <c r="H65" s="40" t="e">
        <f t="shared" si="59"/>
        <v>#REF!</v>
      </c>
      <c r="I65" s="41" t="e">
        <f>IF(AND(#REF!="Y",K65&gt;0,OR(AND(H65=1,#REF!=10),AND(H65=2,#REF!=20),AND(H65=3,#REF!=30),AND(H65=4,#REF!=40),AND(H65=5,#REF!=50),AND(H65=6,#REF!=60),AND(H65=7,#REF!=70),AND(H65=8,#REF!=80),AND(H65=9,#REF!=90),AND(H65=10,#REF!=100))),VLOOKUP(K65-1,SortLookup!$A$13:$B$16,2,FALSE),"")</f>
        <v>#REF!</v>
      </c>
      <c r="J65" s="42" t="str">
        <f>IF(ISNA(VLOOKUP(E65,SortLookup!$A$1:$B$5,2,FALSE))," ",VLOOKUP(E65,SortLookup!$A$1:$B$5,2,FALSE))</f>
        <v xml:space="preserve"> </v>
      </c>
      <c r="K65" s="43" t="str">
        <f>IF(ISNA(VLOOKUP(F65,SortLookup!$A$7:$B$11,2,FALSE))," ",VLOOKUP(F65,SortLookup!$A$7:$B$11,2,FALSE))</f>
        <v xml:space="preserve"> </v>
      </c>
      <c r="L65" s="44">
        <f t="shared" si="60"/>
        <v>0</v>
      </c>
      <c r="M65" s="45">
        <f t="shared" si="89"/>
        <v>0</v>
      </c>
      <c r="N65" s="46">
        <f t="shared" si="90"/>
        <v>0</v>
      </c>
      <c r="O65" s="47">
        <f t="shared" si="63"/>
        <v>0</v>
      </c>
      <c r="P65" s="48">
        <f t="shared" si="91"/>
        <v>0</v>
      </c>
      <c r="Q65" s="49"/>
      <c r="R65" s="50"/>
      <c r="S65" s="50"/>
      <c r="T65" s="50"/>
      <c r="U65" s="50"/>
      <c r="V65" s="50"/>
      <c r="W65" s="50"/>
      <c r="X65" s="51"/>
      <c r="Y65" s="51"/>
      <c r="Z65" s="51"/>
      <c r="AA65" s="51"/>
      <c r="AB65" s="52"/>
      <c r="AC65" s="49">
        <f t="shared" si="65"/>
        <v>0</v>
      </c>
      <c r="AD65" s="53">
        <f t="shared" si="66"/>
        <v>0</v>
      </c>
      <c r="AE65" s="51">
        <f t="shared" si="67"/>
        <v>0</v>
      </c>
      <c r="AF65" s="54">
        <f t="shared" si="68"/>
        <v>0</v>
      </c>
      <c r="AG65" s="49"/>
      <c r="AH65" s="50"/>
      <c r="AI65" s="50"/>
      <c r="AJ65" s="50"/>
      <c r="AK65" s="51"/>
      <c r="AL65" s="51"/>
      <c r="AM65" s="51"/>
      <c r="AN65" s="51"/>
      <c r="AO65" s="52"/>
      <c r="AP65" s="49">
        <f t="shared" si="69"/>
        <v>0</v>
      </c>
      <c r="AQ65" s="53">
        <f t="shared" si="70"/>
        <v>0</v>
      </c>
      <c r="AR65" s="51">
        <f t="shared" si="71"/>
        <v>0</v>
      </c>
      <c r="AS65" s="54">
        <f t="shared" si="72"/>
        <v>0</v>
      </c>
      <c r="AT65" s="49"/>
      <c r="AU65" s="50"/>
      <c r="AV65" s="50"/>
      <c r="AW65" s="51"/>
      <c r="AX65" s="51"/>
      <c r="AY65" s="51"/>
      <c r="AZ65" s="51"/>
      <c r="BA65" s="52"/>
      <c r="BB65" s="49">
        <f t="shared" si="73"/>
        <v>0</v>
      </c>
      <c r="BC65" s="53">
        <f t="shared" si="74"/>
        <v>0</v>
      </c>
      <c r="BD65" s="51">
        <f t="shared" si="75"/>
        <v>0</v>
      </c>
      <c r="BE65" s="54">
        <f t="shared" si="76"/>
        <v>0</v>
      </c>
      <c r="BF65" s="49"/>
      <c r="BG65" s="55"/>
      <c r="BH65" s="51"/>
      <c r="BI65" s="51"/>
      <c r="BJ65" s="51"/>
      <c r="BK65" s="51"/>
      <c r="BL65" s="52"/>
      <c r="BM65" s="56">
        <f t="shared" si="77"/>
        <v>0</v>
      </c>
      <c r="BN65" s="47">
        <f t="shared" si="78"/>
        <v>0</v>
      </c>
      <c r="BO65" s="46">
        <f t="shared" si="79"/>
        <v>0</v>
      </c>
      <c r="BP65" s="54">
        <f t="shared" si="80"/>
        <v>0</v>
      </c>
      <c r="BQ65" s="49"/>
      <c r="BR65" s="50"/>
      <c r="BS65" s="50"/>
      <c r="BT65" s="50"/>
      <c r="BU65" s="51"/>
      <c r="BV65" s="51"/>
      <c r="BW65" s="51"/>
      <c r="BX65" s="51"/>
      <c r="BY65" s="52"/>
      <c r="BZ65" s="49">
        <f t="shared" si="81"/>
        <v>0</v>
      </c>
      <c r="CA65" s="53">
        <f t="shared" si="82"/>
        <v>0</v>
      </c>
      <c r="CB65" s="52">
        <f t="shared" si="83"/>
        <v>0</v>
      </c>
      <c r="CC65" s="58">
        <f t="shared" si="84"/>
        <v>0</v>
      </c>
      <c r="CD65" s="49"/>
      <c r="CE65" s="50"/>
      <c r="CF65" s="51"/>
      <c r="CG65" s="51"/>
      <c r="CH65" s="51"/>
      <c r="CI65" s="51"/>
      <c r="CJ65" s="52"/>
      <c r="CK65" s="49">
        <f t="shared" si="85"/>
        <v>0</v>
      </c>
      <c r="CL65" s="53">
        <f t="shared" si="86"/>
        <v>0</v>
      </c>
      <c r="CM65" s="51">
        <f t="shared" si="87"/>
        <v>0</v>
      </c>
      <c r="CN65" s="54">
        <f t="shared" si="88"/>
        <v>0</v>
      </c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3"/>
      <c r="GN65" s="73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3"/>
      <c r="HC65" s="73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3"/>
      <c r="HR65" s="73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3"/>
      <c r="IG65" s="73"/>
      <c r="IH65" s="73"/>
      <c r="II65" s="73"/>
      <c r="IJ65" s="73"/>
      <c r="IK65" s="73"/>
      <c r="IL65" s="73"/>
      <c r="IM65" s="75"/>
    </row>
    <row r="66" spans="1:247" ht="12.75" hidden="1" customHeight="1" x14ac:dyDescent="0.2">
      <c r="A66" s="35"/>
      <c r="B66" s="36"/>
      <c r="C66" s="36"/>
      <c r="D66" s="37"/>
      <c r="E66" s="37"/>
      <c r="F66" s="38"/>
      <c r="G66" s="39"/>
      <c r="H66" s="40" t="e">
        <f t="shared" si="59"/>
        <v>#REF!</v>
      </c>
      <c r="I66" s="41" t="e">
        <f>IF(AND(#REF!="Y",K66&gt;0,OR(AND(H66=1,#REF!=10),AND(H66=2,#REF!=20),AND(H66=3,#REF!=30),AND(H66=4,#REF!=40),AND(H66=5,#REF!=50),AND(H66=6,#REF!=60),AND(H66=7,#REF!=70),AND(H66=8,#REF!=80),AND(H66=9,#REF!=90),AND(H66=10,#REF!=100))),VLOOKUP(K66-1,SortLookup!$A$13:$B$16,2,FALSE),"")</f>
        <v>#REF!</v>
      </c>
      <c r="J66" s="42" t="str">
        <f>IF(ISNA(VLOOKUP(E66,SortLookup!$A$1:$B$5,2,FALSE))," ",VLOOKUP(E66,SortLookup!$A$1:$B$5,2,FALSE))</f>
        <v xml:space="preserve"> </v>
      </c>
      <c r="K66" s="43" t="str">
        <f>IF(ISNA(VLOOKUP(F66,SortLookup!$A$7:$B$11,2,FALSE))," ",VLOOKUP(F66,SortLookup!$A$7:$B$11,2,FALSE))</f>
        <v xml:space="preserve"> </v>
      </c>
      <c r="L66" s="44">
        <f t="shared" si="60"/>
        <v>0</v>
      </c>
      <c r="M66" s="45">
        <f t="shared" si="89"/>
        <v>0</v>
      </c>
      <c r="N66" s="46">
        <f t="shared" si="90"/>
        <v>0</v>
      </c>
      <c r="O66" s="47">
        <f t="shared" si="63"/>
        <v>0</v>
      </c>
      <c r="P66" s="48">
        <f t="shared" si="91"/>
        <v>0</v>
      </c>
      <c r="Q66" s="49"/>
      <c r="R66" s="50"/>
      <c r="S66" s="50"/>
      <c r="T66" s="50"/>
      <c r="U66" s="50"/>
      <c r="V66" s="50"/>
      <c r="W66" s="50"/>
      <c r="X66" s="51"/>
      <c r="Y66" s="51"/>
      <c r="Z66" s="51"/>
      <c r="AA66" s="51"/>
      <c r="AB66" s="52"/>
      <c r="AC66" s="49">
        <f t="shared" si="65"/>
        <v>0</v>
      </c>
      <c r="AD66" s="53">
        <f t="shared" si="66"/>
        <v>0</v>
      </c>
      <c r="AE66" s="51">
        <f t="shared" si="67"/>
        <v>0</v>
      </c>
      <c r="AF66" s="54">
        <f t="shared" si="68"/>
        <v>0</v>
      </c>
      <c r="AG66" s="49"/>
      <c r="AH66" s="50"/>
      <c r="AI66" s="50"/>
      <c r="AJ66" s="50"/>
      <c r="AK66" s="51"/>
      <c r="AL66" s="51"/>
      <c r="AM66" s="51"/>
      <c r="AN66" s="51"/>
      <c r="AO66" s="52"/>
      <c r="AP66" s="49">
        <f t="shared" si="69"/>
        <v>0</v>
      </c>
      <c r="AQ66" s="53">
        <f t="shared" si="70"/>
        <v>0</v>
      </c>
      <c r="AR66" s="51">
        <f t="shared" si="71"/>
        <v>0</v>
      </c>
      <c r="AS66" s="54">
        <f t="shared" si="72"/>
        <v>0</v>
      </c>
      <c r="AT66" s="49"/>
      <c r="AU66" s="50"/>
      <c r="AV66" s="50"/>
      <c r="AW66" s="51"/>
      <c r="AX66" s="51"/>
      <c r="AY66" s="51"/>
      <c r="AZ66" s="51"/>
      <c r="BA66" s="52"/>
      <c r="BB66" s="49">
        <f t="shared" si="73"/>
        <v>0</v>
      </c>
      <c r="BC66" s="53">
        <f t="shared" si="74"/>
        <v>0</v>
      </c>
      <c r="BD66" s="51">
        <f t="shared" si="75"/>
        <v>0</v>
      </c>
      <c r="BE66" s="54">
        <f t="shared" si="76"/>
        <v>0</v>
      </c>
      <c r="BF66" s="49"/>
      <c r="BG66" s="55"/>
      <c r="BH66" s="51"/>
      <c r="BI66" s="51"/>
      <c r="BJ66" s="51"/>
      <c r="BK66" s="51"/>
      <c r="BL66" s="52"/>
      <c r="BM66" s="56">
        <f t="shared" si="77"/>
        <v>0</v>
      </c>
      <c r="BN66" s="47">
        <f t="shared" si="78"/>
        <v>0</v>
      </c>
      <c r="BO66" s="46">
        <f t="shared" si="79"/>
        <v>0</v>
      </c>
      <c r="BP66" s="54">
        <f t="shared" si="80"/>
        <v>0</v>
      </c>
      <c r="BQ66" s="49"/>
      <c r="BR66" s="50"/>
      <c r="BS66" s="50"/>
      <c r="BT66" s="50"/>
      <c r="BU66" s="51"/>
      <c r="BV66" s="51"/>
      <c r="BW66" s="51"/>
      <c r="BX66" s="51"/>
      <c r="BY66" s="52"/>
      <c r="BZ66" s="49">
        <f t="shared" si="81"/>
        <v>0</v>
      </c>
      <c r="CA66" s="53">
        <f t="shared" si="82"/>
        <v>0</v>
      </c>
      <c r="CB66" s="52">
        <f t="shared" si="83"/>
        <v>0</v>
      </c>
      <c r="CC66" s="58">
        <f t="shared" si="84"/>
        <v>0</v>
      </c>
      <c r="CD66" s="49"/>
      <c r="CE66" s="50"/>
      <c r="CF66" s="51"/>
      <c r="CG66" s="51"/>
      <c r="CH66" s="51"/>
      <c r="CI66" s="51"/>
      <c r="CJ66" s="52"/>
      <c r="CK66" s="49">
        <f t="shared" si="85"/>
        <v>0</v>
      </c>
      <c r="CL66" s="53">
        <f t="shared" si="86"/>
        <v>0</v>
      </c>
      <c r="CM66" s="51">
        <f t="shared" si="87"/>
        <v>0</v>
      </c>
      <c r="CN66" s="54">
        <f t="shared" si="88"/>
        <v>0</v>
      </c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3"/>
      <c r="GN66" s="73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3"/>
      <c r="HC66" s="73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3"/>
      <c r="HR66" s="73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3"/>
      <c r="IG66" s="73"/>
      <c r="IH66" s="73"/>
      <c r="II66" s="73"/>
      <c r="IJ66" s="73"/>
      <c r="IK66" s="73"/>
      <c r="IL66" s="73"/>
      <c r="IM66" s="75"/>
    </row>
    <row r="67" spans="1:247" ht="12.75" hidden="1" customHeight="1" x14ac:dyDescent="0.2">
      <c r="A67" s="35"/>
      <c r="B67" s="36"/>
      <c r="C67" s="36"/>
      <c r="D67" s="37"/>
      <c r="E67" s="37"/>
      <c r="F67" s="38"/>
      <c r="G67" s="39"/>
      <c r="H67" s="40" t="e">
        <f t="shared" si="59"/>
        <v>#REF!</v>
      </c>
      <c r="I67" s="41" t="e">
        <f>IF(AND(#REF!="Y",K67&gt;0,OR(AND(H67=1,#REF!=10),AND(H67=2,#REF!=20),AND(H67=3,#REF!=30),AND(H67=4,#REF!=40),AND(H67=5,#REF!=50),AND(H67=6,#REF!=60),AND(H67=7,#REF!=70),AND(H67=8,#REF!=80),AND(H67=9,#REF!=90),AND(H67=10,#REF!=100))),VLOOKUP(K67-1,SortLookup!$A$13:$B$16,2,FALSE),"")</f>
        <v>#REF!</v>
      </c>
      <c r="J67" s="42" t="str">
        <f>IF(ISNA(VLOOKUP(E67,SortLookup!$A$1:$B$5,2,FALSE))," ",VLOOKUP(E67,SortLookup!$A$1:$B$5,2,FALSE))</f>
        <v xml:space="preserve"> </v>
      </c>
      <c r="K67" s="43" t="str">
        <f>IF(ISNA(VLOOKUP(F67,SortLookup!$A$7:$B$11,2,FALSE))," ",VLOOKUP(F67,SortLookup!$A$7:$B$11,2,FALSE))</f>
        <v xml:space="preserve"> </v>
      </c>
      <c r="L67" s="44">
        <f t="shared" si="60"/>
        <v>0</v>
      </c>
      <c r="M67" s="45">
        <f>AC67+AP67+BB67+BM67+BZ67+CK67+CV45+DG45+DR45+EC45+EN45+EY45+FJ45+FU45+GF45+GQ45+HB45+HM45+HX45+II45</f>
        <v>0</v>
      </c>
      <c r="N67" s="46">
        <f>AE67+AR67+BD67+BO67+CB67+CM67+CX45+DI45+DT45+EE45+EP45+FA45+FL45+FW45+GH45+GS45+HD45+HO45+HZ45+IK45</f>
        <v>0</v>
      </c>
      <c r="O67" s="47">
        <f t="shared" si="63"/>
        <v>0</v>
      </c>
      <c r="P67" s="48">
        <f>X67+AK67+AW67+BH67+BU67+CF67+CQ45+DB45+DM45+DX45+EI45+ET45+FE45+FP45+GA45+GL45+GW45+HH45+HS45+ID45</f>
        <v>0</v>
      </c>
      <c r="Q67" s="49"/>
      <c r="R67" s="50"/>
      <c r="S67" s="50"/>
      <c r="T67" s="50"/>
      <c r="U67" s="50"/>
      <c r="V67" s="50"/>
      <c r="W67" s="50"/>
      <c r="X67" s="51"/>
      <c r="Y67" s="51"/>
      <c r="Z67" s="51"/>
      <c r="AA67" s="51"/>
      <c r="AB67" s="52"/>
      <c r="AC67" s="49">
        <f t="shared" si="65"/>
        <v>0</v>
      </c>
      <c r="AD67" s="53">
        <f t="shared" si="66"/>
        <v>0</v>
      </c>
      <c r="AE67" s="51">
        <f t="shared" si="67"/>
        <v>0</v>
      </c>
      <c r="AF67" s="54">
        <f t="shared" si="68"/>
        <v>0</v>
      </c>
      <c r="AG67" s="49"/>
      <c r="AH67" s="50"/>
      <c r="AI67" s="50"/>
      <c r="AJ67" s="50"/>
      <c r="AK67" s="51"/>
      <c r="AL67" s="51"/>
      <c r="AM67" s="51"/>
      <c r="AN67" s="51"/>
      <c r="AO67" s="52"/>
      <c r="AP67" s="49">
        <f t="shared" si="69"/>
        <v>0</v>
      </c>
      <c r="AQ67" s="53">
        <f t="shared" si="70"/>
        <v>0</v>
      </c>
      <c r="AR67" s="51">
        <f t="shared" si="71"/>
        <v>0</v>
      </c>
      <c r="AS67" s="54">
        <f t="shared" si="72"/>
        <v>0</v>
      </c>
      <c r="AT67" s="49"/>
      <c r="AU67" s="50"/>
      <c r="AV67" s="50"/>
      <c r="AW67" s="51"/>
      <c r="AX67" s="51"/>
      <c r="AY67" s="51"/>
      <c r="AZ67" s="51"/>
      <c r="BA67" s="52"/>
      <c r="BB67" s="49">
        <f t="shared" si="73"/>
        <v>0</v>
      </c>
      <c r="BC67" s="53">
        <f t="shared" si="74"/>
        <v>0</v>
      </c>
      <c r="BD67" s="51">
        <f t="shared" si="75"/>
        <v>0</v>
      </c>
      <c r="BE67" s="54">
        <f t="shared" si="76"/>
        <v>0</v>
      </c>
      <c r="BF67" s="49"/>
      <c r="BG67" s="55"/>
      <c r="BH67" s="51"/>
      <c r="BI67" s="51"/>
      <c r="BJ67" s="51"/>
      <c r="BK67" s="51"/>
      <c r="BL67" s="52"/>
      <c r="BM67" s="56">
        <f t="shared" si="77"/>
        <v>0</v>
      </c>
      <c r="BN67" s="47">
        <f t="shared" si="78"/>
        <v>0</v>
      </c>
      <c r="BO67" s="46">
        <f t="shared" si="79"/>
        <v>0</v>
      </c>
      <c r="BP67" s="92">
        <f t="shared" si="80"/>
        <v>0</v>
      </c>
      <c r="BQ67" s="49"/>
      <c r="BR67" s="50"/>
      <c r="BS67" s="50"/>
      <c r="BT67" s="50"/>
      <c r="BU67" s="51"/>
      <c r="BV67" s="51"/>
      <c r="BW67" s="51"/>
      <c r="BX67" s="51"/>
      <c r="BY67" s="52"/>
      <c r="BZ67" s="49">
        <f t="shared" si="81"/>
        <v>0</v>
      </c>
      <c r="CA67" s="53">
        <f t="shared" si="82"/>
        <v>0</v>
      </c>
      <c r="CB67" s="52">
        <f t="shared" si="83"/>
        <v>0</v>
      </c>
      <c r="CC67" s="58">
        <f t="shared" si="84"/>
        <v>0</v>
      </c>
      <c r="CD67" s="49"/>
      <c r="CE67" s="50"/>
      <c r="CF67" s="51"/>
      <c r="CG67" s="51"/>
      <c r="CH67" s="51"/>
      <c r="CI67" s="51"/>
      <c r="CJ67" s="52"/>
      <c r="CK67" s="49">
        <f t="shared" si="85"/>
        <v>0</v>
      </c>
      <c r="CL67" s="53">
        <f t="shared" si="86"/>
        <v>0</v>
      </c>
      <c r="CM67" s="51">
        <f t="shared" si="87"/>
        <v>0</v>
      </c>
      <c r="CN67" s="54">
        <f t="shared" si="88"/>
        <v>0</v>
      </c>
      <c r="CO67" s="69"/>
      <c r="CP67" s="69"/>
      <c r="CQ67" s="70"/>
      <c r="CR67" s="70"/>
      <c r="CS67" s="70"/>
      <c r="CT67" s="70"/>
      <c r="CU67" s="70"/>
      <c r="CV67" s="69"/>
      <c r="CW67" s="71"/>
      <c r="CX67" s="70"/>
      <c r="CY67" s="72"/>
      <c r="CZ67" s="69"/>
      <c r="DA67" s="69"/>
      <c r="DB67" s="70"/>
      <c r="DC67" s="70"/>
      <c r="DD67" s="70"/>
      <c r="DE67" s="70"/>
      <c r="DF67" s="70"/>
      <c r="DG67" s="69"/>
      <c r="DH67" s="71"/>
      <c r="DI67" s="70"/>
      <c r="DJ67" s="72"/>
      <c r="DK67" s="69"/>
      <c r="DL67" s="69"/>
      <c r="DM67" s="70"/>
      <c r="DN67" s="70"/>
      <c r="DO67" s="70"/>
      <c r="DP67" s="70"/>
      <c r="DQ67" s="70"/>
      <c r="DR67" s="69"/>
      <c r="DS67" s="71"/>
      <c r="DT67" s="70"/>
      <c r="DU67" s="72"/>
      <c r="DV67" s="69"/>
      <c r="DW67" s="69"/>
      <c r="DX67" s="70"/>
      <c r="DY67" s="70"/>
      <c r="DZ67" s="70"/>
      <c r="EA67" s="70"/>
      <c r="EB67" s="70"/>
      <c r="EC67" s="69"/>
      <c r="ED67" s="71"/>
      <c r="EE67" s="70"/>
      <c r="EF67" s="72"/>
      <c r="EG67" s="69"/>
      <c r="EH67" s="69"/>
      <c r="EI67" s="70"/>
      <c r="EJ67" s="70"/>
      <c r="EK67" s="70"/>
      <c r="EL67" s="70"/>
      <c r="EM67" s="70"/>
      <c r="EN67" s="69"/>
      <c r="EO67" s="71"/>
      <c r="EP67" s="70"/>
      <c r="EQ67" s="72"/>
      <c r="ER67" s="69"/>
      <c r="ES67" s="69"/>
      <c r="ET67" s="70"/>
      <c r="EU67" s="70"/>
      <c r="EV67" s="70"/>
      <c r="EW67" s="70"/>
      <c r="EX67" s="70"/>
      <c r="EY67" s="69"/>
      <c r="EZ67" s="71"/>
      <c r="FA67" s="70"/>
      <c r="FB67" s="72"/>
      <c r="FC67" s="69"/>
      <c r="FD67" s="69"/>
      <c r="FE67" s="70"/>
      <c r="FF67" s="70"/>
      <c r="FG67" s="70"/>
      <c r="FH67" s="70"/>
      <c r="FI67" s="70"/>
      <c r="FJ67" s="69"/>
      <c r="FK67" s="71"/>
      <c r="FL67" s="70"/>
      <c r="FM67" s="72"/>
      <c r="FN67" s="69"/>
      <c r="FO67" s="69"/>
      <c r="FP67" s="70"/>
      <c r="FQ67" s="70"/>
      <c r="FR67" s="70"/>
      <c r="FS67" s="70"/>
      <c r="FT67" s="70"/>
      <c r="FU67" s="69"/>
      <c r="FV67" s="71"/>
      <c r="FW67" s="70"/>
      <c r="FX67" s="72"/>
      <c r="FY67" s="69"/>
      <c r="FZ67" s="69"/>
      <c r="GA67" s="70"/>
      <c r="GB67" s="70"/>
      <c r="GC67" s="70"/>
      <c r="GD67" s="70"/>
      <c r="GE67" s="70"/>
      <c r="GF67" s="69"/>
      <c r="GG67" s="71"/>
      <c r="GH67" s="70"/>
      <c r="GI67" s="72"/>
      <c r="GJ67" s="69"/>
      <c r="GK67" s="69"/>
      <c r="GL67" s="70"/>
      <c r="GM67" s="70"/>
      <c r="GN67" s="70"/>
      <c r="GO67" s="70"/>
      <c r="GP67" s="70"/>
      <c r="GQ67" s="69"/>
      <c r="GR67" s="71"/>
      <c r="GS67" s="70"/>
      <c r="GT67" s="72"/>
      <c r="GU67" s="69"/>
      <c r="GV67" s="69"/>
      <c r="GW67" s="70"/>
      <c r="GX67" s="70"/>
      <c r="GY67" s="70"/>
      <c r="GZ67" s="70"/>
      <c r="HA67" s="70"/>
      <c r="HB67" s="69"/>
      <c r="HC67" s="71"/>
      <c r="HD67" s="70"/>
      <c r="HE67" s="72"/>
      <c r="HF67" s="69"/>
      <c r="HG67" s="69"/>
      <c r="HH67" s="70"/>
      <c r="HI67" s="70"/>
      <c r="HJ67" s="70"/>
      <c r="HK67" s="70"/>
      <c r="HL67" s="70"/>
      <c r="HM67" s="69"/>
      <c r="HN67" s="71"/>
      <c r="HO67" s="70"/>
      <c r="HP67" s="72"/>
      <c r="HQ67" s="69"/>
      <c r="HR67" s="69"/>
      <c r="HS67" s="70"/>
      <c r="HT67" s="70"/>
      <c r="HU67" s="70"/>
      <c r="HV67" s="70"/>
      <c r="HW67" s="70"/>
      <c r="HX67" s="69"/>
      <c r="HY67" s="71"/>
      <c r="HZ67" s="70"/>
      <c r="IA67" s="72"/>
      <c r="IB67" s="69"/>
      <c r="IC67" s="69"/>
      <c r="ID67" s="70"/>
      <c r="IE67" s="70"/>
      <c r="IF67" s="70"/>
      <c r="IG67" s="70"/>
      <c r="IH67" s="70"/>
      <c r="II67" s="69"/>
      <c r="IJ67" s="71"/>
      <c r="IK67" s="70"/>
      <c r="IL67" s="72"/>
      <c r="IM67" s="75"/>
    </row>
    <row r="68" spans="1:247" ht="12.75" hidden="1" customHeight="1" x14ac:dyDescent="0.2">
      <c r="A68" s="35"/>
      <c r="B68" s="36"/>
      <c r="C68" s="36"/>
      <c r="D68" s="37"/>
      <c r="E68" s="37"/>
      <c r="F68" s="38"/>
      <c r="G68" s="39"/>
      <c r="H68" s="40" t="e">
        <f t="shared" si="59"/>
        <v>#REF!</v>
      </c>
      <c r="I68" s="41" t="e">
        <f>IF(AND(#REF!="Y",K68&gt;0,OR(AND(H68=1,#REF!=10),AND(H68=2,#REF!=20),AND(H68=3,#REF!=30),AND(H68=4,#REF!=40),AND(H68=5,#REF!=50),AND(H68=6,#REF!=60),AND(H68=7,#REF!=70),AND(H68=8,#REF!=80),AND(H68=9,#REF!=90),AND(H68=10,#REF!=100))),VLOOKUP(K68-1,SortLookup!$A$13:$B$16,2,FALSE),"")</f>
        <v>#REF!</v>
      </c>
      <c r="J68" s="42" t="str">
        <f>IF(ISNA(VLOOKUP(E68,SortLookup!$A$1:$B$5,2,FALSE))," ",VLOOKUP(E68,SortLookup!$A$1:$B$5,2,FALSE))</f>
        <v xml:space="preserve"> </v>
      </c>
      <c r="K68" s="43" t="str">
        <f>IF(ISNA(VLOOKUP(F68,SortLookup!$A$7:$B$11,2,FALSE))," ",VLOOKUP(F68,SortLookup!$A$7:$B$11,2,FALSE))</f>
        <v xml:space="preserve"> </v>
      </c>
      <c r="L68" s="44">
        <f t="shared" si="60"/>
        <v>0</v>
      </c>
      <c r="M68" s="45">
        <f>AC68+AP68+BB68+BM68+BZ68+CK68+CV65+DG65+DR65+EC65+EN65+EY65+FJ65+FU65+GF65+GQ65+HB65+HM65+HX65+II65</f>
        <v>0</v>
      </c>
      <c r="N68" s="46">
        <f>AE68+AR68+BD68+BO68+CB68+CM68+CX65+DI65+DT65+EE65+EP65+FA65+FL65+FW65+GH65+GS65+HD65+HO65+HZ65+IK65</f>
        <v>0</v>
      </c>
      <c r="O68" s="47">
        <f t="shared" si="63"/>
        <v>0</v>
      </c>
      <c r="P68" s="48">
        <f>X68+AK68+AW68+BH68+BU68+CF68+CQ65+DB65+DM65+DX65+EI65+ET65+FE65+FP65+GA65+GL65+GW65+HH65+HS65+ID65</f>
        <v>0</v>
      </c>
      <c r="Q68" s="49"/>
      <c r="R68" s="50"/>
      <c r="S68" s="50"/>
      <c r="T68" s="50"/>
      <c r="U68" s="50"/>
      <c r="V68" s="50"/>
      <c r="W68" s="50"/>
      <c r="X68" s="51"/>
      <c r="Y68" s="51"/>
      <c r="Z68" s="51"/>
      <c r="AA68" s="51"/>
      <c r="AB68" s="52"/>
      <c r="AC68" s="49">
        <f t="shared" si="65"/>
        <v>0</v>
      </c>
      <c r="AD68" s="53">
        <f t="shared" si="66"/>
        <v>0</v>
      </c>
      <c r="AE68" s="51">
        <f t="shared" si="67"/>
        <v>0</v>
      </c>
      <c r="AF68" s="54">
        <f t="shared" si="68"/>
        <v>0</v>
      </c>
      <c r="AG68" s="49"/>
      <c r="AH68" s="50"/>
      <c r="AI68" s="50"/>
      <c r="AJ68" s="50"/>
      <c r="AK68" s="51"/>
      <c r="AL68" s="51"/>
      <c r="AM68" s="51"/>
      <c r="AN68" s="51"/>
      <c r="AO68" s="52"/>
      <c r="AP68" s="49">
        <f t="shared" si="69"/>
        <v>0</v>
      </c>
      <c r="AQ68" s="53">
        <f t="shared" si="70"/>
        <v>0</v>
      </c>
      <c r="AR68" s="51">
        <f t="shared" si="71"/>
        <v>0</v>
      </c>
      <c r="AS68" s="54">
        <f t="shared" si="72"/>
        <v>0</v>
      </c>
      <c r="AT68" s="49"/>
      <c r="AU68" s="50"/>
      <c r="AV68" s="50"/>
      <c r="AW68" s="51"/>
      <c r="AX68" s="51"/>
      <c r="AY68" s="51"/>
      <c r="AZ68" s="51"/>
      <c r="BA68" s="52"/>
      <c r="BB68" s="49">
        <f t="shared" si="73"/>
        <v>0</v>
      </c>
      <c r="BC68" s="53">
        <f t="shared" si="74"/>
        <v>0</v>
      </c>
      <c r="BD68" s="51">
        <f t="shared" si="75"/>
        <v>0</v>
      </c>
      <c r="BE68" s="54">
        <f t="shared" si="76"/>
        <v>0</v>
      </c>
      <c r="BF68" s="49"/>
      <c r="BG68" s="55"/>
      <c r="BH68" s="51"/>
      <c r="BI68" s="51"/>
      <c r="BJ68" s="51"/>
      <c r="BK68" s="51"/>
      <c r="BL68" s="52"/>
      <c r="BM68" s="56">
        <f t="shared" si="77"/>
        <v>0</v>
      </c>
      <c r="BN68" s="47">
        <f t="shared" si="78"/>
        <v>0</v>
      </c>
      <c r="BO68" s="46">
        <f t="shared" si="79"/>
        <v>0</v>
      </c>
      <c r="BP68" s="93">
        <f t="shared" si="80"/>
        <v>0</v>
      </c>
      <c r="BQ68" s="49"/>
      <c r="BR68" s="50"/>
      <c r="BS68" s="50"/>
      <c r="BT68" s="50"/>
      <c r="BU68" s="51"/>
      <c r="BV68" s="51"/>
      <c r="BW68" s="51"/>
      <c r="BX68" s="51"/>
      <c r="BY68" s="52"/>
      <c r="BZ68" s="49">
        <f t="shared" si="81"/>
        <v>0</v>
      </c>
      <c r="CA68" s="53">
        <f t="shared" si="82"/>
        <v>0</v>
      </c>
      <c r="CB68" s="52">
        <f t="shared" si="83"/>
        <v>0</v>
      </c>
      <c r="CC68" s="58">
        <f t="shared" si="84"/>
        <v>0</v>
      </c>
      <c r="CD68" s="49"/>
      <c r="CE68" s="50"/>
      <c r="CF68" s="51"/>
      <c r="CG68" s="51"/>
      <c r="CH68" s="51"/>
      <c r="CI68" s="51"/>
      <c r="CJ68" s="52"/>
      <c r="CK68" s="49">
        <f t="shared" si="85"/>
        <v>0</v>
      </c>
      <c r="CL68" s="53">
        <f t="shared" si="86"/>
        <v>0</v>
      </c>
      <c r="CM68" s="51">
        <f t="shared" si="87"/>
        <v>0</v>
      </c>
      <c r="CN68" s="54">
        <f t="shared" si="88"/>
        <v>0</v>
      </c>
      <c r="IM68" s="75"/>
    </row>
    <row r="69" spans="1:247" ht="12.75" hidden="1" customHeight="1" x14ac:dyDescent="0.2">
      <c r="A69" s="35"/>
      <c r="B69" s="36"/>
      <c r="C69" s="36"/>
      <c r="D69" s="37"/>
      <c r="E69" s="37"/>
      <c r="F69" s="38"/>
      <c r="G69" s="39"/>
      <c r="H69" s="40" t="e">
        <f t="shared" si="59"/>
        <v>#REF!</v>
      </c>
      <c r="I69" s="41" t="e">
        <f>IF(AND(#REF!="Y",K69&gt;0,OR(AND(H69=1,#REF!=10),AND(H69=2,#REF!=20),AND(H69=3,#REF!=30),AND(H69=4,#REF!=40),AND(H69=5,#REF!=50),AND(H69=6,#REF!=60),AND(H69=7,#REF!=70),AND(H69=8,#REF!=80),AND(H69=9,#REF!=90),AND(H69=10,#REF!=100))),VLOOKUP(K69-1,SortLookup!$A$13:$B$16,2,FALSE),"")</f>
        <v>#REF!</v>
      </c>
      <c r="J69" s="42" t="str">
        <f>IF(ISNA(VLOOKUP(E69,SortLookup!$A$1:$B$5,2,FALSE))," ",VLOOKUP(E69,SortLookup!$A$1:$B$5,2,FALSE))</f>
        <v xml:space="preserve"> </v>
      </c>
      <c r="K69" s="43" t="str">
        <f>IF(ISNA(VLOOKUP(F69,SortLookup!$A$7:$B$11,2,FALSE))," ",VLOOKUP(F69,SortLookup!$A$7:$B$11,2,FALSE))</f>
        <v xml:space="preserve"> </v>
      </c>
      <c r="L69" s="44">
        <f t="shared" si="60"/>
        <v>0</v>
      </c>
      <c r="M69" s="45">
        <f t="shared" ref="M69:M70" si="92">AC69+AP69+BB69+BM69+BZ69+CK69+CV69+DG69+DR69+EC69+EN69+EY69+FJ69+FU69+GF69+GQ69+HB69+HM69+HX69+II69</f>
        <v>0</v>
      </c>
      <c r="N69" s="46">
        <f t="shared" ref="N69:N70" si="93">AE69+AR69+BD69+BO69+CB69+CM69+CX69+DI69+DT69+EE69+EP69+FA69+FL69+FW69+GH69+GS69+HD69+HO69+HZ69+IK69</f>
        <v>0</v>
      </c>
      <c r="O69" s="47">
        <f t="shared" si="63"/>
        <v>0</v>
      </c>
      <c r="P69" s="48">
        <f t="shared" ref="P69:P70" si="94">X69+AK69+AW69+BH69+BU69+CF69+CQ69+DB69+DM69+DX69+EI69+ET69+FE69+FP69+GA69+GL69+GW69+HH69+HS69+ID69</f>
        <v>0</v>
      </c>
      <c r="Q69" s="49"/>
      <c r="R69" s="50"/>
      <c r="S69" s="50"/>
      <c r="T69" s="50"/>
      <c r="U69" s="50"/>
      <c r="V69" s="50"/>
      <c r="W69" s="50"/>
      <c r="X69" s="51"/>
      <c r="Y69" s="51"/>
      <c r="Z69" s="51"/>
      <c r="AA69" s="51"/>
      <c r="AB69" s="52"/>
      <c r="AC69" s="49">
        <f t="shared" si="65"/>
        <v>0</v>
      </c>
      <c r="AD69" s="53">
        <f t="shared" si="66"/>
        <v>0</v>
      </c>
      <c r="AE69" s="51">
        <f t="shared" si="67"/>
        <v>0</v>
      </c>
      <c r="AF69" s="54">
        <f t="shared" si="68"/>
        <v>0</v>
      </c>
      <c r="AG69" s="49"/>
      <c r="AH69" s="50"/>
      <c r="AI69" s="50"/>
      <c r="AJ69" s="50"/>
      <c r="AK69" s="51"/>
      <c r="AL69" s="51"/>
      <c r="AM69" s="51"/>
      <c r="AN69" s="51"/>
      <c r="AO69" s="52"/>
      <c r="AP69" s="49">
        <f t="shared" si="69"/>
        <v>0</v>
      </c>
      <c r="AQ69" s="53">
        <f t="shared" si="70"/>
        <v>0</v>
      </c>
      <c r="AR69" s="51">
        <f t="shared" si="71"/>
        <v>0</v>
      </c>
      <c r="AS69" s="54">
        <f t="shared" si="72"/>
        <v>0</v>
      </c>
      <c r="AT69" s="49"/>
      <c r="AU69" s="50"/>
      <c r="AV69" s="50"/>
      <c r="AW69" s="51"/>
      <c r="AX69" s="51"/>
      <c r="AY69" s="51"/>
      <c r="AZ69" s="51"/>
      <c r="BA69" s="52"/>
      <c r="BB69" s="49">
        <f t="shared" si="73"/>
        <v>0</v>
      </c>
      <c r="BC69" s="53">
        <f t="shared" si="74"/>
        <v>0</v>
      </c>
      <c r="BD69" s="51">
        <f t="shared" si="75"/>
        <v>0</v>
      </c>
      <c r="BE69" s="54">
        <f t="shared" si="76"/>
        <v>0</v>
      </c>
      <c r="BF69" s="49"/>
      <c r="BG69" s="55"/>
      <c r="BH69" s="51"/>
      <c r="BI69" s="51"/>
      <c r="BJ69" s="51"/>
      <c r="BK69" s="51"/>
      <c r="BL69" s="52"/>
      <c r="BM69" s="56">
        <f t="shared" si="77"/>
        <v>0</v>
      </c>
      <c r="BN69" s="47">
        <f t="shared" si="78"/>
        <v>0</v>
      </c>
      <c r="BO69" s="46">
        <f t="shared" si="79"/>
        <v>0</v>
      </c>
      <c r="BP69" s="93">
        <f t="shared" si="80"/>
        <v>0</v>
      </c>
      <c r="BQ69" s="49"/>
      <c r="BR69" s="50"/>
      <c r="BS69" s="50"/>
      <c r="BT69" s="50"/>
      <c r="BU69" s="51"/>
      <c r="BV69" s="51"/>
      <c r="BW69" s="51"/>
      <c r="BX69" s="51"/>
      <c r="BY69" s="52"/>
      <c r="BZ69" s="49">
        <f t="shared" si="81"/>
        <v>0</v>
      </c>
      <c r="CA69" s="53">
        <f t="shared" si="82"/>
        <v>0</v>
      </c>
      <c r="CB69" s="52">
        <f t="shared" si="83"/>
        <v>0</v>
      </c>
      <c r="CC69" s="58">
        <f t="shared" si="84"/>
        <v>0</v>
      </c>
      <c r="CD69" s="49"/>
      <c r="CE69" s="50"/>
      <c r="CF69" s="51"/>
      <c r="CG69" s="51"/>
      <c r="CH69" s="51"/>
      <c r="CI69" s="51"/>
      <c r="CJ69" s="52"/>
      <c r="CK69" s="49">
        <f t="shared" si="85"/>
        <v>0</v>
      </c>
      <c r="CL69" s="53">
        <f t="shared" si="86"/>
        <v>0</v>
      </c>
      <c r="CM69" s="51">
        <f t="shared" si="87"/>
        <v>0</v>
      </c>
      <c r="CN69" s="54">
        <f t="shared" si="88"/>
        <v>0</v>
      </c>
      <c r="CV69" s="73"/>
      <c r="CY69" s="73"/>
      <c r="CZ69" s="73"/>
      <c r="DG69" s="73"/>
      <c r="DJ69" s="73"/>
      <c r="DK69" s="73"/>
      <c r="DR69" s="73"/>
      <c r="DU69" s="73"/>
      <c r="DV69" s="73"/>
      <c r="EC69" s="73"/>
      <c r="EF69" s="73"/>
      <c r="EG69" s="73"/>
      <c r="EN69" s="73"/>
      <c r="EQ69" s="73"/>
      <c r="ER69" s="73"/>
      <c r="EY69" s="73"/>
      <c r="FB69" s="73"/>
      <c r="FC69" s="73"/>
      <c r="FJ69" s="73"/>
      <c r="FM69" s="73"/>
      <c r="FN69" s="73"/>
      <c r="FU69" s="73"/>
      <c r="FX69" s="73"/>
      <c r="FY69" s="73"/>
      <c r="GF69" s="73"/>
      <c r="GI69" s="73"/>
      <c r="GJ69" s="73"/>
      <c r="GQ69" s="73"/>
      <c r="GT69" s="73"/>
      <c r="GU69" s="73"/>
      <c r="HB69" s="73"/>
      <c r="HE69" s="73"/>
      <c r="HF69" s="73"/>
      <c r="HM69" s="73"/>
      <c r="HP69" s="73"/>
      <c r="HQ69" s="73"/>
      <c r="HX69" s="73"/>
      <c r="IA69" s="73"/>
      <c r="IB69" s="73"/>
      <c r="II69" s="73"/>
      <c r="IM69" s="75"/>
    </row>
    <row r="70" spans="1:247" ht="12.75" hidden="1" customHeight="1" x14ac:dyDescent="0.2">
      <c r="A70" s="35"/>
      <c r="B70" s="36"/>
      <c r="C70" s="36"/>
      <c r="D70" s="37"/>
      <c r="E70" s="37"/>
      <c r="F70" s="38"/>
      <c r="G70" s="39"/>
      <c r="H70" s="40" t="e">
        <f t="shared" si="59"/>
        <v>#REF!</v>
      </c>
      <c r="I70" s="41" t="e">
        <f>IF(AND(#REF!="Y",K70&gt;0,OR(AND(H70=1,#REF!=10),AND(H70=2,#REF!=20),AND(H70=3,#REF!=30),AND(H70=4,#REF!=40),AND(H70=5,#REF!=50),AND(H70=6,#REF!=60),AND(H70=7,#REF!=70),AND(H70=8,#REF!=80),AND(H70=9,#REF!=90),AND(H70=10,#REF!=100))),VLOOKUP(K70-1,SortLookup!$A$13:$B$16,2,FALSE),"")</f>
        <v>#REF!</v>
      </c>
      <c r="J70" s="42" t="str">
        <f>IF(ISNA(VLOOKUP(E70,SortLookup!$A$1:$B$5,2,FALSE))," ",VLOOKUP(E70,SortLookup!$A$1:$B$5,2,FALSE))</f>
        <v xml:space="preserve"> </v>
      </c>
      <c r="K70" s="43" t="str">
        <f>IF(ISNA(VLOOKUP(F70,SortLookup!$A$7:$B$11,2,FALSE))," ",VLOOKUP(F70,SortLookup!$A$7:$B$11,2,FALSE))</f>
        <v xml:space="preserve"> </v>
      </c>
      <c r="L70" s="44">
        <f t="shared" si="60"/>
        <v>0</v>
      </c>
      <c r="M70" s="45">
        <f t="shared" si="92"/>
        <v>0</v>
      </c>
      <c r="N70" s="46">
        <f t="shared" si="93"/>
        <v>0</v>
      </c>
      <c r="O70" s="47">
        <f t="shared" si="63"/>
        <v>0</v>
      </c>
      <c r="P70" s="48">
        <f t="shared" si="94"/>
        <v>0</v>
      </c>
      <c r="Q70" s="49"/>
      <c r="R70" s="50"/>
      <c r="S70" s="50"/>
      <c r="T70" s="50"/>
      <c r="U70" s="50"/>
      <c r="V70" s="50"/>
      <c r="W70" s="50"/>
      <c r="X70" s="51"/>
      <c r="Y70" s="51"/>
      <c r="Z70" s="51"/>
      <c r="AA70" s="51"/>
      <c r="AB70" s="52"/>
      <c r="AC70" s="49">
        <f t="shared" si="65"/>
        <v>0</v>
      </c>
      <c r="AD70" s="53">
        <f t="shared" si="66"/>
        <v>0</v>
      </c>
      <c r="AE70" s="51">
        <f t="shared" si="67"/>
        <v>0</v>
      </c>
      <c r="AF70" s="54">
        <f t="shared" si="68"/>
        <v>0</v>
      </c>
      <c r="AG70" s="49"/>
      <c r="AH70" s="50"/>
      <c r="AI70" s="50"/>
      <c r="AJ70" s="50"/>
      <c r="AK70" s="51"/>
      <c r="AL70" s="51"/>
      <c r="AM70" s="51"/>
      <c r="AN70" s="51"/>
      <c r="AO70" s="52"/>
      <c r="AP70" s="49">
        <f t="shared" si="69"/>
        <v>0</v>
      </c>
      <c r="AQ70" s="53">
        <f t="shared" si="70"/>
        <v>0</v>
      </c>
      <c r="AR70" s="51">
        <f t="shared" si="71"/>
        <v>0</v>
      </c>
      <c r="AS70" s="54">
        <f t="shared" si="72"/>
        <v>0</v>
      </c>
      <c r="AT70" s="49"/>
      <c r="AU70" s="50"/>
      <c r="AV70" s="50"/>
      <c r="AW70" s="51"/>
      <c r="AX70" s="51"/>
      <c r="AY70" s="51"/>
      <c r="AZ70" s="51"/>
      <c r="BA70" s="52"/>
      <c r="BB70" s="49">
        <f t="shared" si="73"/>
        <v>0</v>
      </c>
      <c r="BC70" s="53">
        <f t="shared" si="74"/>
        <v>0</v>
      </c>
      <c r="BD70" s="51">
        <f t="shared" si="75"/>
        <v>0</v>
      </c>
      <c r="BE70" s="54">
        <f t="shared" si="76"/>
        <v>0</v>
      </c>
      <c r="BF70" s="49"/>
      <c r="BG70" s="55"/>
      <c r="BH70" s="51"/>
      <c r="BI70" s="51"/>
      <c r="BJ70" s="51"/>
      <c r="BK70" s="51"/>
      <c r="BL70" s="52"/>
      <c r="BM70" s="56">
        <f t="shared" si="77"/>
        <v>0</v>
      </c>
      <c r="BN70" s="47">
        <f t="shared" si="78"/>
        <v>0</v>
      </c>
      <c r="BO70" s="46">
        <f t="shared" si="79"/>
        <v>0</v>
      </c>
      <c r="BP70" s="54">
        <f t="shared" si="80"/>
        <v>0</v>
      </c>
      <c r="BQ70" s="49"/>
      <c r="BR70" s="50"/>
      <c r="BS70" s="50"/>
      <c r="BT70" s="50"/>
      <c r="BU70" s="51"/>
      <c r="BV70" s="51"/>
      <c r="BW70" s="51"/>
      <c r="BX70" s="51"/>
      <c r="BY70" s="52"/>
      <c r="BZ70" s="49">
        <f t="shared" si="81"/>
        <v>0</v>
      </c>
      <c r="CA70" s="53">
        <f t="shared" si="82"/>
        <v>0</v>
      </c>
      <c r="CB70" s="52">
        <f t="shared" si="83"/>
        <v>0</v>
      </c>
      <c r="CC70" s="58">
        <f t="shared" si="84"/>
        <v>0</v>
      </c>
      <c r="CD70" s="49"/>
      <c r="CE70" s="50"/>
      <c r="CF70" s="51"/>
      <c r="CG70" s="51"/>
      <c r="CH70" s="51"/>
      <c r="CI70" s="51"/>
      <c r="CJ70" s="52"/>
      <c r="CK70" s="49">
        <f t="shared" si="85"/>
        <v>0</v>
      </c>
      <c r="CL70" s="53">
        <f t="shared" si="86"/>
        <v>0</v>
      </c>
      <c r="CM70" s="51">
        <f t="shared" si="87"/>
        <v>0</v>
      </c>
      <c r="CN70" s="54">
        <f t="shared" si="88"/>
        <v>0</v>
      </c>
      <c r="CV70" s="73"/>
      <c r="CY70" s="73"/>
      <c r="CZ70" s="73"/>
      <c r="DG70" s="73"/>
      <c r="DJ70" s="73"/>
      <c r="DK70" s="73"/>
      <c r="DR70" s="73"/>
      <c r="DU70" s="73"/>
      <c r="DV70" s="73"/>
      <c r="EC70" s="73"/>
      <c r="EF70" s="73"/>
      <c r="EG70" s="73"/>
      <c r="EN70" s="73"/>
      <c r="EQ70" s="73"/>
      <c r="ER70" s="73"/>
      <c r="EY70" s="73"/>
      <c r="FB70" s="73"/>
      <c r="FC70" s="73"/>
      <c r="FJ70" s="73"/>
      <c r="FM70" s="73"/>
      <c r="FN70" s="73"/>
      <c r="FU70" s="73"/>
      <c r="FX70" s="73"/>
      <c r="FY70" s="73"/>
      <c r="GF70" s="73"/>
      <c r="GI70" s="73"/>
      <c r="GJ70" s="73"/>
      <c r="GQ70" s="73"/>
      <c r="GT70" s="73"/>
      <c r="GU70" s="73"/>
      <c r="HB70" s="73"/>
      <c r="HE70" s="73"/>
      <c r="HF70" s="73"/>
      <c r="HM70" s="73"/>
      <c r="HP70" s="73"/>
      <c r="HQ70" s="73"/>
      <c r="HX70" s="73"/>
      <c r="IA70" s="73"/>
      <c r="IB70" s="73"/>
      <c r="II70" s="73"/>
      <c r="IM70" s="75"/>
    </row>
    <row r="71" spans="1:247" ht="12.75" hidden="1" customHeight="1" x14ac:dyDescent="0.2">
      <c r="A71" s="35"/>
      <c r="B71" s="36"/>
      <c r="C71" s="36"/>
      <c r="D71" s="37"/>
      <c r="E71" s="37"/>
      <c r="F71" s="38"/>
      <c r="G71" s="39"/>
      <c r="H71" s="40" t="e">
        <f t="shared" si="59"/>
        <v>#REF!</v>
      </c>
      <c r="I71" s="41" t="e">
        <f>IF(AND(#REF!="Y",K71&gt;0,OR(AND(H71=1,#REF!=10),AND(H71=2,#REF!=20),AND(H71=3,#REF!=30),AND(H71=4,#REF!=40),AND(H71=5,#REF!=50),AND(H71=6,#REF!=60),AND(H71=7,#REF!=70),AND(H71=8,#REF!=80),AND(H71=9,#REF!=90),AND(H71=10,#REF!=100))),VLOOKUP(K71-1,SortLookup!$A$13:$B$16,2,FALSE),"")</f>
        <v>#REF!</v>
      </c>
      <c r="J71" s="42" t="str">
        <f>IF(ISNA(VLOOKUP(E71,SortLookup!$A$1:$B$5,2,FALSE))," ",VLOOKUP(E71,SortLookup!$A$1:$B$5,2,FALSE))</f>
        <v xml:space="preserve"> </v>
      </c>
      <c r="K71" s="43" t="str">
        <f>IF(ISNA(VLOOKUP(F71,SortLookup!$A$7:$B$11,2,FALSE))," ",VLOOKUP(F71,SortLookup!$A$7:$B$11,2,FALSE))</f>
        <v xml:space="preserve"> </v>
      </c>
      <c r="L71" s="44">
        <f t="shared" si="60"/>
        <v>0</v>
      </c>
      <c r="M71" s="45">
        <f>AC71+AP71+BB71+BM71+BZ71+CK71+CV70+DG70+DR70+EC70+EN70+EY70+FJ70+FU70+GF70+GQ70+HB70+HM70+HX70+II70</f>
        <v>0</v>
      </c>
      <c r="N71" s="46">
        <f>AE71+AR71+BD71+BO71+CB71+CM71+CX70+DI70+DT70+EE70+EP70+FA70+FL70+FW70+GH70+GS70+HD70+HO70+HZ70+IK70</f>
        <v>0</v>
      </c>
      <c r="O71" s="47">
        <f t="shared" si="63"/>
        <v>0</v>
      </c>
      <c r="P71" s="48">
        <f>X71+AK71+AW71+BH71+BU71+CF71+CQ70+DB70+DM70+DX70+EI70+ET70+FE70+FP70+GA70+GL70+GW70+HH70+HS70+ID70</f>
        <v>0</v>
      </c>
      <c r="Q71" s="49"/>
      <c r="R71" s="50"/>
      <c r="S71" s="50"/>
      <c r="T71" s="50"/>
      <c r="U71" s="50"/>
      <c r="V71" s="50"/>
      <c r="W71" s="50"/>
      <c r="X71" s="51"/>
      <c r="Y71" s="51"/>
      <c r="Z71" s="51"/>
      <c r="AA71" s="51"/>
      <c r="AB71" s="52"/>
      <c r="AC71" s="49">
        <f t="shared" si="65"/>
        <v>0</v>
      </c>
      <c r="AD71" s="53">
        <f t="shared" si="66"/>
        <v>0</v>
      </c>
      <c r="AE71" s="51">
        <f t="shared" si="67"/>
        <v>0</v>
      </c>
      <c r="AF71" s="54">
        <f t="shared" si="68"/>
        <v>0</v>
      </c>
      <c r="AG71" s="49"/>
      <c r="AH71" s="50"/>
      <c r="AI71" s="50"/>
      <c r="AJ71" s="50"/>
      <c r="AK71" s="51"/>
      <c r="AL71" s="51"/>
      <c r="AM71" s="51"/>
      <c r="AN71" s="51"/>
      <c r="AO71" s="52"/>
      <c r="AP71" s="49">
        <f t="shared" si="69"/>
        <v>0</v>
      </c>
      <c r="AQ71" s="53">
        <f t="shared" si="70"/>
        <v>0</v>
      </c>
      <c r="AR71" s="51">
        <f t="shared" si="71"/>
        <v>0</v>
      </c>
      <c r="AS71" s="54">
        <f t="shared" si="72"/>
        <v>0</v>
      </c>
      <c r="AT71" s="49"/>
      <c r="AU71" s="50"/>
      <c r="AV71" s="50"/>
      <c r="AW71" s="51"/>
      <c r="AX71" s="51"/>
      <c r="AY71" s="51"/>
      <c r="AZ71" s="51"/>
      <c r="BA71" s="52"/>
      <c r="BB71" s="49">
        <f t="shared" si="73"/>
        <v>0</v>
      </c>
      <c r="BC71" s="53">
        <f t="shared" si="74"/>
        <v>0</v>
      </c>
      <c r="BD71" s="51">
        <f t="shared" si="75"/>
        <v>0</v>
      </c>
      <c r="BE71" s="54">
        <f t="shared" si="76"/>
        <v>0</v>
      </c>
      <c r="BF71" s="49"/>
      <c r="BG71" s="55"/>
      <c r="BH71" s="51"/>
      <c r="BI71" s="51"/>
      <c r="BJ71" s="51"/>
      <c r="BK71" s="51"/>
      <c r="BL71" s="52"/>
      <c r="BM71" s="56">
        <f t="shared" si="77"/>
        <v>0</v>
      </c>
      <c r="BN71" s="47">
        <f t="shared" si="78"/>
        <v>0</v>
      </c>
      <c r="BO71" s="46">
        <f t="shared" si="79"/>
        <v>0</v>
      </c>
      <c r="BP71" s="54">
        <f t="shared" si="80"/>
        <v>0</v>
      </c>
      <c r="BQ71" s="49"/>
      <c r="BR71" s="50"/>
      <c r="BS71" s="50"/>
      <c r="BT71" s="50"/>
      <c r="BU71" s="51"/>
      <c r="BV71" s="51"/>
      <c r="BW71" s="51"/>
      <c r="BX71" s="51"/>
      <c r="BY71" s="52"/>
      <c r="BZ71" s="49">
        <f t="shared" si="81"/>
        <v>0</v>
      </c>
      <c r="CA71" s="53">
        <f t="shared" si="82"/>
        <v>0</v>
      </c>
      <c r="CB71" s="52">
        <f t="shared" si="83"/>
        <v>0</v>
      </c>
      <c r="CC71" s="58">
        <f t="shared" si="84"/>
        <v>0</v>
      </c>
      <c r="CD71" s="49"/>
      <c r="CE71" s="50"/>
      <c r="CF71" s="51"/>
      <c r="CG71" s="51"/>
      <c r="CH71" s="51"/>
      <c r="CI71" s="51"/>
      <c r="CJ71" s="52"/>
      <c r="CK71" s="49">
        <f t="shared" si="85"/>
        <v>0</v>
      </c>
      <c r="CL71" s="53">
        <f t="shared" si="86"/>
        <v>0</v>
      </c>
      <c r="CM71" s="51">
        <f t="shared" si="87"/>
        <v>0</v>
      </c>
      <c r="CN71" s="54">
        <f t="shared" si="88"/>
        <v>0</v>
      </c>
      <c r="IM71" s="75"/>
    </row>
    <row r="72" spans="1:247" ht="12.75" hidden="1" customHeight="1" x14ac:dyDescent="0.2">
      <c r="A72" s="35"/>
      <c r="B72" s="36"/>
      <c r="C72" s="36"/>
      <c r="D72" s="37"/>
      <c r="E72" s="37"/>
      <c r="F72" s="38"/>
      <c r="G72" s="39"/>
      <c r="H72" s="40" t="e">
        <f t="shared" si="59"/>
        <v>#REF!</v>
      </c>
      <c r="I72" s="41" t="e">
        <f>IF(AND(#REF!="Y",K72&gt;0,OR(AND(H72=1,#REF!=10),AND(H72=2,#REF!=20),AND(H72=3,#REF!=30),AND(H72=4,#REF!=40),AND(H72=5,#REF!=50),AND(H72=6,#REF!=60),AND(H72=7,#REF!=70),AND(H72=8,#REF!=80),AND(H72=9,#REF!=90),AND(H72=10,#REF!=100))),VLOOKUP(K72-1,SortLookup!$A$13:$B$16,2,FALSE),"")</f>
        <v>#REF!</v>
      </c>
      <c r="J72" s="42" t="str">
        <f>IF(ISNA(VLOOKUP(E72,SortLookup!$A$1:$B$5,2,FALSE))," ",VLOOKUP(E72,SortLookup!$A$1:$B$5,2,FALSE))</f>
        <v xml:space="preserve"> </v>
      </c>
      <c r="K72" s="43" t="str">
        <f>IF(ISNA(VLOOKUP(F72,SortLookup!$A$7:$B$11,2,FALSE))," ",VLOOKUP(F72,SortLookup!$A$7:$B$11,2,FALSE))</f>
        <v xml:space="preserve"> </v>
      </c>
      <c r="L72" s="44">
        <f t="shared" si="60"/>
        <v>0</v>
      </c>
      <c r="M72" s="45">
        <f t="shared" ref="M72:M73" si="95">AC72+AP72+BB72+BM72+BZ72+CK72+CV72+DG72+DR72+EC72+EN72+EY72+FJ72+FU72+GF72+GQ72+HB72+HM72+HX72+II72</f>
        <v>0</v>
      </c>
      <c r="N72" s="46">
        <f t="shared" ref="N72:N73" si="96">AE72+AR72+BD72+BO72+CB72+CM72+CX72+DI72+DT72+EE72+EP72+FA72+FL72+FW72+GH72+GS72+HD72+HO72+HZ72+IK72</f>
        <v>0</v>
      </c>
      <c r="O72" s="47">
        <f t="shared" si="63"/>
        <v>0</v>
      </c>
      <c r="P72" s="48">
        <f t="shared" ref="P72:P73" si="97">X72+AK72+AW72+BH72+BU72+CF72+CQ72+DB72+DM72+DX72+EI72+ET72+FE72+FP72+GA72+GL72+GW72+HH72+HS72+ID72</f>
        <v>0</v>
      </c>
      <c r="Q72" s="49"/>
      <c r="R72" s="50"/>
      <c r="S72" s="50"/>
      <c r="T72" s="50"/>
      <c r="U72" s="50"/>
      <c r="V72" s="50"/>
      <c r="W72" s="50"/>
      <c r="X72" s="51"/>
      <c r="Y72" s="51"/>
      <c r="Z72" s="51"/>
      <c r="AA72" s="51"/>
      <c r="AB72" s="52"/>
      <c r="AC72" s="49">
        <f t="shared" si="65"/>
        <v>0</v>
      </c>
      <c r="AD72" s="53">
        <f t="shared" si="66"/>
        <v>0</v>
      </c>
      <c r="AE72" s="51">
        <f t="shared" si="67"/>
        <v>0</v>
      </c>
      <c r="AF72" s="54">
        <f t="shared" si="68"/>
        <v>0</v>
      </c>
      <c r="AG72" s="49"/>
      <c r="AH72" s="50"/>
      <c r="AI72" s="50"/>
      <c r="AJ72" s="50"/>
      <c r="AK72" s="51"/>
      <c r="AL72" s="51"/>
      <c r="AM72" s="51"/>
      <c r="AN72" s="51"/>
      <c r="AO72" s="52"/>
      <c r="AP72" s="49">
        <f t="shared" si="69"/>
        <v>0</v>
      </c>
      <c r="AQ72" s="53">
        <f t="shared" si="70"/>
        <v>0</v>
      </c>
      <c r="AR72" s="51">
        <f t="shared" si="71"/>
        <v>0</v>
      </c>
      <c r="AS72" s="54">
        <f t="shared" si="72"/>
        <v>0</v>
      </c>
      <c r="AT72" s="49"/>
      <c r="AU72" s="50"/>
      <c r="AV72" s="50"/>
      <c r="AW72" s="51"/>
      <c r="AX72" s="51"/>
      <c r="AY72" s="51"/>
      <c r="AZ72" s="51"/>
      <c r="BA72" s="52"/>
      <c r="BB72" s="49">
        <f t="shared" si="73"/>
        <v>0</v>
      </c>
      <c r="BC72" s="53">
        <f t="shared" si="74"/>
        <v>0</v>
      </c>
      <c r="BD72" s="51">
        <f t="shared" si="75"/>
        <v>0</v>
      </c>
      <c r="BE72" s="54">
        <f t="shared" si="76"/>
        <v>0</v>
      </c>
      <c r="BF72" s="49"/>
      <c r="BG72" s="55"/>
      <c r="BH72" s="51"/>
      <c r="BI72" s="51"/>
      <c r="BJ72" s="51"/>
      <c r="BK72" s="51"/>
      <c r="BL72" s="52"/>
      <c r="BM72" s="56">
        <f t="shared" si="77"/>
        <v>0</v>
      </c>
      <c r="BN72" s="47">
        <f t="shared" si="78"/>
        <v>0</v>
      </c>
      <c r="BO72" s="46">
        <f t="shared" si="79"/>
        <v>0</v>
      </c>
      <c r="BP72" s="54">
        <f t="shared" si="80"/>
        <v>0</v>
      </c>
      <c r="BQ72" s="49"/>
      <c r="BR72" s="50"/>
      <c r="BS72" s="50"/>
      <c r="BT72" s="50"/>
      <c r="BU72" s="51"/>
      <c r="BV72" s="51"/>
      <c r="BW72" s="51"/>
      <c r="BX72" s="51"/>
      <c r="BY72" s="52"/>
      <c r="BZ72" s="49">
        <f t="shared" si="81"/>
        <v>0</v>
      </c>
      <c r="CA72" s="53">
        <f t="shared" si="82"/>
        <v>0</v>
      </c>
      <c r="CB72" s="52">
        <f t="shared" si="83"/>
        <v>0</v>
      </c>
      <c r="CC72" s="58">
        <f t="shared" si="84"/>
        <v>0</v>
      </c>
      <c r="CD72" s="49"/>
      <c r="CE72" s="50"/>
      <c r="CF72" s="51"/>
      <c r="CG72" s="51"/>
      <c r="CH72" s="51"/>
      <c r="CI72" s="51"/>
      <c r="CJ72" s="52"/>
      <c r="CK72" s="49">
        <f t="shared" si="85"/>
        <v>0</v>
      </c>
      <c r="CL72" s="53">
        <f t="shared" si="86"/>
        <v>0</v>
      </c>
      <c r="CM72" s="51">
        <f t="shared" si="87"/>
        <v>0</v>
      </c>
      <c r="CN72" s="54">
        <f t="shared" si="88"/>
        <v>0</v>
      </c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3"/>
      <c r="GN72" s="73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3"/>
      <c r="HC72" s="73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3"/>
      <c r="HR72" s="73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3"/>
      <c r="IG72" s="73"/>
      <c r="IH72" s="73"/>
      <c r="II72" s="73"/>
      <c r="IJ72" s="73"/>
      <c r="IK72" s="73"/>
      <c r="IL72" s="73"/>
      <c r="IM72" s="75"/>
    </row>
    <row r="73" spans="1:247" ht="12.75" hidden="1" customHeight="1" x14ac:dyDescent="0.2">
      <c r="A73" s="35"/>
      <c r="B73" s="36"/>
      <c r="C73" s="36"/>
      <c r="D73" s="37"/>
      <c r="E73" s="37"/>
      <c r="F73" s="38"/>
      <c r="G73" s="39"/>
      <c r="H73" s="40" t="e">
        <f t="shared" si="59"/>
        <v>#REF!</v>
      </c>
      <c r="I73" s="41" t="e">
        <f>IF(AND(#REF!="Y",K73&gt;0,OR(AND(H73=1,#REF!=10),AND(H73=2,#REF!=20),AND(H73=3,#REF!=30),AND(H73=4,#REF!=40),AND(H73=5,#REF!=50),AND(H73=6,#REF!=60),AND(H73=7,#REF!=70),AND(H73=8,#REF!=80),AND(H73=9,#REF!=90),AND(H73=10,#REF!=100))),VLOOKUP(K73-1,SortLookup!$A$13:$B$16,2,FALSE),"")</f>
        <v>#REF!</v>
      </c>
      <c r="J73" s="42" t="str">
        <f>IF(ISNA(VLOOKUP(E73,SortLookup!$A$1:$B$5,2,FALSE))," ",VLOOKUP(E73,SortLookup!$A$1:$B$5,2,FALSE))</f>
        <v xml:space="preserve"> </v>
      </c>
      <c r="K73" s="43" t="str">
        <f>IF(ISNA(VLOOKUP(F73,SortLookup!$A$7:$B$11,2,FALSE))," ",VLOOKUP(F73,SortLookup!$A$7:$B$11,2,FALSE))</f>
        <v xml:space="preserve"> </v>
      </c>
      <c r="L73" s="44">
        <f t="shared" si="60"/>
        <v>0</v>
      </c>
      <c r="M73" s="45">
        <f t="shared" si="95"/>
        <v>0</v>
      </c>
      <c r="N73" s="46">
        <f t="shared" si="96"/>
        <v>0</v>
      </c>
      <c r="O73" s="47">
        <f t="shared" si="63"/>
        <v>0</v>
      </c>
      <c r="P73" s="48">
        <f t="shared" si="97"/>
        <v>0</v>
      </c>
      <c r="Q73" s="49"/>
      <c r="R73" s="50"/>
      <c r="S73" s="50"/>
      <c r="T73" s="50"/>
      <c r="U73" s="50"/>
      <c r="V73" s="50"/>
      <c r="W73" s="50"/>
      <c r="X73" s="51"/>
      <c r="Y73" s="51"/>
      <c r="Z73" s="51"/>
      <c r="AA73" s="51"/>
      <c r="AB73" s="52"/>
      <c r="AC73" s="49">
        <f t="shared" si="65"/>
        <v>0</v>
      </c>
      <c r="AD73" s="53">
        <f t="shared" si="66"/>
        <v>0</v>
      </c>
      <c r="AE73" s="51">
        <f t="shared" si="67"/>
        <v>0</v>
      </c>
      <c r="AF73" s="54">
        <f t="shared" si="68"/>
        <v>0</v>
      </c>
      <c r="AG73" s="49"/>
      <c r="AH73" s="50"/>
      <c r="AI73" s="50"/>
      <c r="AJ73" s="50"/>
      <c r="AK73" s="51"/>
      <c r="AL73" s="51"/>
      <c r="AM73" s="51"/>
      <c r="AN73" s="51"/>
      <c r="AO73" s="52"/>
      <c r="AP73" s="49">
        <f t="shared" si="69"/>
        <v>0</v>
      </c>
      <c r="AQ73" s="53">
        <f t="shared" si="70"/>
        <v>0</v>
      </c>
      <c r="AR73" s="51">
        <f t="shared" si="71"/>
        <v>0</v>
      </c>
      <c r="AS73" s="54">
        <f t="shared" si="72"/>
        <v>0</v>
      </c>
      <c r="AT73" s="49"/>
      <c r="AU73" s="50"/>
      <c r="AV73" s="50"/>
      <c r="AW73" s="51"/>
      <c r="AX73" s="51"/>
      <c r="AY73" s="51"/>
      <c r="AZ73" s="51"/>
      <c r="BA73" s="52"/>
      <c r="BB73" s="49">
        <f t="shared" si="73"/>
        <v>0</v>
      </c>
      <c r="BC73" s="53">
        <f t="shared" si="74"/>
        <v>0</v>
      </c>
      <c r="BD73" s="51">
        <f t="shared" si="75"/>
        <v>0</v>
      </c>
      <c r="BE73" s="54">
        <f t="shared" si="76"/>
        <v>0</v>
      </c>
      <c r="BF73" s="49"/>
      <c r="BG73" s="55"/>
      <c r="BH73" s="51"/>
      <c r="BI73" s="51"/>
      <c r="BJ73" s="51"/>
      <c r="BK73" s="51"/>
      <c r="BL73" s="52"/>
      <c r="BM73" s="56">
        <f t="shared" si="77"/>
        <v>0</v>
      </c>
      <c r="BN73" s="47">
        <f t="shared" si="78"/>
        <v>0</v>
      </c>
      <c r="BO73" s="46">
        <f t="shared" si="79"/>
        <v>0</v>
      </c>
      <c r="BP73" s="54">
        <f t="shared" si="80"/>
        <v>0</v>
      </c>
      <c r="BQ73" s="49"/>
      <c r="BR73" s="50"/>
      <c r="BS73" s="50"/>
      <c r="BT73" s="50"/>
      <c r="BU73" s="51"/>
      <c r="BV73" s="51"/>
      <c r="BW73" s="51"/>
      <c r="BX73" s="51"/>
      <c r="BY73" s="52"/>
      <c r="BZ73" s="49">
        <f t="shared" si="81"/>
        <v>0</v>
      </c>
      <c r="CA73" s="53">
        <f t="shared" si="82"/>
        <v>0</v>
      </c>
      <c r="CB73" s="52">
        <f t="shared" si="83"/>
        <v>0</v>
      </c>
      <c r="CC73" s="58">
        <f t="shared" si="84"/>
        <v>0</v>
      </c>
      <c r="CD73" s="49"/>
      <c r="CE73" s="50"/>
      <c r="CF73" s="51"/>
      <c r="CG73" s="51"/>
      <c r="CH73" s="51"/>
      <c r="CI73" s="51"/>
      <c r="CJ73" s="52"/>
      <c r="CK73" s="49">
        <f t="shared" si="85"/>
        <v>0</v>
      </c>
      <c r="CL73" s="53">
        <f t="shared" si="86"/>
        <v>0</v>
      </c>
      <c r="CM73" s="51">
        <f t="shared" si="87"/>
        <v>0</v>
      </c>
      <c r="CN73" s="54">
        <f t="shared" si="88"/>
        <v>0</v>
      </c>
      <c r="IM73" s="75"/>
    </row>
    <row r="74" spans="1:247" ht="12.75" customHeight="1" x14ac:dyDescent="0.2">
      <c r="A74" s="95"/>
      <c r="B74" s="96"/>
      <c r="C74" s="96"/>
      <c r="D74" s="97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/>
      <c r="BF74" s="96"/>
      <c r="BG74" s="96"/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6"/>
      <c r="BV74" s="96"/>
      <c r="BW74" s="96"/>
      <c r="BX74" s="96"/>
      <c r="BY74" s="96"/>
      <c r="BZ74" s="96"/>
      <c r="CA74" s="96"/>
      <c r="CB74" s="96"/>
      <c r="CC74" s="96"/>
      <c r="CD74" s="96"/>
      <c r="CE74" s="96"/>
      <c r="CF74" s="96"/>
      <c r="CG74" s="96"/>
      <c r="CH74" s="96"/>
      <c r="CI74" s="96"/>
      <c r="CJ74" s="96"/>
      <c r="CK74" s="96"/>
      <c r="CL74" s="96"/>
      <c r="CM74" s="96"/>
      <c r="CN74" s="96"/>
      <c r="IM74" s="75"/>
    </row>
    <row r="75" spans="1:247" ht="12.75" customHeight="1" x14ac:dyDescent="0.2">
      <c r="A75" s="98"/>
      <c r="B75" s="73" t="s">
        <v>143</v>
      </c>
      <c r="D75" s="99"/>
      <c r="IM75" s="75"/>
    </row>
    <row r="76" spans="1:247" ht="12.75" customHeight="1" x14ac:dyDescent="0.2">
      <c r="A76" s="98"/>
      <c r="B76" s="11" t="s">
        <v>144</v>
      </c>
      <c r="D76" s="9"/>
      <c r="IM76" s="75"/>
    </row>
    <row r="77" spans="1:247" ht="12.75" customHeight="1" x14ac:dyDescent="0.2">
      <c r="A77" s="98"/>
      <c r="B77" s="100" t="s">
        <v>145</v>
      </c>
      <c r="D77" s="9"/>
      <c r="AW77" s="101"/>
      <c r="IM77" s="75"/>
    </row>
    <row r="78" spans="1:247" ht="12.75" customHeight="1" x14ac:dyDescent="0.2">
      <c r="A78" s="98"/>
      <c r="B78" s="11" t="s">
        <v>146</v>
      </c>
      <c r="D78" s="9"/>
      <c r="IM78" s="75"/>
    </row>
    <row r="79" spans="1:247" ht="12.75" customHeight="1" x14ac:dyDescent="0.2">
      <c r="A79" s="98"/>
      <c r="B79" s="102" t="s">
        <v>147</v>
      </c>
      <c r="D79" s="9"/>
      <c r="IM79" s="75"/>
    </row>
    <row r="80" spans="1:247" ht="12.75" customHeight="1" x14ac:dyDescent="0.2">
      <c r="A80" s="98"/>
      <c r="B80" s="102" t="s">
        <v>148</v>
      </c>
      <c r="D80" s="9"/>
      <c r="IM80" s="75"/>
    </row>
    <row r="81" spans="1:247" ht="12.75" customHeight="1" x14ac:dyDescent="0.2">
      <c r="A81" s="98"/>
      <c r="D81" s="9"/>
      <c r="IM81" s="75"/>
    </row>
    <row r="82" spans="1:247" ht="12.75" customHeight="1" x14ac:dyDescent="0.2">
      <c r="A82" s="98"/>
      <c r="B82" s="11" t="s">
        <v>149</v>
      </c>
      <c r="D82" s="9"/>
      <c r="IM82" s="75"/>
    </row>
    <row r="83" spans="1:247" ht="12.75" customHeight="1" x14ac:dyDescent="0.2">
      <c r="A83" s="98"/>
      <c r="B83" s="11" t="s">
        <v>150</v>
      </c>
      <c r="D83" s="9"/>
      <c r="IM83" s="75"/>
    </row>
    <row r="84" spans="1:247" ht="12.75" customHeight="1" x14ac:dyDescent="0.2">
      <c r="A84" s="98"/>
      <c r="B84" s="11" t="s">
        <v>151</v>
      </c>
      <c r="D84" s="9"/>
      <c r="IM84" s="75"/>
    </row>
    <row r="85" spans="1:247" ht="12.75" customHeight="1" x14ac:dyDescent="0.2">
      <c r="A85" s="98"/>
      <c r="B85" s="100" t="s">
        <v>152</v>
      </c>
      <c r="D85" s="9"/>
      <c r="IM85" s="75"/>
    </row>
    <row r="86" spans="1:247" ht="12.75" customHeight="1" x14ac:dyDescent="0.2">
      <c r="A86" s="98"/>
      <c r="B86" s="11" t="s">
        <v>153</v>
      </c>
      <c r="D86" s="9"/>
      <c r="IM86" s="75"/>
    </row>
    <row r="87" spans="1:247" ht="12.75" customHeight="1" x14ac:dyDescent="0.2">
      <c r="A87" s="98"/>
      <c r="D87" s="9"/>
      <c r="IM87" s="75"/>
    </row>
    <row r="88" spans="1:247" ht="12.75" customHeight="1" x14ac:dyDescent="0.2">
      <c r="A88" s="103"/>
      <c r="D88" s="9"/>
      <c r="IM88" s="75"/>
    </row>
    <row r="89" spans="1:247" ht="12.75" customHeight="1" x14ac:dyDescent="0.2">
      <c r="A89" s="98"/>
      <c r="D89" s="9"/>
      <c r="IM89" s="75"/>
    </row>
    <row r="90" spans="1:247" ht="12.75" customHeight="1" x14ac:dyDescent="0.2">
      <c r="A90" s="98"/>
      <c r="D90" s="9"/>
      <c r="AF90" s="104"/>
      <c r="IM90" s="75"/>
    </row>
    <row r="91" spans="1:247" ht="12.75" customHeight="1" x14ac:dyDescent="0.2">
      <c r="A91" s="98"/>
      <c r="D91" s="9"/>
      <c r="AF91" s="104"/>
      <c r="IM91" s="75"/>
    </row>
    <row r="92" spans="1:247" ht="12.75" customHeight="1" x14ac:dyDescent="0.2">
      <c r="A92" s="98"/>
      <c r="D92" s="9"/>
      <c r="AF92" s="104"/>
      <c r="IM92" s="75"/>
    </row>
    <row r="93" spans="1:247" ht="12.75" customHeight="1" x14ac:dyDescent="0.2">
      <c r="A93" s="98"/>
      <c r="D93" s="9"/>
      <c r="AF93" s="104"/>
      <c r="IM93" s="75"/>
    </row>
    <row r="94" spans="1:247" ht="12.75" customHeight="1" x14ac:dyDescent="0.2">
      <c r="A94" s="98"/>
      <c r="D94" s="9"/>
      <c r="AF94" s="104"/>
      <c r="IM94" s="75"/>
    </row>
    <row r="95" spans="1:247" ht="12.75" customHeight="1" x14ac:dyDescent="0.2">
      <c r="A95" s="98"/>
      <c r="D95" s="9"/>
      <c r="AF95" s="104"/>
      <c r="IM95" s="75"/>
    </row>
    <row r="96" spans="1:247" ht="12.75" customHeight="1" x14ac:dyDescent="0.2">
      <c r="A96" s="98"/>
      <c r="D96" s="9"/>
      <c r="AF96" s="104"/>
      <c r="IM96" s="75"/>
    </row>
    <row r="97" spans="1:247" ht="12.75" customHeight="1" x14ac:dyDescent="0.2">
      <c r="A97" s="98"/>
      <c r="D97" s="9"/>
      <c r="AF97" s="104"/>
      <c r="IM97" s="75"/>
    </row>
    <row r="98" spans="1:247" ht="12.75" customHeight="1" x14ac:dyDescent="0.2">
      <c r="A98" s="98"/>
      <c r="D98" s="9"/>
      <c r="AF98" s="104"/>
      <c r="IM98" s="75"/>
    </row>
    <row r="99" spans="1:247" ht="12.75" customHeight="1" x14ac:dyDescent="0.2">
      <c r="A99" s="98"/>
      <c r="D99" s="9"/>
      <c r="AF99" s="104"/>
      <c r="IM99" s="75"/>
    </row>
    <row r="100" spans="1:247" ht="12.75" customHeight="1" x14ac:dyDescent="0.2">
      <c r="A100" s="98"/>
      <c r="D100" s="9"/>
      <c r="AF100" s="104"/>
      <c r="IM100" s="75"/>
    </row>
    <row r="101" spans="1:247" ht="12.75" customHeight="1" x14ac:dyDescent="0.2">
      <c r="A101" s="98"/>
      <c r="D101" s="9"/>
      <c r="AF101" s="104"/>
      <c r="IM101" s="75"/>
    </row>
    <row r="102" spans="1:247" ht="12.75" customHeight="1" x14ac:dyDescent="0.2">
      <c r="A102" s="98"/>
      <c r="D102" s="9"/>
      <c r="AF102" s="104"/>
      <c r="IM102" s="75"/>
    </row>
    <row r="103" spans="1:247" ht="12.75" customHeight="1" x14ac:dyDescent="0.2">
      <c r="A103" s="98"/>
      <c r="D103" s="9"/>
      <c r="AF103" s="104"/>
      <c r="IM103" s="75"/>
    </row>
    <row r="104" spans="1:247" ht="12.75" customHeight="1" x14ac:dyDescent="0.2">
      <c r="A104" s="98"/>
      <c r="D104" s="9"/>
      <c r="AF104" s="104"/>
      <c r="IM104" s="75"/>
    </row>
    <row r="105" spans="1:247" ht="12.75" customHeight="1" x14ac:dyDescent="0.2">
      <c r="A105" s="98"/>
      <c r="D105" s="9"/>
      <c r="AF105" s="104"/>
      <c r="IM105" s="75"/>
    </row>
    <row r="106" spans="1:247" ht="12.75" customHeight="1" x14ac:dyDescent="0.2">
      <c r="A106" s="98"/>
      <c r="D106" s="9"/>
      <c r="AF106" s="104"/>
      <c r="IM106" s="75"/>
    </row>
    <row r="107" spans="1:247" ht="12.75" customHeight="1" x14ac:dyDescent="0.2">
      <c r="A107" s="98"/>
      <c r="D107" s="9"/>
      <c r="AF107" s="104"/>
      <c r="IM107" s="75"/>
    </row>
    <row r="108" spans="1:247" ht="12.75" customHeight="1" x14ac:dyDescent="0.2">
      <c r="A108" s="98"/>
      <c r="D108" s="9"/>
      <c r="AF108" s="104"/>
      <c r="IM108" s="75"/>
    </row>
    <row r="109" spans="1:247" ht="12.75" customHeight="1" x14ac:dyDescent="0.2">
      <c r="A109" s="98"/>
      <c r="D109" s="9"/>
      <c r="AF109" s="104"/>
      <c r="IM109" s="75"/>
    </row>
    <row r="110" spans="1:247" ht="12.75" customHeight="1" x14ac:dyDescent="0.2">
      <c r="A110" s="98"/>
      <c r="D110" s="9"/>
      <c r="AF110" s="104"/>
      <c r="IM110" s="75"/>
    </row>
    <row r="111" spans="1:247" ht="12.75" customHeight="1" x14ac:dyDescent="0.2">
      <c r="A111" s="98"/>
      <c r="D111" s="9"/>
      <c r="AF111" s="104"/>
      <c r="IM111" s="75"/>
    </row>
    <row r="112" spans="1:247" ht="12.75" customHeight="1" x14ac:dyDescent="0.2">
      <c r="A112" s="98"/>
      <c r="D112" s="9"/>
      <c r="AF112" s="104"/>
      <c r="IM112" s="75"/>
    </row>
    <row r="113" spans="1:247" ht="12.75" customHeight="1" x14ac:dyDescent="0.2">
      <c r="A113" s="98"/>
      <c r="D113" s="9"/>
      <c r="AF113" s="104"/>
      <c r="IM113" s="75"/>
    </row>
    <row r="114" spans="1:247" ht="12.75" customHeight="1" x14ac:dyDescent="0.2">
      <c r="A114" s="98"/>
      <c r="D114" s="9"/>
      <c r="AF114" s="104"/>
      <c r="IM114" s="75"/>
    </row>
    <row r="115" spans="1:247" ht="12.75" customHeight="1" x14ac:dyDescent="0.2">
      <c r="A115" s="98"/>
      <c r="D115" s="9"/>
      <c r="AF115" s="104"/>
      <c r="IM115" s="75"/>
    </row>
    <row r="116" spans="1:247" ht="12.75" customHeight="1" x14ac:dyDescent="0.2">
      <c r="A116" s="98"/>
      <c r="D116" s="9"/>
      <c r="AF116" s="104"/>
      <c r="IM116" s="75"/>
    </row>
    <row r="117" spans="1:247" ht="12.75" customHeight="1" x14ac:dyDescent="0.2">
      <c r="A117" s="98"/>
      <c r="D117" s="9"/>
      <c r="AF117" s="104"/>
      <c r="IM117" s="75"/>
    </row>
    <row r="118" spans="1:247" ht="12.75" customHeight="1" x14ac:dyDescent="0.2">
      <c r="A118" s="98"/>
      <c r="D118" s="9"/>
      <c r="AF118" s="104"/>
      <c r="IM118" s="75"/>
    </row>
    <row r="119" spans="1:247" ht="12.75" customHeight="1" x14ac:dyDescent="0.2">
      <c r="A119" s="98"/>
      <c r="D119" s="9"/>
      <c r="AF119" s="104"/>
      <c r="IM119" s="75"/>
    </row>
    <row r="120" spans="1:247" ht="12.75" customHeight="1" x14ac:dyDescent="0.2">
      <c r="A120" s="98"/>
      <c r="D120" s="9"/>
      <c r="AF120" s="104"/>
      <c r="IM120" s="75"/>
    </row>
    <row r="121" spans="1:247" ht="12.75" customHeight="1" x14ac:dyDescent="0.2">
      <c r="A121" s="98"/>
      <c r="D121" s="9"/>
      <c r="AF121" s="104"/>
      <c r="IM121" s="75"/>
    </row>
    <row r="122" spans="1:247" ht="12.75" customHeight="1" x14ac:dyDescent="0.2">
      <c r="A122" s="98"/>
      <c r="D122" s="9"/>
      <c r="AF122" s="104"/>
      <c r="IM122" s="75"/>
    </row>
    <row r="123" spans="1:247" ht="12.75" customHeight="1" x14ac:dyDescent="0.2">
      <c r="A123" s="98"/>
      <c r="D123" s="9"/>
      <c r="AF123" s="104"/>
      <c r="IM123" s="75"/>
    </row>
    <row r="124" spans="1:247" ht="12.75" customHeight="1" x14ac:dyDescent="0.2">
      <c r="A124" s="98"/>
      <c r="D124" s="9"/>
      <c r="AF124" s="104"/>
      <c r="IM124" s="75"/>
    </row>
    <row r="125" spans="1:247" ht="12.75" customHeight="1" x14ac:dyDescent="0.2">
      <c r="A125" s="98"/>
      <c r="D125" s="9"/>
      <c r="AF125" s="104"/>
      <c r="IM125" s="75"/>
    </row>
    <row r="126" spans="1:247" ht="12.75" customHeight="1" x14ac:dyDescent="0.2">
      <c r="A126" s="98"/>
      <c r="D126" s="9"/>
      <c r="AF126" s="104"/>
      <c r="IM126" s="75"/>
    </row>
    <row r="127" spans="1:247" ht="12.75" customHeight="1" x14ac:dyDescent="0.2">
      <c r="A127" s="98"/>
      <c r="D127" s="9"/>
      <c r="AF127" s="104"/>
      <c r="IM127" s="75"/>
    </row>
    <row r="128" spans="1:247" ht="12.75" customHeight="1" x14ac:dyDescent="0.2">
      <c r="A128" s="98"/>
      <c r="D128" s="9"/>
      <c r="AF128" s="104"/>
      <c r="IM128" s="75"/>
    </row>
    <row r="129" spans="1:247" ht="12.75" customHeight="1" x14ac:dyDescent="0.2">
      <c r="A129" s="98"/>
      <c r="D129" s="9"/>
      <c r="AF129" s="104"/>
      <c r="IM129" s="75"/>
    </row>
    <row r="130" spans="1:247" ht="12.75" customHeight="1" x14ac:dyDescent="0.2">
      <c r="A130" s="98"/>
      <c r="D130" s="9"/>
      <c r="AF130" s="104"/>
      <c r="IM130" s="75"/>
    </row>
    <row r="131" spans="1:247" ht="12.75" customHeight="1" x14ac:dyDescent="0.2">
      <c r="A131" s="98"/>
      <c r="D131" s="9"/>
      <c r="AF131" s="104"/>
      <c r="IM131" s="75"/>
    </row>
    <row r="132" spans="1:247" ht="12.75" customHeight="1" x14ac:dyDescent="0.2">
      <c r="A132" s="98"/>
      <c r="D132" s="9"/>
      <c r="AF132" s="104"/>
      <c r="IM132" s="75"/>
    </row>
    <row r="133" spans="1:247" ht="12.75" customHeight="1" x14ac:dyDescent="0.2">
      <c r="A133" s="98"/>
      <c r="D133" s="9"/>
      <c r="AF133" s="104"/>
      <c r="IM133" s="75"/>
    </row>
    <row r="134" spans="1:247" ht="12.75" customHeight="1" x14ac:dyDescent="0.2">
      <c r="A134" s="98"/>
      <c r="D134" s="9"/>
      <c r="AF134" s="104"/>
      <c r="IM134" s="75"/>
    </row>
    <row r="135" spans="1:247" ht="12.75" customHeight="1" x14ac:dyDescent="0.2">
      <c r="A135" s="98"/>
      <c r="D135" s="9"/>
      <c r="AF135" s="104"/>
      <c r="IM135" s="75"/>
    </row>
    <row r="136" spans="1:247" ht="12.75" customHeight="1" x14ac:dyDescent="0.2">
      <c r="A136" s="98"/>
      <c r="D136" s="9"/>
      <c r="AF136" s="104"/>
      <c r="IM136" s="75"/>
    </row>
    <row r="137" spans="1:247" ht="12.75" customHeight="1" x14ac:dyDescent="0.2">
      <c r="A137" s="98"/>
      <c r="D137" s="9"/>
      <c r="AF137" s="104"/>
      <c r="IM137" s="75"/>
    </row>
    <row r="138" spans="1:247" ht="12.75" customHeight="1" x14ac:dyDescent="0.2">
      <c r="A138" s="98"/>
      <c r="D138" s="9"/>
      <c r="AF138" s="104"/>
      <c r="IM138" s="75"/>
    </row>
    <row r="139" spans="1:247" ht="12.75" customHeight="1" x14ac:dyDescent="0.2">
      <c r="A139" s="98"/>
      <c r="D139" s="9"/>
      <c r="AF139" s="104"/>
      <c r="IM139" s="75"/>
    </row>
    <row r="140" spans="1:247" ht="12.75" customHeight="1" x14ac:dyDescent="0.2">
      <c r="A140" s="98"/>
      <c r="D140" s="9"/>
      <c r="AF140" s="104"/>
      <c r="IM140" s="75"/>
    </row>
    <row r="141" spans="1:247" ht="12.75" customHeight="1" x14ac:dyDescent="0.2">
      <c r="A141" s="98"/>
      <c r="D141" s="9"/>
      <c r="AF141" s="104"/>
      <c r="IM141" s="75"/>
    </row>
    <row r="142" spans="1:247" ht="12.75" customHeight="1" x14ac:dyDescent="0.2">
      <c r="A142" s="98"/>
      <c r="D142" s="9"/>
      <c r="AF142" s="104"/>
      <c r="IM142" s="75"/>
    </row>
    <row r="143" spans="1:247" ht="12.75" customHeight="1" x14ac:dyDescent="0.2">
      <c r="A143" s="98"/>
      <c r="D143" s="9"/>
      <c r="AF143" s="104"/>
      <c r="IM143" s="75"/>
    </row>
    <row r="144" spans="1:247" ht="12.75" customHeight="1" x14ac:dyDescent="0.2">
      <c r="A144" s="98"/>
      <c r="D144" s="9"/>
      <c r="AF144" s="104"/>
      <c r="IM144" s="75"/>
    </row>
    <row r="145" spans="1:247" ht="12.75" customHeight="1" x14ac:dyDescent="0.2">
      <c r="A145" s="98"/>
      <c r="D145" s="9"/>
      <c r="AF145" s="104"/>
      <c r="IM145" s="75"/>
    </row>
    <row r="146" spans="1:247" ht="12.75" customHeight="1" x14ac:dyDescent="0.2">
      <c r="A146" s="98"/>
      <c r="D146" s="9"/>
      <c r="AF146" s="104"/>
      <c r="IM146" s="75"/>
    </row>
    <row r="147" spans="1:247" ht="12.75" customHeight="1" x14ac:dyDescent="0.2">
      <c r="A147" s="98"/>
      <c r="D147" s="9"/>
      <c r="AF147" s="104"/>
      <c r="IM147" s="75"/>
    </row>
    <row r="148" spans="1:247" ht="12.75" customHeight="1" x14ac:dyDescent="0.2">
      <c r="A148" s="98"/>
      <c r="D148" s="9"/>
      <c r="AF148" s="104"/>
      <c r="IM148" s="75"/>
    </row>
    <row r="149" spans="1:247" ht="12.75" customHeight="1" x14ac:dyDescent="0.2">
      <c r="A149" s="98"/>
      <c r="D149" s="9"/>
      <c r="AF149" s="104"/>
      <c r="IM149" s="75"/>
    </row>
    <row r="150" spans="1:247" ht="12.75" customHeight="1" x14ac:dyDescent="0.2">
      <c r="A150" s="98"/>
      <c r="D150" s="9"/>
      <c r="AF150" s="104"/>
      <c r="IM150" s="75"/>
    </row>
    <row r="151" spans="1:247" ht="12.75" customHeight="1" x14ac:dyDescent="0.2">
      <c r="A151" s="98"/>
      <c r="D151" s="9"/>
      <c r="AF151" s="104"/>
      <c r="IM151" s="75"/>
    </row>
    <row r="152" spans="1:247" ht="12.75" customHeight="1" x14ac:dyDescent="0.2">
      <c r="A152" s="98"/>
      <c r="D152" s="9"/>
      <c r="AF152" s="104"/>
      <c r="IM152" s="75"/>
    </row>
    <row r="153" spans="1:247" ht="12.75" customHeight="1" x14ac:dyDescent="0.2">
      <c r="A153" s="98"/>
      <c r="D153" s="9"/>
      <c r="AF153" s="104"/>
      <c r="IM153" s="75"/>
    </row>
    <row r="154" spans="1:247" ht="12.75" customHeight="1" x14ac:dyDescent="0.2">
      <c r="A154" s="98"/>
      <c r="D154" s="9"/>
      <c r="AF154" s="104"/>
      <c r="IM154" s="75"/>
    </row>
    <row r="155" spans="1:247" ht="12.75" customHeight="1" x14ac:dyDescent="0.2">
      <c r="A155" s="98"/>
      <c r="D155" s="9"/>
      <c r="AF155" s="104"/>
      <c r="IM155" s="75"/>
    </row>
    <row r="156" spans="1:247" ht="12.75" customHeight="1" x14ac:dyDescent="0.2">
      <c r="A156" s="98"/>
      <c r="D156" s="9"/>
      <c r="AF156" s="104"/>
      <c r="IM156" s="75"/>
    </row>
    <row r="157" spans="1:247" ht="12.75" customHeight="1" x14ac:dyDescent="0.2">
      <c r="A157" s="98"/>
      <c r="D157" s="9"/>
      <c r="AF157" s="104"/>
      <c r="IM157" s="75"/>
    </row>
    <row r="158" spans="1:247" ht="12.75" customHeight="1" x14ac:dyDescent="0.2">
      <c r="A158" s="98"/>
      <c r="D158" s="9"/>
      <c r="AF158" s="104"/>
      <c r="IM158" s="75"/>
    </row>
    <row r="159" spans="1:247" ht="12.75" customHeight="1" x14ac:dyDescent="0.2">
      <c r="A159" s="98"/>
      <c r="D159" s="9"/>
      <c r="AF159" s="104"/>
      <c r="IM159" s="75"/>
    </row>
    <row r="160" spans="1:247" ht="12.75" customHeight="1" x14ac:dyDescent="0.2">
      <c r="A160" s="98"/>
      <c r="D160" s="9"/>
      <c r="AF160" s="104"/>
      <c r="IM160" s="75"/>
    </row>
    <row r="161" spans="1:247" ht="12.75" customHeight="1" x14ac:dyDescent="0.2">
      <c r="A161" s="98"/>
      <c r="D161" s="9"/>
      <c r="AF161" s="104"/>
      <c r="IM161" s="75"/>
    </row>
    <row r="162" spans="1:247" ht="12.75" customHeight="1" x14ac:dyDescent="0.2">
      <c r="A162" s="98"/>
      <c r="D162" s="9"/>
      <c r="AF162" s="104"/>
      <c r="IM162" s="75"/>
    </row>
    <row r="163" spans="1:247" ht="12.75" customHeight="1" x14ac:dyDescent="0.2">
      <c r="A163" s="98"/>
      <c r="D163" s="9"/>
      <c r="AF163" s="104"/>
      <c r="IM163" s="75"/>
    </row>
    <row r="164" spans="1:247" ht="12.75" customHeight="1" x14ac:dyDescent="0.2">
      <c r="A164" s="98"/>
      <c r="D164" s="9"/>
      <c r="AF164" s="104"/>
      <c r="IM164" s="75"/>
    </row>
    <row r="165" spans="1:247" ht="12.75" customHeight="1" x14ac:dyDescent="0.2">
      <c r="A165" s="98"/>
      <c r="D165" s="9"/>
      <c r="AF165" s="104"/>
      <c r="IM165" s="75"/>
    </row>
    <row r="166" spans="1:247" ht="12.75" customHeight="1" x14ac:dyDescent="0.2">
      <c r="A166" s="98"/>
      <c r="D166" s="9"/>
      <c r="AF166" s="104"/>
      <c r="IM166" s="75"/>
    </row>
    <row r="167" spans="1:247" ht="12.75" customHeight="1" x14ac:dyDescent="0.2">
      <c r="A167" s="98"/>
      <c r="D167" s="9"/>
      <c r="AF167" s="104"/>
      <c r="IM167" s="75"/>
    </row>
    <row r="168" spans="1:247" ht="12.75" customHeight="1" x14ac:dyDescent="0.2">
      <c r="A168" s="98"/>
      <c r="D168" s="9"/>
      <c r="AF168" s="104"/>
      <c r="IM168" s="75"/>
    </row>
    <row r="169" spans="1:247" ht="12.75" customHeight="1" x14ac:dyDescent="0.2">
      <c r="A169" s="98"/>
      <c r="D169" s="9"/>
      <c r="AF169" s="104"/>
      <c r="IM169" s="75"/>
    </row>
    <row r="170" spans="1:247" ht="12.75" customHeight="1" x14ac:dyDescent="0.2">
      <c r="A170" s="98"/>
      <c r="D170" s="9"/>
      <c r="AF170" s="104"/>
      <c r="IM170" s="75"/>
    </row>
    <row r="171" spans="1:247" ht="12.75" customHeight="1" x14ac:dyDescent="0.2">
      <c r="A171" s="98"/>
      <c r="D171" s="9"/>
      <c r="AF171" s="104"/>
      <c r="IM171" s="75"/>
    </row>
    <row r="172" spans="1:247" ht="12.75" customHeight="1" x14ac:dyDescent="0.2">
      <c r="A172" s="98"/>
      <c r="D172" s="9"/>
      <c r="AF172" s="104"/>
      <c r="IM172" s="75"/>
    </row>
    <row r="173" spans="1:247" ht="12.75" customHeight="1" x14ac:dyDescent="0.2">
      <c r="A173" s="98"/>
      <c r="D173" s="9"/>
      <c r="AF173" s="104"/>
      <c r="IM173" s="75"/>
    </row>
    <row r="174" spans="1:247" ht="12.75" customHeight="1" x14ac:dyDescent="0.2">
      <c r="A174" s="98"/>
      <c r="D174" s="9"/>
      <c r="AF174" s="104"/>
      <c r="IM174" s="75"/>
    </row>
    <row r="175" spans="1:247" ht="12.75" customHeight="1" x14ac:dyDescent="0.2">
      <c r="A175" s="98"/>
      <c r="D175" s="9"/>
      <c r="AF175" s="104"/>
      <c r="IM175" s="75"/>
    </row>
    <row r="176" spans="1:247" ht="12.75" customHeight="1" x14ac:dyDescent="0.2">
      <c r="A176" s="98"/>
      <c r="D176" s="9"/>
      <c r="AF176" s="104"/>
      <c r="IM176" s="75"/>
    </row>
    <row r="177" spans="1:247" ht="12.75" customHeight="1" x14ac:dyDescent="0.2">
      <c r="A177" s="98"/>
      <c r="D177" s="9"/>
      <c r="AF177" s="104"/>
      <c r="IM177" s="75"/>
    </row>
    <row r="178" spans="1:247" ht="12.75" customHeight="1" x14ac:dyDescent="0.2">
      <c r="A178" s="98"/>
      <c r="D178" s="9"/>
      <c r="AF178" s="104"/>
      <c r="IM178" s="75"/>
    </row>
    <row r="179" spans="1:247" ht="12.75" customHeight="1" x14ac:dyDescent="0.2">
      <c r="A179" s="98"/>
      <c r="D179" s="9"/>
      <c r="AF179" s="104"/>
      <c r="IM179" s="75"/>
    </row>
    <row r="180" spans="1:247" ht="12.75" customHeight="1" x14ac:dyDescent="0.2">
      <c r="A180" s="98"/>
      <c r="D180" s="9"/>
      <c r="AF180" s="104"/>
      <c r="IM180" s="75"/>
    </row>
    <row r="181" spans="1:247" ht="12.75" customHeight="1" x14ac:dyDescent="0.2">
      <c r="A181" s="98"/>
      <c r="D181" s="9"/>
      <c r="AF181" s="104"/>
      <c r="IM181" s="75"/>
    </row>
    <row r="182" spans="1:247" ht="12.75" customHeight="1" x14ac:dyDescent="0.2">
      <c r="A182" s="98"/>
      <c r="D182" s="9"/>
      <c r="AF182" s="104"/>
      <c r="IM182" s="75"/>
    </row>
    <row r="183" spans="1:247" ht="12.75" customHeight="1" x14ac:dyDescent="0.2">
      <c r="A183" s="98"/>
      <c r="D183" s="9"/>
      <c r="AF183" s="104"/>
      <c r="IM183" s="75"/>
    </row>
    <row r="184" spans="1:247" ht="12.75" customHeight="1" x14ac:dyDescent="0.2">
      <c r="A184" s="98"/>
      <c r="D184" s="9"/>
      <c r="AF184" s="104"/>
      <c r="IM184" s="75"/>
    </row>
    <row r="185" spans="1:247" ht="12.75" customHeight="1" x14ac:dyDescent="0.2">
      <c r="A185" s="98"/>
      <c r="D185" s="9"/>
      <c r="AF185" s="104"/>
      <c r="IM185" s="75"/>
    </row>
    <row r="186" spans="1:247" ht="12.75" customHeight="1" x14ac:dyDescent="0.2">
      <c r="A186" s="98"/>
      <c r="D186" s="9"/>
      <c r="AF186" s="104"/>
      <c r="IM186" s="75"/>
    </row>
    <row r="187" spans="1:247" ht="12.75" customHeight="1" x14ac:dyDescent="0.2">
      <c r="A187" s="98"/>
      <c r="D187" s="9"/>
      <c r="AF187" s="104"/>
      <c r="IM187" s="75"/>
    </row>
    <row r="188" spans="1:247" ht="12.75" customHeight="1" x14ac:dyDescent="0.2">
      <c r="A188" s="98"/>
      <c r="D188" s="9"/>
      <c r="AF188" s="104"/>
      <c r="IM188" s="75"/>
    </row>
    <row r="189" spans="1:247" ht="12.75" customHeight="1" x14ac:dyDescent="0.2">
      <c r="A189" s="98"/>
      <c r="D189" s="9"/>
      <c r="AF189" s="104"/>
      <c r="IM189" s="75"/>
    </row>
    <row r="190" spans="1:247" ht="12.75" customHeight="1" x14ac:dyDescent="0.2">
      <c r="A190" s="98"/>
      <c r="D190" s="9"/>
      <c r="AF190" s="104"/>
      <c r="IM190" s="75"/>
    </row>
    <row r="191" spans="1:247" ht="12.75" customHeight="1" x14ac:dyDescent="0.2">
      <c r="A191" s="98"/>
      <c r="D191" s="9"/>
      <c r="AF191" s="104"/>
      <c r="IM191" s="75"/>
    </row>
    <row r="192" spans="1:247" ht="12.75" customHeight="1" x14ac:dyDescent="0.2">
      <c r="A192" s="98"/>
      <c r="D192" s="9"/>
      <c r="AF192" s="104"/>
      <c r="IM192" s="75"/>
    </row>
    <row r="193" spans="1:247" ht="12.75" customHeight="1" x14ac:dyDescent="0.2">
      <c r="A193" s="98"/>
      <c r="D193" s="9"/>
      <c r="AF193" s="104"/>
      <c r="IM193" s="75"/>
    </row>
    <row r="194" spans="1:247" ht="12.75" customHeight="1" x14ac:dyDescent="0.2">
      <c r="A194" s="98"/>
      <c r="D194" s="9"/>
      <c r="AF194" s="104"/>
      <c r="IM194" s="75"/>
    </row>
    <row r="195" spans="1:247" ht="12.75" customHeight="1" x14ac:dyDescent="0.2">
      <c r="A195" s="98"/>
      <c r="D195" s="9"/>
      <c r="AF195" s="104"/>
      <c r="IM195" s="75"/>
    </row>
    <row r="196" spans="1:247" ht="12.75" customHeight="1" x14ac:dyDescent="0.2">
      <c r="A196" s="98"/>
      <c r="D196" s="9"/>
      <c r="AF196" s="104"/>
      <c r="IM196" s="75"/>
    </row>
    <row r="197" spans="1:247" ht="12.75" customHeight="1" x14ac:dyDescent="0.2">
      <c r="A197" s="98"/>
      <c r="D197" s="9"/>
      <c r="AF197" s="104"/>
      <c r="IM197" s="75"/>
    </row>
    <row r="198" spans="1:247" ht="12.75" customHeight="1" x14ac:dyDescent="0.2">
      <c r="A198" s="98"/>
      <c r="D198" s="9"/>
      <c r="AF198" s="104"/>
      <c r="IM198" s="75"/>
    </row>
    <row r="199" spans="1:247" ht="12.75" customHeight="1" x14ac:dyDescent="0.2">
      <c r="A199" s="98"/>
      <c r="D199" s="9"/>
      <c r="AF199" s="104"/>
      <c r="IM199" s="75"/>
    </row>
    <row r="200" spans="1:247" ht="12.75" customHeight="1" x14ac:dyDescent="0.2">
      <c r="A200" s="98"/>
      <c r="D200" s="9"/>
      <c r="AF200" s="104"/>
      <c r="IM200" s="75"/>
    </row>
    <row r="201" spans="1:247" ht="12.75" customHeight="1" x14ac:dyDescent="0.2">
      <c r="A201" s="98"/>
      <c r="D201" s="9"/>
      <c r="AF201" s="104"/>
      <c r="IM201" s="75"/>
    </row>
    <row r="202" spans="1:247" ht="12.75" customHeight="1" x14ac:dyDescent="0.2">
      <c r="A202" s="98"/>
      <c r="D202" s="9"/>
      <c r="AF202" s="104"/>
      <c r="IM202" s="75"/>
    </row>
    <row r="203" spans="1:247" ht="12.75" customHeight="1" x14ac:dyDescent="0.2">
      <c r="A203" s="98"/>
      <c r="D203" s="9"/>
      <c r="AF203" s="104"/>
      <c r="IM203" s="75"/>
    </row>
    <row r="204" spans="1:247" ht="12.75" customHeight="1" x14ac:dyDescent="0.2">
      <c r="A204" s="98"/>
      <c r="D204" s="9"/>
      <c r="AF204" s="104"/>
      <c r="IM204" s="75"/>
    </row>
    <row r="205" spans="1:247" ht="12.75" customHeight="1" x14ac:dyDescent="0.2">
      <c r="A205" s="98"/>
      <c r="D205" s="9"/>
      <c r="AF205" s="104"/>
      <c r="IM205" s="75"/>
    </row>
    <row r="206" spans="1:247" ht="12.75" customHeight="1" x14ac:dyDescent="0.2">
      <c r="A206" s="98"/>
      <c r="D206" s="9"/>
      <c r="AF206" s="104"/>
      <c r="IM206" s="75"/>
    </row>
    <row r="207" spans="1:247" ht="12.75" customHeight="1" x14ac:dyDescent="0.2">
      <c r="A207" s="98"/>
      <c r="D207" s="9"/>
      <c r="AF207" s="104"/>
      <c r="IM207" s="75"/>
    </row>
    <row r="208" spans="1:247" ht="12.75" customHeight="1" x14ac:dyDescent="0.2">
      <c r="A208" s="98"/>
      <c r="D208" s="9"/>
      <c r="AF208" s="104"/>
      <c r="IM208" s="75"/>
    </row>
    <row r="209" spans="1:247" ht="12.75" customHeight="1" x14ac:dyDescent="0.2">
      <c r="A209" s="98"/>
      <c r="D209" s="9"/>
      <c r="AF209" s="104"/>
      <c r="IM209" s="75"/>
    </row>
    <row r="210" spans="1:247" ht="12.75" customHeight="1" x14ac:dyDescent="0.2">
      <c r="A210" s="98"/>
      <c r="D210" s="9"/>
      <c r="AF210" s="104"/>
      <c r="IM210" s="75"/>
    </row>
    <row r="211" spans="1:247" ht="12.75" customHeight="1" x14ac:dyDescent="0.2">
      <c r="A211" s="98"/>
      <c r="D211" s="9"/>
      <c r="AF211" s="104"/>
      <c r="IM211" s="75"/>
    </row>
    <row r="212" spans="1:247" ht="12.75" customHeight="1" x14ac:dyDescent="0.2">
      <c r="A212" s="98"/>
      <c r="D212" s="9"/>
      <c r="AF212" s="104"/>
      <c r="IM212" s="75"/>
    </row>
    <row r="213" spans="1:247" ht="12.75" customHeight="1" x14ac:dyDescent="0.2">
      <c r="A213" s="98"/>
      <c r="D213" s="9"/>
      <c r="AF213" s="104"/>
      <c r="IM213" s="75"/>
    </row>
    <row r="214" spans="1:247" ht="12.75" customHeight="1" x14ac:dyDescent="0.2">
      <c r="A214" s="98"/>
      <c r="D214" s="9"/>
      <c r="AF214" s="104"/>
      <c r="IM214" s="75"/>
    </row>
    <row r="215" spans="1:247" ht="12.75" customHeight="1" x14ac:dyDescent="0.2">
      <c r="A215" s="98"/>
      <c r="D215" s="9"/>
      <c r="AF215" s="104"/>
      <c r="IM215" s="75"/>
    </row>
    <row r="216" spans="1:247" ht="12.75" customHeight="1" x14ac:dyDescent="0.2">
      <c r="A216" s="98"/>
      <c r="D216" s="9"/>
      <c r="AF216" s="104"/>
      <c r="IM216" s="75"/>
    </row>
    <row r="217" spans="1:247" ht="12.75" customHeight="1" x14ac:dyDescent="0.2">
      <c r="A217" s="98"/>
      <c r="D217" s="9"/>
      <c r="AF217" s="104"/>
      <c r="IM217" s="75"/>
    </row>
    <row r="218" spans="1:247" ht="12.75" customHeight="1" x14ac:dyDescent="0.2">
      <c r="A218" s="98"/>
      <c r="D218" s="9"/>
      <c r="AF218" s="104"/>
      <c r="IM218" s="75"/>
    </row>
    <row r="219" spans="1:247" ht="12.75" customHeight="1" x14ac:dyDescent="0.2">
      <c r="A219" s="98"/>
      <c r="D219" s="9"/>
      <c r="AF219" s="104"/>
      <c r="IM219" s="75"/>
    </row>
    <row r="220" spans="1:247" ht="12.75" customHeight="1" x14ac:dyDescent="0.2">
      <c r="A220" s="98"/>
      <c r="D220" s="9"/>
      <c r="AF220" s="104"/>
      <c r="IM220" s="75"/>
    </row>
    <row r="221" spans="1:247" ht="12.75" customHeight="1" x14ac:dyDescent="0.2">
      <c r="A221" s="98"/>
      <c r="D221" s="9"/>
      <c r="AF221" s="104"/>
      <c r="IM221" s="75"/>
    </row>
    <row r="222" spans="1:247" ht="12.75" customHeight="1" x14ac:dyDescent="0.2">
      <c r="A222" s="98"/>
      <c r="D222" s="9"/>
      <c r="AF222" s="104"/>
      <c r="IM222" s="75"/>
    </row>
    <row r="223" spans="1:247" ht="12.75" customHeight="1" x14ac:dyDescent="0.2">
      <c r="A223" s="98"/>
      <c r="D223" s="9"/>
      <c r="AF223" s="104"/>
      <c r="IM223" s="75"/>
    </row>
    <row r="224" spans="1:247" ht="12.75" customHeight="1" x14ac:dyDescent="0.2">
      <c r="A224" s="98"/>
      <c r="D224" s="9"/>
      <c r="AF224" s="104"/>
      <c r="IM224" s="75"/>
    </row>
    <row r="225" spans="1:247" ht="12.75" customHeight="1" x14ac:dyDescent="0.2">
      <c r="A225" s="98"/>
      <c r="D225" s="9"/>
      <c r="AF225" s="104"/>
      <c r="IM225" s="75"/>
    </row>
    <row r="226" spans="1:247" ht="12.75" customHeight="1" x14ac:dyDescent="0.2">
      <c r="A226" s="98"/>
      <c r="D226" s="9"/>
      <c r="AF226" s="104"/>
      <c r="IM226" s="75"/>
    </row>
    <row r="227" spans="1:247" ht="12.75" customHeight="1" x14ac:dyDescent="0.2">
      <c r="A227" s="98"/>
      <c r="D227" s="9"/>
      <c r="AF227" s="104"/>
      <c r="IM227" s="75"/>
    </row>
    <row r="228" spans="1:247" ht="12.75" customHeight="1" x14ac:dyDescent="0.2">
      <c r="A228" s="98"/>
      <c r="D228" s="9"/>
      <c r="AF228" s="104"/>
      <c r="IM228" s="75"/>
    </row>
    <row r="229" spans="1:247" ht="12.75" customHeight="1" x14ac:dyDescent="0.2">
      <c r="A229" s="98"/>
      <c r="D229" s="9"/>
      <c r="AF229" s="104"/>
      <c r="IM229" s="75"/>
    </row>
    <row r="230" spans="1:247" ht="12.75" customHeight="1" x14ac:dyDescent="0.2">
      <c r="A230" s="98"/>
      <c r="D230" s="9"/>
      <c r="AF230" s="104"/>
      <c r="IM230" s="75"/>
    </row>
    <row r="231" spans="1:247" ht="12.75" customHeight="1" x14ac:dyDescent="0.2">
      <c r="A231" s="98"/>
      <c r="D231" s="9"/>
      <c r="AF231" s="104"/>
      <c r="IM231" s="75"/>
    </row>
    <row r="232" spans="1:247" ht="12.75" customHeight="1" x14ac:dyDescent="0.2">
      <c r="A232" s="98"/>
      <c r="D232" s="9"/>
      <c r="AF232" s="104"/>
      <c r="IM232" s="75"/>
    </row>
    <row r="233" spans="1:247" ht="12.75" customHeight="1" x14ac:dyDescent="0.2">
      <c r="A233" s="98"/>
      <c r="D233" s="9"/>
      <c r="AF233" s="104"/>
      <c r="IM233" s="75"/>
    </row>
    <row r="234" spans="1:247" ht="12.75" customHeight="1" x14ac:dyDescent="0.2">
      <c r="A234" s="98"/>
      <c r="D234" s="9"/>
      <c r="AF234" s="104"/>
      <c r="IM234" s="75"/>
    </row>
    <row r="235" spans="1:247" ht="12.75" customHeight="1" x14ac:dyDescent="0.2">
      <c r="A235" s="98"/>
      <c r="D235" s="9"/>
      <c r="AF235" s="104"/>
      <c r="IM235" s="75"/>
    </row>
    <row r="236" spans="1:247" ht="12.75" customHeight="1" x14ac:dyDescent="0.2">
      <c r="A236" s="98"/>
      <c r="D236" s="9"/>
      <c r="AF236" s="104"/>
      <c r="IM236" s="75"/>
    </row>
    <row r="237" spans="1:247" ht="12.75" customHeight="1" x14ac:dyDescent="0.2">
      <c r="A237" s="98"/>
      <c r="D237" s="9"/>
      <c r="AF237" s="104"/>
      <c r="IM237" s="75"/>
    </row>
    <row r="238" spans="1:247" ht="12.75" customHeight="1" x14ac:dyDescent="0.2">
      <c r="A238" s="98"/>
      <c r="D238" s="9"/>
      <c r="AF238" s="104"/>
      <c r="IM238" s="75"/>
    </row>
    <row r="239" spans="1:247" ht="12.75" customHeight="1" x14ac:dyDescent="0.2">
      <c r="A239" s="98"/>
      <c r="D239" s="9"/>
      <c r="AF239" s="104"/>
      <c r="IM239" s="75"/>
    </row>
    <row r="240" spans="1:247" ht="12.75" customHeight="1" x14ac:dyDescent="0.2">
      <c r="A240" s="98"/>
      <c r="D240" s="9"/>
      <c r="AF240" s="104"/>
      <c r="IM240" s="75"/>
    </row>
    <row r="241" spans="1:247" ht="12.75" customHeight="1" x14ac:dyDescent="0.2">
      <c r="A241" s="98"/>
      <c r="D241" s="9"/>
      <c r="AF241" s="104"/>
      <c r="IM241" s="75"/>
    </row>
    <row r="242" spans="1:247" ht="12.75" customHeight="1" x14ac:dyDescent="0.2">
      <c r="A242" s="98"/>
      <c r="D242" s="9"/>
      <c r="AF242" s="104"/>
      <c r="IM242" s="75"/>
    </row>
    <row r="243" spans="1:247" ht="12.75" customHeight="1" x14ac:dyDescent="0.2">
      <c r="A243" s="98"/>
      <c r="D243" s="9"/>
      <c r="AF243" s="104"/>
      <c r="IM243" s="75"/>
    </row>
    <row r="244" spans="1:247" ht="12.75" customHeight="1" x14ac:dyDescent="0.2">
      <c r="A244" s="98"/>
      <c r="D244" s="9"/>
      <c r="AF244" s="104"/>
      <c r="IM244" s="75"/>
    </row>
    <row r="245" spans="1:247" ht="12.75" customHeight="1" x14ac:dyDescent="0.2">
      <c r="A245" s="98"/>
      <c r="D245" s="9"/>
      <c r="AF245" s="104"/>
      <c r="IM245" s="75"/>
    </row>
    <row r="246" spans="1:247" ht="12.75" customHeight="1" x14ac:dyDescent="0.2">
      <c r="A246" s="98"/>
      <c r="D246" s="9"/>
      <c r="AF246" s="104"/>
      <c r="IM246" s="75"/>
    </row>
    <row r="247" spans="1:247" ht="12.75" customHeight="1" x14ac:dyDescent="0.2">
      <c r="A247" s="98"/>
      <c r="D247" s="9"/>
      <c r="AF247" s="104"/>
      <c r="IM247" s="75"/>
    </row>
    <row r="248" spans="1:247" ht="12.75" customHeight="1" x14ac:dyDescent="0.2">
      <c r="A248" s="98"/>
      <c r="D248" s="9"/>
      <c r="AF248" s="104"/>
      <c r="IM248" s="75"/>
    </row>
    <row r="249" spans="1:247" ht="12.75" customHeight="1" x14ac:dyDescent="0.2">
      <c r="A249" s="98"/>
      <c r="D249" s="9"/>
      <c r="AF249" s="104"/>
      <c r="IM249" s="75"/>
    </row>
    <row r="250" spans="1:247" ht="12.75" customHeight="1" x14ac:dyDescent="0.2">
      <c r="A250" s="98"/>
      <c r="D250" s="9"/>
      <c r="AF250" s="104"/>
      <c r="IM250" s="75"/>
    </row>
    <row r="251" spans="1:247" ht="12.75" customHeight="1" x14ac:dyDescent="0.2">
      <c r="A251" s="98"/>
      <c r="D251" s="9"/>
      <c r="AF251" s="104"/>
      <c r="IM251" s="75"/>
    </row>
    <row r="252" spans="1:247" ht="12.75" customHeight="1" x14ac:dyDescent="0.2">
      <c r="A252" s="98"/>
      <c r="D252" s="9"/>
      <c r="AF252" s="104"/>
      <c r="IM252" s="75"/>
    </row>
    <row r="253" spans="1:247" ht="12.75" customHeight="1" x14ac:dyDescent="0.2">
      <c r="A253" s="98"/>
      <c r="D253" s="9"/>
      <c r="AF253" s="104"/>
      <c r="IM253" s="75"/>
    </row>
    <row r="254" spans="1:247" ht="12.75" customHeight="1" x14ac:dyDescent="0.2">
      <c r="A254" s="98"/>
      <c r="D254" s="9"/>
      <c r="AF254" s="104"/>
      <c r="IM254" s="75"/>
    </row>
    <row r="255" spans="1:247" ht="12.75" customHeight="1" x14ac:dyDescent="0.2">
      <c r="A255" s="98"/>
      <c r="D255" s="9"/>
      <c r="AF255" s="104"/>
      <c r="IM255" s="75"/>
    </row>
    <row r="256" spans="1:247" ht="12.75" customHeight="1" x14ac:dyDescent="0.2">
      <c r="A256" s="98"/>
      <c r="D256" s="9"/>
      <c r="AF256" s="104"/>
      <c r="IM256" s="75"/>
    </row>
    <row r="257" spans="1:247" ht="12.75" customHeight="1" x14ac:dyDescent="0.2">
      <c r="A257" s="98"/>
      <c r="D257" s="9"/>
      <c r="AF257" s="104"/>
      <c r="IM257" s="75"/>
    </row>
    <row r="258" spans="1:247" ht="12.75" customHeight="1" x14ac:dyDescent="0.2">
      <c r="A258" s="98"/>
      <c r="D258" s="9"/>
      <c r="AF258" s="104"/>
      <c r="IM258" s="75"/>
    </row>
    <row r="259" spans="1:247" ht="12.75" customHeight="1" x14ac:dyDescent="0.2">
      <c r="A259" s="98"/>
      <c r="D259" s="9"/>
      <c r="AF259" s="104"/>
      <c r="IM259" s="75"/>
    </row>
    <row r="260" spans="1:247" ht="12.75" customHeight="1" x14ac:dyDescent="0.2">
      <c r="A260" s="98"/>
      <c r="D260" s="9"/>
      <c r="AF260" s="104"/>
      <c r="IM260" s="75"/>
    </row>
    <row r="261" spans="1:247" ht="12.75" customHeight="1" x14ac:dyDescent="0.2">
      <c r="A261" s="98"/>
      <c r="D261" s="9"/>
      <c r="AF261" s="104"/>
      <c r="IM261" s="75"/>
    </row>
    <row r="262" spans="1:247" ht="12.75" customHeight="1" x14ac:dyDescent="0.2">
      <c r="A262" s="98"/>
      <c r="D262" s="9"/>
      <c r="AF262" s="104"/>
      <c r="IM262" s="75"/>
    </row>
    <row r="263" spans="1:247" ht="12.75" customHeight="1" x14ac:dyDescent="0.2">
      <c r="A263" s="98"/>
      <c r="D263" s="9"/>
      <c r="AF263" s="104"/>
      <c r="IM263" s="75"/>
    </row>
    <row r="264" spans="1:247" ht="12.75" customHeight="1" x14ac:dyDescent="0.2">
      <c r="A264" s="98"/>
      <c r="D264" s="9"/>
      <c r="AF264" s="104"/>
      <c r="IM264" s="75"/>
    </row>
    <row r="265" spans="1:247" ht="12.75" customHeight="1" x14ac:dyDescent="0.2">
      <c r="A265" s="98"/>
      <c r="D265" s="9"/>
      <c r="AF265" s="104"/>
      <c r="IM265" s="75"/>
    </row>
    <row r="266" spans="1:247" ht="12.75" customHeight="1" x14ac:dyDescent="0.2">
      <c r="A266" s="98"/>
      <c r="D266" s="9"/>
      <c r="AF266" s="104"/>
      <c r="IM266" s="75"/>
    </row>
    <row r="267" spans="1:247" ht="12.75" customHeight="1" x14ac:dyDescent="0.2">
      <c r="A267" s="98"/>
      <c r="D267" s="9"/>
      <c r="AF267" s="104"/>
      <c r="IM267" s="75"/>
    </row>
    <row r="268" spans="1:247" ht="12.75" customHeight="1" x14ac:dyDescent="0.2">
      <c r="A268" s="98"/>
      <c r="D268" s="9"/>
      <c r="AF268" s="104"/>
      <c r="IM268" s="75"/>
    </row>
    <row r="269" spans="1:247" ht="12.75" customHeight="1" x14ac:dyDescent="0.2">
      <c r="A269" s="98"/>
      <c r="D269" s="9"/>
      <c r="AF269" s="104"/>
      <c r="IM269" s="75"/>
    </row>
    <row r="270" spans="1:247" ht="12.75" customHeight="1" x14ac:dyDescent="0.2">
      <c r="A270" s="98"/>
      <c r="D270" s="9"/>
      <c r="AF270" s="104"/>
      <c r="IM270" s="75"/>
    </row>
    <row r="271" spans="1:247" ht="12.75" customHeight="1" x14ac:dyDescent="0.2">
      <c r="A271" s="98"/>
      <c r="D271" s="9"/>
      <c r="AF271" s="104"/>
      <c r="IM271" s="75"/>
    </row>
    <row r="272" spans="1:247" ht="12.75" customHeight="1" x14ac:dyDescent="0.2">
      <c r="A272" s="98"/>
      <c r="D272" s="9"/>
      <c r="AF272" s="104"/>
      <c r="IM272" s="75"/>
    </row>
    <row r="273" spans="1:247" ht="12.75" customHeight="1" x14ac:dyDescent="0.2">
      <c r="A273" s="98"/>
      <c r="D273" s="9"/>
      <c r="AF273" s="104"/>
      <c r="IM273" s="75"/>
    </row>
    <row r="274" spans="1:247" ht="12.75" customHeight="1" x14ac:dyDescent="0.2">
      <c r="A274" s="98"/>
      <c r="D274" s="9"/>
      <c r="AF274" s="104"/>
      <c r="IM274" s="75"/>
    </row>
    <row r="275" spans="1:247" ht="12.75" customHeight="1" x14ac:dyDescent="0.2">
      <c r="A275" s="98"/>
      <c r="D275" s="9"/>
      <c r="AF275" s="104"/>
      <c r="IM275" s="75"/>
    </row>
    <row r="276" spans="1:247" ht="12.75" customHeight="1" x14ac:dyDescent="0.2">
      <c r="A276" s="98"/>
      <c r="D276" s="9"/>
      <c r="AF276" s="104"/>
      <c r="IM276" s="75"/>
    </row>
    <row r="277" spans="1:247" ht="12.75" customHeight="1" x14ac:dyDescent="0.2">
      <c r="A277" s="98"/>
      <c r="D277" s="9"/>
      <c r="AF277" s="104"/>
      <c r="IM277" s="75"/>
    </row>
    <row r="278" spans="1:247" ht="12.75" customHeight="1" x14ac:dyDescent="0.2">
      <c r="A278" s="98"/>
      <c r="D278" s="9"/>
      <c r="AF278" s="104"/>
      <c r="IM278" s="75"/>
    </row>
    <row r="279" spans="1:247" ht="12.75" customHeight="1" x14ac:dyDescent="0.2">
      <c r="A279" s="98"/>
      <c r="D279" s="9"/>
      <c r="AF279" s="104"/>
      <c r="IM279" s="75"/>
    </row>
    <row r="280" spans="1:247" ht="12.75" customHeight="1" x14ac:dyDescent="0.2">
      <c r="A280" s="98"/>
      <c r="D280" s="9"/>
      <c r="AF280" s="104"/>
      <c r="IM280" s="75"/>
    </row>
    <row r="281" spans="1:247" ht="12.75" customHeight="1" x14ac:dyDescent="0.2">
      <c r="A281" s="98"/>
      <c r="D281" s="9"/>
      <c r="AF281" s="104"/>
      <c r="IM281" s="75"/>
    </row>
    <row r="282" spans="1:247" ht="12.75" customHeight="1" x14ac:dyDescent="0.2">
      <c r="A282" s="98"/>
      <c r="D282" s="9"/>
      <c r="AF282" s="104"/>
      <c r="IM282" s="75"/>
    </row>
    <row r="283" spans="1:247" ht="12.75" customHeight="1" x14ac:dyDescent="0.2">
      <c r="A283" s="98"/>
      <c r="D283" s="9"/>
      <c r="AF283" s="104"/>
      <c r="IM283" s="75"/>
    </row>
    <row r="284" spans="1:247" ht="12.75" customHeight="1" x14ac:dyDescent="0.2">
      <c r="A284" s="98"/>
      <c r="D284" s="9"/>
      <c r="AF284" s="104"/>
      <c r="IM284" s="75"/>
    </row>
    <row r="285" spans="1:247" ht="12.75" customHeight="1" x14ac:dyDescent="0.2">
      <c r="A285" s="98"/>
      <c r="D285" s="9"/>
      <c r="AF285" s="104"/>
      <c r="IM285" s="75"/>
    </row>
    <row r="286" spans="1:247" ht="12.75" customHeight="1" x14ac:dyDescent="0.2">
      <c r="A286" s="98"/>
      <c r="D286" s="9"/>
      <c r="AF286" s="104"/>
      <c r="IM286" s="75"/>
    </row>
    <row r="287" spans="1:247" ht="12.75" customHeight="1" x14ac:dyDescent="0.2">
      <c r="A287" s="98"/>
      <c r="D287" s="9"/>
      <c r="AF287" s="104"/>
      <c r="IM287" s="75"/>
    </row>
    <row r="288" spans="1:247" ht="12.75" customHeight="1" x14ac:dyDescent="0.2">
      <c r="A288" s="98"/>
      <c r="D288" s="9"/>
      <c r="AF288" s="104"/>
      <c r="IM288" s="75"/>
    </row>
    <row r="289" spans="1:247" ht="12.75" customHeight="1" x14ac:dyDescent="0.2">
      <c r="A289" s="98"/>
      <c r="D289" s="9"/>
      <c r="AF289" s="104"/>
      <c r="IM289" s="75"/>
    </row>
    <row r="290" spans="1:247" ht="12.75" customHeight="1" x14ac:dyDescent="0.2">
      <c r="A290" s="98"/>
      <c r="D290" s="9"/>
      <c r="AF290" s="104"/>
      <c r="IM290" s="75"/>
    </row>
    <row r="291" spans="1:247" ht="12.75" customHeight="1" x14ac:dyDescent="0.2">
      <c r="A291" s="98"/>
      <c r="D291" s="9"/>
      <c r="AF291" s="104"/>
      <c r="IM291" s="75"/>
    </row>
    <row r="292" spans="1:247" ht="12.75" customHeight="1" x14ac:dyDescent="0.2">
      <c r="A292" s="98"/>
      <c r="D292" s="9"/>
      <c r="AF292" s="104"/>
      <c r="IM292" s="75"/>
    </row>
    <row r="293" spans="1:247" ht="12.75" customHeight="1" x14ac:dyDescent="0.2">
      <c r="A293" s="98"/>
      <c r="D293" s="9"/>
      <c r="AF293" s="104"/>
      <c r="IM293" s="75"/>
    </row>
    <row r="294" spans="1:247" ht="12.75" customHeight="1" x14ac:dyDescent="0.2">
      <c r="A294" s="98"/>
      <c r="D294" s="9"/>
      <c r="AF294" s="104"/>
      <c r="IM294" s="75"/>
    </row>
    <row r="295" spans="1:247" ht="12.75" customHeight="1" x14ac:dyDescent="0.2">
      <c r="A295" s="98"/>
      <c r="D295" s="9"/>
      <c r="AF295" s="104"/>
      <c r="IM295" s="75"/>
    </row>
    <row r="296" spans="1:247" ht="12.75" customHeight="1" x14ac:dyDescent="0.2">
      <c r="A296" s="98"/>
      <c r="D296" s="9"/>
      <c r="AF296" s="104"/>
      <c r="IM296" s="75"/>
    </row>
    <row r="297" spans="1:247" ht="12.75" customHeight="1" x14ac:dyDescent="0.2">
      <c r="A297" s="98"/>
      <c r="D297" s="9"/>
      <c r="AF297" s="104"/>
      <c r="IM297" s="75"/>
    </row>
    <row r="298" spans="1:247" ht="12.75" customHeight="1" x14ac:dyDescent="0.2">
      <c r="A298" s="98"/>
      <c r="D298" s="9"/>
      <c r="AF298" s="104"/>
      <c r="IM298" s="75"/>
    </row>
    <row r="299" spans="1:247" ht="12.75" customHeight="1" x14ac:dyDescent="0.2">
      <c r="A299" s="98"/>
      <c r="D299" s="9"/>
      <c r="AF299" s="104"/>
      <c r="IM299" s="75"/>
    </row>
    <row r="300" spans="1:247" ht="12.75" customHeight="1" x14ac:dyDescent="0.2">
      <c r="A300" s="98"/>
      <c r="D300" s="9"/>
      <c r="AF300" s="104"/>
      <c r="IM300" s="75"/>
    </row>
    <row r="301" spans="1:247" ht="12.75" customHeight="1" x14ac:dyDescent="0.2">
      <c r="A301" s="98"/>
      <c r="D301" s="9"/>
      <c r="AF301" s="104"/>
      <c r="IM301" s="75"/>
    </row>
    <row r="302" spans="1:247" ht="12.75" customHeight="1" x14ac:dyDescent="0.2">
      <c r="A302" s="98"/>
      <c r="D302" s="9"/>
      <c r="AF302" s="104"/>
      <c r="IM302" s="75"/>
    </row>
    <row r="303" spans="1:247" ht="12.75" customHeight="1" x14ac:dyDescent="0.2">
      <c r="A303" s="98"/>
      <c r="D303" s="9"/>
      <c r="AF303" s="104"/>
      <c r="IM303" s="75"/>
    </row>
    <row r="304" spans="1:247" ht="12.75" customHeight="1" x14ac:dyDescent="0.2">
      <c r="A304" s="98"/>
      <c r="D304" s="9"/>
      <c r="AF304" s="104"/>
      <c r="IM304" s="75"/>
    </row>
    <row r="305" spans="1:247" ht="12.75" customHeight="1" x14ac:dyDescent="0.2">
      <c r="A305" s="98"/>
      <c r="D305" s="9"/>
      <c r="AF305" s="104"/>
      <c r="IM305" s="75"/>
    </row>
    <row r="306" spans="1:247" ht="12.75" customHeight="1" x14ac:dyDescent="0.2">
      <c r="A306" s="98"/>
      <c r="D306" s="9"/>
      <c r="AF306" s="104"/>
      <c r="IM306" s="75"/>
    </row>
    <row r="307" spans="1:247" ht="12.75" customHeight="1" x14ac:dyDescent="0.2">
      <c r="A307" s="98"/>
      <c r="D307" s="9"/>
      <c r="AF307" s="104"/>
      <c r="IM307" s="75"/>
    </row>
    <row r="308" spans="1:247" ht="12.75" customHeight="1" x14ac:dyDescent="0.2">
      <c r="A308" s="98"/>
      <c r="D308" s="9"/>
      <c r="AF308" s="104"/>
      <c r="IM308" s="75"/>
    </row>
    <row r="309" spans="1:247" ht="12.75" customHeight="1" x14ac:dyDescent="0.2">
      <c r="A309" s="98"/>
      <c r="D309" s="9"/>
      <c r="AF309" s="104"/>
      <c r="IM309" s="75"/>
    </row>
    <row r="310" spans="1:247" ht="12.75" customHeight="1" x14ac:dyDescent="0.2">
      <c r="A310" s="98"/>
      <c r="D310" s="9"/>
      <c r="AF310" s="104"/>
      <c r="IM310" s="75"/>
    </row>
    <row r="311" spans="1:247" ht="12.75" customHeight="1" x14ac:dyDescent="0.2">
      <c r="A311" s="98"/>
      <c r="D311" s="9"/>
      <c r="AF311" s="104"/>
      <c r="IM311" s="75"/>
    </row>
    <row r="312" spans="1:247" ht="12.75" customHeight="1" x14ac:dyDescent="0.2">
      <c r="A312" s="98"/>
      <c r="D312" s="9"/>
      <c r="AF312" s="104"/>
      <c r="IM312" s="75"/>
    </row>
    <row r="313" spans="1:247" ht="12.75" customHeight="1" x14ac:dyDescent="0.2">
      <c r="A313" s="98"/>
      <c r="D313" s="9"/>
      <c r="AF313" s="104"/>
      <c r="IM313" s="75"/>
    </row>
    <row r="314" spans="1:247" ht="12.75" customHeight="1" x14ac:dyDescent="0.2">
      <c r="A314" s="98"/>
      <c r="D314" s="9"/>
      <c r="AF314" s="104"/>
      <c r="IM314" s="75"/>
    </row>
    <row r="315" spans="1:247" ht="12.75" customHeight="1" x14ac:dyDescent="0.2">
      <c r="A315" s="98"/>
      <c r="D315" s="9"/>
      <c r="AF315" s="104"/>
      <c r="IM315" s="75"/>
    </row>
    <row r="316" spans="1:247" ht="12.75" customHeight="1" x14ac:dyDescent="0.2">
      <c r="A316" s="98"/>
      <c r="D316" s="9"/>
      <c r="AF316" s="104"/>
      <c r="IM316" s="75"/>
    </row>
    <row r="317" spans="1:247" ht="12.75" customHeight="1" x14ac:dyDescent="0.2">
      <c r="A317" s="98"/>
      <c r="D317" s="9"/>
      <c r="AF317" s="104"/>
      <c r="IM317" s="75"/>
    </row>
    <row r="318" spans="1:247" ht="12.75" customHeight="1" x14ac:dyDescent="0.2">
      <c r="A318" s="98"/>
      <c r="D318" s="9"/>
      <c r="AF318" s="104"/>
      <c r="IM318" s="75"/>
    </row>
    <row r="319" spans="1:247" ht="12.75" customHeight="1" x14ac:dyDescent="0.2">
      <c r="A319" s="98"/>
      <c r="D319" s="9"/>
      <c r="AF319" s="104"/>
      <c r="IM319" s="75"/>
    </row>
    <row r="320" spans="1:247" ht="12.75" customHeight="1" x14ac:dyDescent="0.2">
      <c r="A320" s="98"/>
      <c r="D320" s="9"/>
      <c r="AF320" s="104"/>
      <c r="IM320" s="75"/>
    </row>
    <row r="321" spans="1:247" ht="12.75" customHeight="1" x14ac:dyDescent="0.2">
      <c r="A321" s="98"/>
      <c r="D321" s="9"/>
      <c r="AF321" s="104"/>
      <c r="IM321" s="75"/>
    </row>
    <row r="322" spans="1:247" ht="12.75" customHeight="1" x14ac:dyDescent="0.2">
      <c r="A322" s="98"/>
      <c r="D322" s="9"/>
      <c r="AF322" s="104"/>
      <c r="IM322" s="75"/>
    </row>
    <row r="323" spans="1:247" ht="12.75" customHeight="1" x14ac:dyDescent="0.2">
      <c r="A323" s="98"/>
      <c r="D323" s="9"/>
      <c r="AF323" s="104"/>
      <c r="IM323" s="75"/>
    </row>
    <row r="324" spans="1:247" ht="12.75" customHeight="1" x14ac:dyDescent="0.2">
      <c r="A324" s="98"/>
      <c r="D324" s="9"/>
      <c r="AF324" s="104"/>
      <c r="IM324" s="75"/>
    </row>
    <row r="325" spans="1:247" ht="12.75" customHeight="1" x14ac:dyDescent="0.2">
      <c r="A325" s="98"/>
      <c r="D325" s="9"/>
      <c r="AF325" s="104"/>
      <c r="IM325" s="75"/>
    </row>
    <row r="326" spans="1:247" ht="12.75" customHeight="1" x14ac:dyDescent="0.2">
      <c r="A326" s="98"/>
      <c r="D326" s="9"/>
      <c r="AF326" s="104"/>
      <c r="IM326" s="75"/>
    </row>
    <row r="327" spans="1:247" ht="12.75" customHeight="1" x14ac:dyDescent="0.2">
      <c r="A327" s="98"/>
      <c r="D327" s="9"/>
      <c r="AF327" s="104"/>
      <c r="IM327" s="75"/>
    </row>
    <row r="328" spans="1:247" ht="12.75" customHeight="1" x14ac:dyDescent="0.2">
      <c r="A328" s="98"/>
      <c r="D328" s="9"/>
      <c r="AF328" s="104"/>
      <c r="IM328" s="75"/>
    </row>
    <row r="329" spans="1:247" ht="12.75" customHeight="1" x14ac:dyDescent="0.2">
      <c r="A329" s="98"/>
      <c r="D329" s="9"/>
      <c r="AF329" s="104"/>
      <c r="IM329" s="75"/>
    </row>
    <row r="330" spans="1:247" ht="12.75" customHeight="1" x14ac:dyDescent="0.2">
      <c r="A330" s="98"/>
      <c r="D330" s="9"/>
      <c r="AF330" s="104"/>
      <c r="IM330" s="75"/>
    </row>
    <row r="331" spans="1:247" ht="12.75" customHeight="1" x14ac:dyDescent="0.2">
      <c r="A331" s="98"/>
      <c r="D331" s="9"/>
      <c r="AF331" s="104"/>
      <c r="IM331" s="75"/>
    </row>
    <row r="332" spans="1:247" ht="12.75" customHeight="1" x14ac:dyDescent="0.2">
      <c r="A332" s="98"/>
      <c r="D332" s="9"/>
      <c r="AF332" s="104"/>
      <c r="IM332" s="75"/>
    </row>
    <row r="333" spans="1:247" ht="12.75" customHeight="1" x14ac:dyDescent="0.2">
      <c r="A333" s="98"/>
      <c r="D333" s="9"/>
      <c r="AF333" s="104"/>
      <c r="IM333" s="75"/>
    </row>
    <row r="334" spans="1:247" ht="12.75" customHeight="1" x14ac:dyDescent="0.2">
      <c r="A334" s="98"/>
      <c r="D334" s="9"/>
      <c r="AF334" s="104"/>
      <c r="IM334" s="75"/>
    </row>
    <row r="335" spans="1:247" ht="12.75" customHeight="1" x14ac:dyDescent="0.2">
      <c r="A335" s="98"/>
      <c r="D335" s="9"/>
      <c r="AF335" s="104"/>
      <c r="IM335" s="75"/>
    </row>
    <row r="336" spans="1:247" ht="12.75" customHeight="1" x14ac:dyDescent="0.2">
      <c r="A336" s="98"/>
      <c r="D336" s="9"/>
      <c r="AF336" s="104"/>
      <c r="IM336" s="75"/>
    </row>
    <row r="337" spans="1:247" ht="12.75" customHeight="1" x14ac:dyDescent="0.2">
      <c r="A337" s="98"/>
      <c r="D337" s="9"/>
      <c r="AF337" s="104"/>
      <c r="IM337" s="75"/>
    </row>
    <row r="338" spans="1:247" ht="12.75" customHeight="1" x14ac:dyDescent="0.2">
      <c r="A338" s="98"/>
      <c r="D338" s="9"/>
      <c r="AF338" s="104"/>
      <c r="IM338" s="75"/>
    </row>
    <row r="339" spans="1:247" ht="12.75" customHeight="1" x14ac:dyDescent="0.2">
      <c r="A339" s="98"/>
      <c r="D339" s="9"/>
      <c r="AF339" s="104"/>
      <c r="IM339" s="75"/>
    </row>
    <row r="340" spans="1:247" ht="12.75" customHeight="1" x14ac:dyDescent="0.2">
      <c r="A340" s="98"/>
      <c r="D340" s="9"/>
      <c r="AF340" s="104"/>
      <c r="IM340" s="75"/>
    </row>
    <row r="341" spans="1:247" ht="12.75" customHeight="1" x14ac:dyDescent="0.2">
      <c r="A341" s="98"/>
      <c r="D341" s="9"/>
      <c r="AF341" s="104"/>
      <c r="IM341" s="75"/>
    </row>
    <row r="342" spans="1:247" ht="12.75" customHeight="1" x14ac:dyDescent="0.2">
      <c r="A342" s="98"/>
      <c r="D342" s="9"/>
      <c r="AF342" s="104"/>
      <c r="IM342" s="75"/>
    </row>
    <row r="343" spans="1:247" ht="12.75" customHeight="1" x14ac:dyDescent="0.2">
      <c r="A343" s="98"/>
      <c r="D343" s="9"/>
      <c r="AF343" s="104"/>
      <c r="IM343" s="75"/>
    </row>
    <row r="344" spans="1:247" ht="12.75" customHeight="1" x14ac:dyDescent="0.2">
      <c r="A344" s="98"/>
      <c r="D344" s="9"/>
      <c r="AF344" s="104"/>
      <c r="IM344" s="75"/>
    </row>
    <row r="345" spans="1:247" ht="12.75" customHeight="1" x14ac:dyDescent="0.2">
      <c r="A345" s="98"/>
      <c r="D345" s="9"/>
      <c r="AF345" s="104"/>
      <c r="IM345" s="75"/>
    </row>
    <row r="346" spans="1:247" ht="12.75" customHeight="1" x14ac:dyDescent="0.2">
      <c r="A346" s="98"/>
      <c r="D346" s="9"/>
      <c r="AF346" s="104"/>
      <c r="IM346" s="75"/>
    </row>
    <row r="347" spans="1:247" ht="12.75" customHeight="1" x14ac:dyDescent="0.2">
      <c r="A347" s="98"/>
      <c r="D347" s="9"/>
      <c r="AF347" s="104"/>
      <c r="IM347" s="75"/>
    </row>
    <row r="348" spans="1:247" ht="12.75" customHeight="1" x14ac:dyDescent="0.2">
      <c r="A348" s="98"/>
      <c r="D348" s="9"/>
      <c r="AF348" s="104"/>
      <c r="IM348" s="75"/>
    </row>
    <row r="349" spans="1:247" ht="12.75" customHeight="1" x14ac:dyDescent="0.2">
      <c r="A349" s="98"/>
      <c r="D349" s="9"/>
      <c r="AF349" s="104"/>
      <c r="IM349" s="75"/>
    </row>
    <row r="350" spans="1:247" ht="12.75" customHeight="1" x14ac:dyDescent="0.2">
      <c r="A350" s="98"/>
      <c r="D350" s="9"/>
      <c r="AF350" s="104"/>
      <c r="IM350" s="75"/>
    </row>
    <row r="351" spans="1:247" ht="12.75" customHeight="1" x14ac:dyDescent="0.2">
      <c r="A351" s="98"/>
      <c r="D351" s="9"/>
      <c r="AF351" s="104"/>
      <c r="IM351" s="75"/>
    </row>
    <row r="352" spans="1:247" ht="12.75" customHeight="1" x14ac:dyDescent="0.2">
      <c r="A352" s="98"/>
      <c r="D352" s="9"/>
      <c r="AF352" s="104"/>
      <c r="IM352" s="75"/>
    </row>
    <row r="353" spans="1:247" ht="12.75" customHeight="1" x14ac:dyDescent="0.2">
      <c r="A353" s="98"/>
      <c r="D353" s="9"/>
      <c r="AF353" s="104"/>
      <c r="IM353" s="75"/>
    </row>
    <row r="354" spans="1:247" ht="12.75" customHeight="1" x14ac:dyDescent="0.2">
      <c r="A354" s="98"/>
      <c r="D354" s="9"/>
      <c r="AF354" s="104"/>
      <c r="IM354" s="75"/>
    </row>
    <row r="355" spans="1:247" ht="12.75" customHeight="1" x14ac:dyDescent="0.2">
      <c r="A355" s="98"/>
      <c r="D355" s="9"/>
      <c r="AF355" s="104"/>
      <c r="IM355" s="75"/>
    </row>
    <row r="356" spans="1:247" ht="12.75" customHeight="1" x14ac:dyDescent="0.2">
      <c r="A356" s="98"/>
      <c r="D356" s="9"/>
      <c r="AF356" s="104"/>
      <c r="IM356" s="75"/>
    </row>
    <row r="357" spans="1:247" ht="12.75" customHeight="1" x14ac:dyDescent="0.2">
      <c r="A357" s="98"/>
      <c r="D357" s="9"/>
      <c r="AF357" s="104"/>
      <c r="IM357" s="75"/>
    </row>
    <row r="358" spans="1:247" ht="12.75" customHeight="1" x14ac:dyDescent="0.2">
      <c r="A358" s="98"/>
      <c r="D358" s="9"/>
      <c r="AF358" s="104"/>
      <c r="IM358" s="75"/>
    </row>
    <row r="359" spans="1:247" ht="12.75" customHeight="1" x14ac:dyDescent="0.2">
      <c r="A359" s="98"/>
      <c r="D359" s="9"/>
      <c r="AF359" s="104"/>
      <c r="IM359" s="75"/>
    </row>
    <row r="360" spans="1:247" ht="12.75" customHeight="1" x14ac:dyDescent="0.2">
      <c r="A360" s="98"/>
      <c r="D360" s="9"/>
      <c r="AF360" s="104"/>
      <c r="IM360" s="75"/>
    </row>
    <row r="361" spans="1:247" ht="12.75" customHeight="1" x14ac:dyDescent="0.2">
      <c r="A361" s="98"/>
      <c r="D361" s="9"/>
      <c r="AF361" s="104"/>
      <c r="IM361" s="75"/>
    </row>
    <row r="362" spans="1:247" ht="12.75" customHeight="1" x14ac:dyDescent="0.2">
      <c r="A362" s="98"/>
      <c r="D362" s="9"/>
      <c r="AF362" s="104"/>
      <c r="IM362" s="75"/>
    </row>
    <row r="363" spans="1:247" ht="12.75" customHeight="1" x14ac:dyDescent="0.2">
      <c r="A363" s="98"/>
      <c r="D363" s="9"/>
      <c r="AF363" s="104"/>
      <c r="IM363" s="75"/>
    </row>
    <row r="364" spans="1:247" ht="12.75" customHeight="1" x14ac:dyDescent="0.2">
      <c r="A364" s="98"/>
      <c r="D364" s="9"/>
      <c r="AF364" s="104"/>
      <c r="IM364" s="75"/>
    </row>
    <row r="365" spans="1:247" ht="12.75" customHeight="1" x14ac:dyDescent="0.2">
      <c r="A365" s="98"/>
      <c r="D365" s="9"/>
      <c r="AF365" s="104"/>
      <c r="IM365" s="75"/>
    </row>
    <row r="366" spans="1:247" ht="12.75" customHeight="1" x14ac:dyDescent="0.2">
      <c r="A366" s="98"/>
      <c r="D366" s="9"/>
      <c r="AF366" s="104"/>
      <c r="IM366" s="75"/>
    </row>
    <row r="367" spans="1:247" ht="12.75" customHeight="1" x14ac:dyDescent="0.2">
      <c r="A367" s="98"/>
      <c r="D367" s="9"/>
      <c r="AF367" s="104"/>
      <c r="IM367" s="75"/>
    </row>
    <row r="368" spans="1:247" ht="12.75" customHeight="1" x14ac:dyDescent="0.2">
      <c r="A368" s="98"/>
      <c r="D368" s="9"/>
      <c r="AF368" s="104"/>
      <c r="IM368" s="75"/>
    </row>
    <row r="369" spans="1:247" ht="12.75" customHeight="1" x14ac:dyDescent="0.2">
      <c r="A369" s="98"/>
      <c r="D369" s="9"/>
      <c r="AF369" s="104"/>
      <c r="IM369" s="75"/>
    </row>
    <row r="370" spans="1:247" ht="12.75" customHeight="1" x14ac:dyDescent="0.2">
      <c r="A370" s="98"/>
      <c r="D370" s="9"/>
      <c r="AF370" s="104"/>
      <c r="IM370" s="75"/>
    </row>
    <row r="371" spans="1:247" ht="12.75" customHeight="1" x14ac:dyDescent="0.2">
      <c r="A371" s="98"/>
      <c r="D371" s="9"/>
      <c r="AF371" s="104"/>
      <c r="IM371" s="75"/>
    </row>
    <row r="372" spans="1:247" ht="12.75" customHeight="1" x14ac:dyDescent="0.2">
      <c r="A372" s="98"/>
      <c r="D372" s="9"/>
      <c r="AF372" s="104"/>
      <c r="IM372" s="75"/>
    </row>
    <row r="373" spans="1:247" ht="12.75" customHeight="1" x14ac:dyDescent="0.2">
      <c r="A373" s="98"/>
      <c r="D373" s="9"/>
      <c r="AF373" s="104"/>
      <c r="IM373" s="75"/>
    </row>
    <row r="374" spans="1:247" ht="12.75" customHeight="1" x14ac:dyDescent="0.2">
      <c r="A374" s="98"/>
      <c r="D374" s="9"/>
      <c r="AF374" s="104"/>
      <c r="IM374" s="75"/>
    </row>
    <row r="375" spans="1:247" ht="12.75" customHeight="1" x14ac:dyDescent="0.2">
      <c r="A375" s="98"/>
      <c r="D375" s="9"/>
      <c r="AF375" s="104"/>
      <c r="IM375" s="75"/>
    </row>
    <row r="376" spans="1:247" ht="12.75" customHeight="1" x14ac:dyDescent="0.2">
      <c r="A376" s="98"/>
      <c r="D376" s="9"/>
      <c r="AF376" s="104"/>
      <c r="IM376" s="75"/>
    </row>
    <row r="377" spans="1:247" ht="12.75" customHeight="1" x14ac:dyDescent="0.2">
      <c r="A377" s="98"/>
      <c r="D377" s="9"/>
      <c r="AF377" s="104"/>
      <c r="IM377" s="75"/>
    </row>
    <row r="378" spans="1:247" ht="12.75" customHeight="1" x14ac:dyDescent="0.2">
      <c r="A378" s="98"/>
      <c r="D378" s="9"/>
      <c r="AF378" s="104"/>
      <c r="IM378" s="75"/>
    </row>
    <row r="379" spans="1:247" ht="12.75" customHeight="1" x14ac:dyDescent="0.2">
      <c r="A379" s="98"/>
      <c r="D379" s="9"/>
      <c r="AF379" s="104"/>
      <c r="IM379" s="75"/>
    </row>
    <row r="380" spans="1:247" ht="12.75" customHeight="1" x14ac:dyDescent="0.2">
      <c r="A380" s="98"/>
      <c r="D380" s="9"/>
      <c r="AF380" s="104"/>
      <c r="IM380" s="75"/>
    </row>
    <row r="381" spans="1:247" ht="12.75" customHeight="1" x14ac:dyDescent="0.2">
      <c r="A381" s="98"/>
      <c r="D381" s="9"/>
      <c r="AF381" s="104"/>
      <c r="IM381" s="75"/>
    </row>
    <row r="382" spans="1:247" ht="12.75" customHeight="1" x14ac:dyDescent="0.2">
      <c r="A382" s="98"/>
      <c r="D382" s="9"/>
      <c r="AF382" s="104"/>
      <c r="IM382" s="75"/>
    </row>
    <row r="383" spans="1:247" ht="12.75" customHeight="1" x14ac:dyDescent="0.2">
      <c r="A383" s="98"/>
      <c r="D383" s="9"/>
      <c r="AF383" s="104"/>
      <c r="IM383" s="75"/>
    </row>
    <row r="384" spans="1:247" ht="12.75" customHeight="1" x14ac:dyDescent="0.2">
      <c r="A384" s="98"/>
      <c r="D384" s="9"/>
      <c r="AF384" s="104"/>
      <c r="IM384" s="75"/>
    </row>
    <row r="385" spans="1:247" ht="12.75" customHeight="1" x14ac:dyDescent="0.2">
      <c r="A385" s="98"/>
      <c r="D385" s="9"/>
      <c r="AF385" s="104"/>
      <c r="IM385" s="75"/>
    </row>
    <row r="386" spans="1:247" ht="12.75" customHeight="1" x14ac:dyDescent="0.2">
      <c r="A386" s="98"/>
      <c r="D386" s="9"/>
      <c r="AF386" s="104"/>
      <c r="IM386" s="75"/>
    </row>
    <row r="387" spans="1:247" ht="12.75" customHeight="1" x14ac:dyDescent="0.2">
      <c r="A387" s="98"/>
      <c r="D387" s="9"/>
      <c r="AF387" s="104"/>
      <c r="IM387" s="75"/>
    </row>
    <row r="388" spans="1:247" ht="12.75" customHeight="1" x14ac:dyDescent="0.2">
      <c r="A388" s="98"/>
      <c r="D388" s="9"/>
      <c r="AF388" s="104"/>
      <c r="IM388" s="75"/>
    </row>
    <row r="389" spans="1:247" ht="12.75" customHeight="1" x14ac:dyDescent="0.2">
      <c r="A389" s="98"/>
      <c r="D389" s="9"/>
      <c r="AF389" s="104"/>
      <c r="IM389" s="75"/>
    </row>
    <row r="390" spans="1:247" ht="12.75" customHeight="1" x14ac:dyDescent="0.2">
      <c r="A390" s="98"/>
      <c r="D390" s="9"/>
      <c r="AF390" s="104"/>
      <c r="IM390" s="75"/>
    </row>
    <row r="391" spans="1:247" ht="12.75" customHeight="1" x14ac:dyDescent="0.2">
      <c r="A391" s="98"/>
      <c r="D391" s="9"/>
      <c r="AF391" s="104"/>
      <c r="IM391" s="75"/>
    </row>
    <row r="392" spans="1:247" ht="12.75" customHeight="1" x14ac:dyDescent="0.2">
      <c r="A392" s="98"/>
      <c r="D392" s="9"/>
      <c r="AF392" s="104"/>
      <c r="IM392" s="75"/>
    </row>
    <row r="393" spans="1:247" ht="12.75" customHeight="1" x14ac:dyDescent="0.2">
      <c r="A393" s="98"/>
      <c r="D393" s="9"/>
      <c r="AF393" s="104"/>
      <c r="IM393" s="75"/>
    </row>
    <row r="394" spans="1:247" ht="12.75" customHeight="1" x14ac:dyDescent="0.2">
      <c r="A394" s="98"/>
      <c r="D394" s="9"/>
      <c r="AF394" s="104"/>
      <c r="IM394" s="75"/>
    </row>
    <row r="395" spans="1:247" ht="12.75" customHeight="1" x14ac:dyDescent="0.2">
      <c r="A395" s="98"/>
      <c r="D395" s="9"/>
      <c r="AF395" s="104"/>
      <c r="IM395" s="75"/>
    </row>
    <row r="396" spans="1:247" ht="12.75" customHeight="1" x14ac:dyDescent="0.2">
      <c r="A396" s="98"/>
      <c r="D396" s="9"/>
      <c r="AF396" s="104"/>
      <c r="IM396" s="75"/>
    </row>
    <row r="397" spans="1:247" ht="12.75" customHeight="1" x14ac:dyDescent="0.2">
      <c r="A397" s="98"/>
      <c r="D397" s="9"/>
      <c r="AF397" s="104"/>
      <c r="IM397" s="75"/>
    </row>
    <row r="398" spans="1:247" ht="12.75" customHeight="1" x14ac:dyDescent="0.2">
      <c r="A398" s="98"/>
      <c r="D398" s="9"/>
      <c r="AF398" s="104"/>
      <c r="IM398" s="75"/>
    </row>
    <row r="399" spans="1:247" ht="12.75" customHeight="1" x14ac:dyDescent="0.2">
      <c r="A399" s="98"/>
      <c r="D399" s="9"/>
      <c r="AF399" s="104"/>
      <c r="IM399" s="75"/>
    </row>
    <row r="400" spans="1:247" ht="12.75" customHeight="1" x14ac:dyDescent="0.2">
      <c r="A400" s="98"/>
      <c r="D400" s="9"/>
      <c r="AF400" s="104"/>
      <c r="IM400" s="75"/>
    </row>
    <row r="401" spans="1:247" ht="12.75" customHeight="1" x14ac:dyDescent="0.2">
      <c r="A401" s="98"/>
      <c r="D401" s="9"/>
      <c r="AF401" s="104"/>
      <c r="IM401" s="75"/>
    </row>
    <row r="402" spans="1:247" ht="12.75" customHeight="1" x14ac:dyDescent="0.2">
      <c r="A402" s="98"/>
      <c r="D402" s="9"/>
      <c r="AF402" s="104"/>
      <c r="IM402" s="75"/>
    </row>
    <row r="403" spans="1:247" ht="12.75" customHeight="1" x14ac:dyDescent="0.2">
      <c r="A403" s="98"/>
      <c r="D403" s="9"/>
      <c r="AF403" s="104"/>
      <c r="IM403" s="75"/>
    </row>
    <row r="404" spans="1:247" ht="12.75" customHeight="1" x14ac:dyDescent="0.2">
      <c r="A404" s="98"/>
      <c r="D404" s="9"/>
      <c r="AF404" s="104"/>
      <c r="IM404" s="75"/>
    </row>
    <row r="405" spans="1:247" ht="12.75" customHeight="1" x14ac:dyDescent="0.2">
      <c r="A405" s="98"/>
      <c r="D405" s="9"/>
      <c r="AF405" s="104"/>
      <c r="IM405" s="75"/>
    </row>
    <row r="406" spans="1:247" ht="12.75" customHeight="1" x14ac:dyDescent="0.2">
      <c r="A406" s="98"/>
      <c r="D406" s="9"/>
      <c r="AF406" s="104"/>
      <c r="IM406" s="75"/>
    </row>
    <row r="407" spans="1:247" ht="12.75" customHeight="1" x14ac:dyDescent="0.2">
      <c r="A407" s="98"/>
      <c r="D407" s="9"/>
      <c r="AF407" s="104"/>
      <c r="IM407" s="75"/>
    </row>
    <row r="408" spans="1:247" ht="12.75" customHeight="1" x14ac:dyDescent="0.2">
      <c r="A408" s="98"/>
      <c r="D408" s="9"/>
      <c r="AF408" s="104"/>
      <c r="IM408" s="75"/>
    </row>
    <row r="409" spans="1:247" ht="12.75" customHeight="1" x14ac:dyDescent="0.2">
      <c r="A409" s="98"/>
      <c r="D409" s="9"/>
      <c r="AF409" s="104"/>
      <c r="IM409" s="75"/>
    </row>
    <row r="410" spans="1:247" ht="12.75" customHeight="1" x14ac:dyDescent="0.2">
      <c r="A410" s="98"/>
      <c r="D410" s="9"/>
      <c r="AF410" s="104"/>
      <c r="IM410" s="75"/>
    </row>
    <row r="411" spans="1:247" ht="12.75" customHeight="1" x14ac:dyDescent="0.2">
      <c r="A411" s="98"/>
      <c r="D411" s="9"/>
      <c r="AF411" s="104"/>
      <c r="IM411" s="75"/>
    </row>
    <row r="412" spans="1:247" ht="12.75" customHeight="1" x14ac:dyDescent="0.2">
      <c r="A412" s="98"/>
      <c r="D412" s="9"/>
      <c r="AF412" s="104"/>
      <c r="IM412" s="75"/>
    </row>
    <row r="413" spans="1:247" ht="12.75" customHeight="1" x14ac:dyDescent="0.2">
      <c r="A413" s="98"/>
      <c r="D413" s="9"/>
      <c r="AF413" s="104"/>
      <c r="IM413" s="75"/>
    </row>
    <row r="414" spans="1:247" ht="12.75" customHeight="1" x14ac:dyDescent="0.2">
      <c r="A414" s="98"/>
      <c r="D414" s="9"/>
      <c r="AF414" s="104"/>
      <c r="IM414" s="75"/>
    </row>
    <row r="415" spans="1:247" ht="12.75" customHeight="1" x14ac:dyDescent="0.2">
      <c r="A415" s="98"/>
      <c r="D415" s="9"/>
      <c r="AF415" s="104"/>
      <c r="IM415" s="75"/>
    </row>
    <row r="416" spans="1:247" ht="12.75" customHeight="1" x14ac:dyDescent="0.2">
      <c r="A416" s="98"/>
      <c r="D416" s="9"/>
      <c r="AF416" s="104"/>
      <c r="IM416" s="75"/>
    </row>
    <row r="417" spans="1:247" ht="12.75" customHeight="1" x14ac:dyDescent="0.2">
      <c r="A417" s="98"/>
      <c r="D417" s="9"/>
      <c r="AF417" s="104"/>
      <c r="IM417" s="75"/>
    </row>
    <row r="418" spans="1:247" ht="12.75" customHeight="1" x14ac:dyDescent="0.2">
      <c r="A418" s="98"/>
      <c r="D418" s="9"/>
      <c r="AF418" s="104"/>
      <c r="IM418" s="75"/>
    </row>
    <row r="419" spans="1:247" ht="12.75" customHeight="1" x14ac:dyDescent="0.2">
      <c r="A419" s="98"/>
      <c r="D419" s="9"/>
      <c r="AF419" s="104"/>
      <c r="IM419" s="75"/>
    </row>
    <row r="420" spans="1:247" ht="12.75" customHeight="1" x14ac:dyDescent="0.2">
      <c r="A420" s="98"/>
      <c r="D420" s="9"/>
      <c r="AF420" s="104"/>
      <c r="IM420" s="75"/>
    </row>
    <row r="421" spans="1:247" ht="12.75" customHeight="1" x14ac:dyDescent="0.2">
      <c r="A421" s="98"/>
      <c r="D421" s="9"/>
      <c r="AF421" s="104"/>
      <c r="IM421" s="75"/>
    </row>
    <row r="422" spans="1:247" ht="12.75" customHeight="1" x14ac:dyDescent="0.2">
      <c r="A422" s="98"/>
      <c r="D422" s="9"/>
      <c r="AF422" s="104"/>
      <c r="IM422" s="75"/>
    </row>
    <row r="423" spans="1:247" ht="12.75" customHeight="1" x14ac:dyDescent="0.2">
      <c r="A423" s="98"/>
      <c r="D423" s="9"/>
      <c r="AF423" s="104"/>
      <c r="IM423" s="75"/>
    </row>
    <row r="424" spans="1:247" ht="12.75" customHeight="1" x14ac:dyDescent="0.2">
      <c r="A424" s="98"/>
      <c r="D424" s="9"/>
      <c r="AF424" s="104"/>
      <c r="IM424" s="75"/>
    </row>
    <row r="425" spans="1:247" ht="12.75" customHeight="1" x14ac:dyDescent="0.2">
      <c r="A425" s="98"/>
      <c r="D425" s="9"/>
      <c r="AF425" s="104"/>
      <c r="IM425" s="75"/>
    </row>
    <row r="426" spans="1:247" ht="12.75" customHeight="1" x14ac:dyDescent="0.2">
      <c r="A426" s="98"/>
      <c r="D426" s="9"/>
      <c r="AF426" s="104"/>
      <c r="IM426" s="75"/>
    </row>
    <row r="427" spans="1:247" ht="12.75" customHeight="1" x14ac:dyDescent="0.2">
      <c r="A427" s="98"/>
      <c r="D427" s="9"/>
      <c r="AF427" s="104"/>
      <c r="IM427" s="75"/>
    </row>
    <row r="428" spans="1:247" ht="12.75" customHeight="1" x14ac:dyDescent="0.2">
      <c r="A428" s="98"/>
      <c r="D428" s="9"/>
      <c r="AF428" s="104"/>
      <c r="IM428" s="75"/>
    </row>
    <row r="429" spans="1:247" ht="12.75" customHeight="1" x14ac:dyDescent="0.2">
      <c r="A429" s="98"/>
      <c r="D429" s="9"/>
      <c r="AF429" s="104"/>
      <c r="IM429" s="75"/>
    </row>
    <row r="430" spans="1:247" ht="12.75" customHeight="1" x14ac:dyDescent="0.2">
      <c r="A430" s="98"/>
      <c r="D430" s="9"/>
      <c r="AF430" s="104"/>
      <c r="IM430" s="75"/>
    </row>
    <row r="431" spans="1:247" ht="12.75" customHeight="1" x14ac:dyDescent="0.2">
      <c r="A431" s="98"/>
      <c r="D431" s="9"/>
      <c r="AF431" s="104"/>
      <c r="IM431" s="75"/>
    </row>
    <row r="432" spans="1:247" ht="12.75" customHeight="1" x14ac:dyDescent="0.2">
      <c r="A432" s="98"/>
      <c r="D432" s="9"/>
      <c r="AF432" s="104"/>
      <c r="IM432" s="75"/>
    </row>
    <row r="433" spans="1:247" ht="12.75" customHeight="1" x14ac:dyDescent="0.2">
      <c r="A433" s="98"/>
      <c r="D433" s="9"/>
      <c r="AF433" s="104"/>
      <c r="IM433" s="75"/>
    </row>
    <row r="434" spans="1:247" ht="12.75" customHeight="1" x14ac:dyDescent="0.2">
      <c r="A434" s="98"/>
      <c r="D434" s="9"/>
      <c r="AF434" s="104"/>
      <c r="IM434" s="75"/>
    </row>
    <row r="435" spans="1:247" ht="12.75" customHeight="1" x14ac:dyDescent="0.2">
      <c r="A435" s="98"/>
      <c r="D435" s="9"/>
      <c r="AF435" s="104"/>
      <c r="IM435" s="75"/>
    </row>
    <row r="436" spans="1:247" ht="12.75" customHeight="1" x14ac:dyDescent="0.2">
      <c r="A436" s="98"/>
      <c r="D436" s="9"/>
      <c r="AF436" s="104"/>
      <c r="IM436" s="75"/>
    </row>
    <row r="437" spans="1:247" ht="12.75" customHeight="1" x14ac:dyDescent="0.2">
      <c r="A437" s="98"/>
      <c r="D437" s="9"/>
      <c r="AF437" s="104"/>
      <c r="IM437" s="75"/>
    </row>
    <row r="438" spans="1:247" ht="12.75" customHeight="1" x14ac:dyDescent="0.2">
      <c r="A438" s="98"/>
      <c r="D438" s="9"/>
      <c r="AF438" s="104"/>
      <c r="IM438" s="75"/>
    </row>
    <row r="439" spans="1:247" ht="12.75" customHeight="1" x14ac:dyDescent="0.2">
      <c r="A439" s="98"/>
      <c r="D439" s="9"/>
      <c r="AF439" s="104"/>
      <c r="IM439" s="75"/>
    </row>
    <row r="440" spans="1:247" ht="12.75" customHeight="1" x14ac:dyDescent="0.2">
      <c r="A440" s="98"/>
      <c r="D440" s="9"/>
      <c r="AF440" s="104"/>
      <c r="IM440" s="75"/>
    </row>
    <row r="441" spans="1:247" ht="12.75" customHeight="1" x14ac:dyDescent="0.2">
      <c r="A441" s="98"/>
      <c r="D441" s="9"/>
      <c r="AF441" s="104"/>
      <c r="IM441" s="75"/>
    </row>
    <row r="442" spans="1:247" ht="12.75" customHeight="1" x14ac:dyDescent="0.2">
      <c r="A442" s="98"/>
      <c r="D442" s="9"/>
      <c r="AF442" s="104"/>
      <c r="IM442" s="75"/>
    </row>
    <row r="443" spans="1:247" ht="12.75" customHeight="1" x14ac:dyDescent="0.2">
      <c r="A443" s="98"/>
      <c r="D443" s="9"/>
      <c r="AF443" s="104"/>
      <c r="IM443" s="75"/>
    </row>
    <row r="444" spans="1:247" ht="12.75" customHeight="1" x14ac:dyDescent="0.2">
      <c r="A444" s="98"/>
      <c r="D444" s="9"/>
      <c r="AF444" s="104"/>
      <c r="IM444" s="75"/>
    </row>
    <row r="445" spans="1:247" ht="12.75" customHeight="1" x14ac:dyDescent="0.2">
      <c r="A445" s="98"/>
      <c r="D445" s="9"/>
      <c r="AF445" s="104"/>
      <c r="IM445" s="75"/>
    </row>
    <row r="446" spans="1:247" ht="12.75" customHeight="1" x14ac:dyDescent="0.2">
      <c r="A446" s="98"/>
      <c r="D446" s="9"/>
      <c r="AF446" s="104"/>
      <c r="IM446" s="75"/>
    </row>
    <row r="447" spans="1:247" ht="12.75" customHeight="1" x14ac:dyDescent="0.2">
      <c r="A447" s="98"/>
      <c r="D447" s="9"/>
      <c r="AF447" s="104"/>
      <c r="IM447" s="75"/>
    </row>
    <row r="448" spans="1:247" ht="12.75" customHeight="1" x14ac:dyDescent="0.2">
      <c r="A448" s="98"/>
      <c r="D448" s="9"/>
      <c r="AF448" s="104"/>
      <c r="IM448" s="75"/>
    </row>
    <row r="449" spans="1:247" ht="12.75" customHeight="1" x14ac:dyDescent="0.2">
      <c r="A449" s="98"/>
      <c r="D449" s="9"/>
      <c r="AF449" s="104"/>
      <c r="IM449" s="75"/>
    </row>
    <row r="450" spans="1:247" ht="12.75" customHeight="1" x14ac:dyDescent="0.2">
      <c r="A450" s="98"/>
      <c r="D450" s="9"/>
      <c r="AF450" s="104"/>
      <c r="IM450" s="75"/>
    </row>
    <row r="451" spans="1:247" ht="12.75" customHeight="1" x14ac:dyDescent="0.2">
      <c r="A451" s="98"/>
      <c r="D451" s="9"/>
      <c r="AF451" s="104"/>
      <c r="IM451" s="75"/>
    </row>
    <row r="452" spans="1:247" ht="12.75" customHeight="1" x14ac:dyDescent="0.2">
      <c r="A452" s="98"/>
      <c r="D452" s="9"/>
      <c r="AF452" s="104"/>
      <c r="IM452" s="75"/>
    </row>
    <row r="453" spans="1:247" ht="12.75" customHeight="1" x14ac:dyDescent="0.2">
      <c r="A453" s="98"/>
      <c r="D453" s="9"/>
      <c r="AF453" s="104"/>
      <c r="IM453" s="75"/>
    </row>
    <row r="454" spans="1:247" ht="12.75" customHeight="1" x14ac:dyDescent="0.2">
      <c r="A454" s="98"/>
      <c r="D454" s="9"/>
      <c r="AF454" s="104"/>
      <c r="IM454" s="75"/>
    </row>
    <row r="455" spans="1:247" ht="12.75" customHeight="1" x14ac:dyDescent="0.2">
      <c r="A455" s="98"/>
      <c r="D455" s="9"/>
      <c r="AF455" s="104"/>
      <c r="IM455" s="75"/>
    </row>
    <row r="456" spans="1:247" ht="12.75" customHeight="1" x14ac:dyDescent="0.2">
      <c r="A456" s="98"/>
      <c r="D456" s="9"/>
      <c r="AF456" s="104"/>
      <c r="IM456" s="75"/>
    </row>
    <row r="457" spans="1:247" ht="12.75" customHeight="1" x14ac:dyDescent="0.2">
      <c r="A457" s="98"/>
      <c r="D457" s="9"/>
      <c r="AF457" s="104"/>
      <c r="IM457" s="75"/>
    </row>
    <row r="458" spans="1:247" ht="12.75" customHeight="1" x14ac:dyDescent="0.2">
      <c r="A458" s="98"/>
      <c r="D458" s="9"/>
      <c r="AF458" s="104"/>
      <c r="IM458" s="75"/>
    </row>
    <row r="459" spans="1:247" ht="12.75" customHeight="1" x14ac:dyDescent="0.2">
      <c r="A459" s="98"/>
      <c r="D459" s="9"/>
      <c r="AF459" s="104"/>
      <c r="IM459" s="75"/>
    </row>
    <row r="460" spans="1:247" ht="12.75" customHeight="1" x14ac:dyDescent="0.2">
      <c r="A460" s="98"/>
      <c r="D460" s="9"/>
      <c r="AF460" s="104"/>
      <c r="IM460" s="75"/>
    </row>
    <row r="461" spans="1:247" ht="12.75" customHeight="1" x14ac:dyDescent="0.2">
      <c r="A461" s="98"/>
      <c r="D461" s="9"/>
      <c r="AF461" s="104"/>
      <c r="IM461" s="75"/>
    </row>
    <row r="462" spans="1:247" ht="12.75" customHeight="1" x14ac:dyDescent="0.2">
      <c r="A462" s="98"/>
      <c r="D462" s="9"/>
      <c r="AF462" s="104"/>
      <c r="IM462" s="75"/>
    </row>
    <row r="463" spans="1:247" ht="12.75" customHeight="1" x14ac:dyDescent="0.2">
      <c r="A463" s="98"/>
      <c r="D463" s="9"/>
      <c r="AF463" s="104"/>
      <c r="IM463" s="75"/>
    </row>
    <row r="464" spans="1:247" ht="12.75" customHeight="1" x14ac:dyDescent="0.2">
      <c r="A464" s="98"/>
      <c r="D464" s="9"/>
      <c r="AF464" s="104"/>
      <c r="IM464" s="75"/>
    </row>
    <row r="465" spans="1:247" ht="12.75" customHeight="1" x14ac:dyDescent="0.2">
      <c r="A465" s="98"/>
      <c r="D465" s="9"/>
      <c r="AF465" s="104"/>
      <c r="IM465" s="75"/>
    </row>
    <row r="466" spans="1:247" ht="12.75" customHeight="1" x14ac:dyDescent="0.2">
      <c r="A466" s="98"/>
      <c r="D466" s="9"/>
      <c r="AF466" s="104"/>
      <c r="IM466" s="75"/>
    </row>
    <row r="467" spans="1:247" ht="12.75" customHeight="1" x14ac:dyDescent="0.2">
      <c r="A467" s="98"/>
      <c r="D467" s="9"/>
      <c r="AF467" s="104"/>
      <c r="IM467" s="75"/>
    </row>
    <row r="468" spans="1:247" ht="12.75" customHeight="1" x14ac:dyDescent="0.2">
      <c r="A468" s="98"/>
      <c r="D468" s="9"/>
      <c r="AF468" s="104"/>
      <c r="IM468" s="75"/>
    </row>
    <row r="469" spans="1:247" ht="12.75" customHeight="1" x14ac:dyDescent="0.2">
      <c r="A469" s="98"/>
      <c r="D469" s="9"/>
      <c r="AF469" s="104"/>
      <c r="IM469" s="75"/>
    </row>
    <row r="470" spans="1:247" ht="12.75" customHeight="1" x14ac:dyDescent="0.2">
      <c r="A470" s="98"/>
      <c r="D470" s="9"/>
      <c r="AF470" s="104"/>
      <c r="IM470" s="75"/>
    </row>
    <row r="471" spans="1:247" ht="12.75" customHeight="1" x14ac:dyDescent="0.2">
      <c r="A471" s="98"/>
      <c r="D471" s="9"/>
      <c r="AF471" s="104"/>
      <c r="IM471" s="75"/>
    </row>
    <row r="472" spans="1:247" ht="12.75" customHeight="1" x14ac:dyDescent="0.2">
      <c r="A472" s="98"/>
      <c r="D472" s="9"/>
      <c r="AF472" s="104"/>
      <c r="IM472" s="75"/>
    </row>
    <row r="473" spans="1:247" ht="12.75" customHeight="1" x14ac:dyDescent="0.2">
      <c r="A473" s="98"/>
      <c r="D473" s="9"/>
      <c r="AF473" s="104"/>
      <c r="IM473" s="75"/>
    </row>
    <row r="474" spans="1:247" ht="12.75" customHeight="1" x14ac:dyDescent="0.2">
      <c r="A474" s="98"/>
      <c r="D474" s="9"/>
      <c r="AF474" s="104"/>
      <c r="IM474" s="75"/>
    </row>
    <row r="475" spans="1:247" ht="12.75" customHeight="1" x14ac:dyDescent="0.2">
      <c r="A475" s="98"/>
      <c r="D475" s="9"/>
      <c r="AF475" s="104"/>
      <c r="IM475" s="75"/>
    </row>
    <row r="476" spans="1:247" ht="12.75" customHeight="1" x14ac:dyDescent="0.2">
      <c r="A476" s="98"/>
      <c r="D476" s="9"/>
      <c r="AF476" s="104"/>
      <c r="IM476" s="75"/>
    </row>
    <row r="477" spans="1:247" ht="12.75" customHeight="1" x14ac:dyDescent="0.2">
      <c r="A477" s="98"/>
      <c r="D477" s="9"/>
      <c r="AF477" s="104"/>
      <c r="IM477" s="75"/>
    </row>
    <row r="478" spans="1:247" ht="12.75" customHeight="1" x14ac:dyDescent="0.2">
      <c r="A478" s="98"/>
      <c r="D478" s="9"/>
      <c r="AF478" s="104"/>
      <c r="IM478" s="75"/>
    </row>
    <row r="479" spans="1:247" ht="12.75" customHeight="1" x14ac:dyDescent="0.2">
      <c r="A479" s="98"/>
      <c r="D479" s="9"/>
      <c r="AF479" s="104"/>
      <c r="IM479" s="75"/>
    </row>
    <row r="480" spans="1:247" ht="12.75" customHeight="1" x14ac:dyDescent="0.2">
      <c r="A480" s="98"/>
      <c r="D480" s="9"/>
      <c r="AF480" s="104"/>
      <c r="IM480" s="75"/>
    </row>
    <row r="481" spans="1:247" ht="12.75" customHeight="1" x14ac:dyDescent="0.2">
      <c r="A481" s="98"/>
      <c r="D481" s="9"/>
      <c r="AF481" s="104"/>
      <c r="IM481" s="75"/>
    </row>
    <row r="482" spans="1:247" ht="12.75" customHeight="1" x14ac:dyDescent="0.2">
      <c r="A482" s="98"/>
      <c r="D482" s="9"/>
      <c r="AF482" s="104"/>
      <c r="IM482" s="75"/>
    </row>
    <row r="483" spans="1:247" ht="12.75" customHeight="1" x14ac:dyDescent="0.2">
      <c r="A483" s="98"/>
      <c r="D483" s="9"/>
      <c r="AF483" s="104"/>
      <c r="IM483" s="75"/>
    </row>
    <row r="484" spans="1:247" ht="12.75" customHeight="1" x14ac:dyDescent="0.2">
      <c r="A484" s="98"/>
      <c r="D484" s="9"/>
      <c r="AF484" s="104"/>
      <c r="IM484" s="75"/>
    </row>
    <row r="485" spans="1:247" ht="12.75" customHeight="1" x14ac:dyDescent="0.2">
      <c r="A485" s="98"/>
      <c r="D485" s="9"/>
      <c r="AF485" s="104"/>
      <c r="IM485" s="75"/>
    </row>
    <row r="486" spans="1:247" ht="12.75" customHeight="1" x14ac:dyDescent="0.2">
      <c r="A486" s="98"/>
      <c r="D486" s="9"/>
      <c r="AF486" s="104"/>
      <c r="IM486" s="75"/>
    </row>
    <row r="487" spans="1:247" ht="12.75" customHeight="1" x14ac:dyDescent="0.2">
      <c r="A487" s="98"/>
      <c r="D487" s="9"/>
      <c r="AF487" s="104"/>
      <c r="IM487" s="75"/>
    </row>
    <row r="488" spans="1:247" ht="12.75" customHeight="1" x14ac:dyDescent="0.2">
      <c r="A488" s="98"/>
      <c r="D488" s="9"/>
      <c r="AF488" s="104"/>
      <c r="IM488" s="75"/>
    </row>
    <row r="489" spans="1:247" ht="12.75" customHeight="1" x14ac:dyDescent="0.2">
      <c r="A489" s="98"/>
      <c r="D489" s="9"/>
      <c r="AF489" s="104"/>
      <c r="IM489" s="75"/>
    </row>
    <row r="490" spans="1:247" ht="12.75" customHeight="1" x14ac:dyDescent="0.2">
      <c r="A490" s="98"/>
      <c r="D490" s="9"/>
      <c r="AF490" s="104"/>
      <c r="IM490" s="75"/>
    </row>
    <row r="491" spans="1:247" ht="12.75" customHeight="1" x14ac:dyDescent="0.2">
      <c r="A491" s="98"/>
      <c r="D491" s="9"/>
      <c r="AF491" s="104"/>
      <c r="IM491" s="75"/>
    </row>
    <row r="492" spans="1:247" ht="12.75" customHeight="1" x14ac:dyDescent="0.2">
      <c r="A492" s="98"/>
      <c r="D492" s="9"/>
      <c r="AF492" s="104"/>
      <c r="IM492" s="75"/>
    </row>
    <row r="493" spans="1:247" ht="12.75" customHeight="1" x14ac:dyDescent="0.2">
      <c r="A493" s="98"/>
      <c r="D493" s="9"/>
      <c r="AF493" s="104"/>
      <c r="IM493" s="75"/>
    </row>
    <row r="494" spans="1:247" ht="12.75" customHeight="1" x14ac:dyDescent="0.2">
      <c r="A494" s="98"/>
      <c r="D494" s="9"/>
      <c r="AF494" s="104"/>
      <c r="IM494" s="75"/>
    </row>
    <row r="495" spans="1:247" ht="12.75" customHeight="1" x14ac:dyDescent="0.2">
      <c r="A495" s="98"/>
      <c r="D495" s="9"/>
      <c r="AF495" s="104"/>
      <c r="IM495" s="75"/>
    </row>
    <row r="496" spans="1:247" ht="12.75" customHeight="1" x14ac:dyDescent="0.2">
      <c r="A496" s="98"/>
      <c r="D496" s="9"/>
      <c r="AF496" s="104"/>
      <c r="IM496" s="75"/>
    </row>
    <row r="497" spans="1:247" ht="12.75" customHeight="1" x14ac:dyDescent="0.2">
      <c r="A497" s="98"/>
      <c r="D497" s="9"/>
      <c r="AF497" s="104"/>
      <c r="IM497" s="75"/>
    </row>
    <row r="498" spans="1:247" ht="12.75" customHeight="1" x14ac:dyDescent="0.2">
      <c r="A498" s="98"/>
      <c r="D498" s="9"/>
      <c r="AF498" s="104"/>
      <c r="IM498" s="75"/>
    </row>
    <row r="499" spans="1:247" ht="12.75" customHeight="1" x14ac:dyDescent="0.2">
      <c r="A499" s="98"/>
      <c r="D499" s="9"/>
      <c r="AF499" s="104"/>
      <c r="IM499" s="75"/>
    </row>
    <row r="500" spans="1:247" ht="12.75" customHeight="1" x14ac:dyDescent="0.2">
      <c r="A500" s="98"/>
      <c r="D500" s="9"/>
      <c r="AF500" s="104"/>
      <c r="IM500" s="75"/>
    </row>
    <row r="501" spans="1:247" ht="12.75" customHeight="1" x14ac:dyDescent="0.2">
      <c r="A501" s="98"/>
      <c r="D501" s="9"/>
      <c r="AF501" s="104"/>
      <c r="IM501" s="75"/>
    </row>
    <row r="502" spans="1:247" ht="12.75" customHeight="1" x14ac:dyDescent="0.2">
      <c r="A502" s="98"/>
      <c r="D502" s="9"/>
      <c r="AF502" s="104"/>
      <c r="IM502" s="75"/>
    </row>
    <row r="503" spans="1:247" ht="12.75" customHeight="1" x14ac:dyDescent="0.2">
      <c r="A503" s="98"/>
      <c r="D503" s="9"/>
      <c r="AF503" s="104"/>
      <c r="IM503" s="75"/>
    </row>
    <row r="504" spans="1:247" ht="12.75" customHeight="1" x14ac:dyDescent="0.2">
      <c r="A504" s="98"/>
      <c r="D504" s="9"/>
      <c r="AF504" s="104"/>
      <c r="IM504" s="75"/>
    </row>
    <row r="505" spans="1:247" ht="12.75" customHeight="1" x14ac:dyDescent="0.2">
      <c r="A505" s="98"/>
      <c r="D505" s="9"/>
      <c r="AF505" s="104"/>
      <c r="IM505" s="75"/>
    </row>
    <row r="506" spans="1:247" ht="12.75" customHeight="1" x14ac:dyDescent="0.2">
      <c r="A506" s="98"/>
      <c r="D506" s="9"/>
      <c r="AF506" s="104"/>
      <c r="IM506" s="75"/>
    </row>
    <row r="507" spans="1:247" ht="12.75" customHeight="1" x14ac:dyDescent="0.2">
      <c r="A507" s="98"/>
      <c r="D507" s="9"/>
      <c r="AF507" s="104"/>
      <c r="IM507" s="75"/>
    </row>
    <row r="508" spans="1:247" ht="12.75" customHeight="1" x14ac:dyDescent="0.2">
      <c r="A508" s="98"/>
      <c r="D508" s="9"/>
      <c r="AF508" s="104"/>
      <c r="IM508" s="75"/>
    </row>
    <row r="509" spans="1:247" ht="12.75" customHeight="1" x14ac:dyDescent="0.2">
      <c r="A509" s="98"/>
      <c r="D509" s="9"/>
      <c r="AF509" s="104"/>
      <c r="IM509" s="75"/>
    </row>
    <row r="510" spans="1:247" ht="12.75" customHeight="1" x14ac:dyDescent="0.2">
      <c r="A510" s="98"/>
      <c r="D510" s="9"/>
      <c r="AF510" s="104"/>
      <c r="IM510" s="75"/>
    </row>
    <row r="511" spans="1:247" ht="12.75" customHeight="1" x14ac:dyDescent="0.2">
      <c r="A511" s="98"/>
      <c r="D511" s="9"/>
      <c r="AF511" s="104"/>
      <c r="IM511" s="75"/>
    </row>
    <row r="512" spans="1:247" ht="12.75" customHeight="1" x14ac:dyDescent="0.2">
      <c r="A512" s="98"/>
      <c r="D512" s="9"/>
      <c r="AF512" s="104"/>
      <c r="IM512" s="75"/>
    </row>
    <row r="513" spans="1:247" ht="12.75" customHeight="1" x14ac:dyDescent="0.2">
      <c r="A513" s="98"/>
      <c r="D513" s="9"/>
      <c r="AF513" s="104"/>
      <c r="IM513" s="75"/>
    </row>
    <row r="514" spans="1:247" ht="12.75" customHeight="1" x14ac:dyDescent="0.2">
      <c r="A514" s="98"/>
      <c r="D514" s="9"/>
      <c r="AF514" s="104"/>
      <c r="IM514" s="75"/>
    </row>
    <row r="515" spans="1:247" ht="12.75" customHeight="1" x14ac:dyDescent="0.2">
      <c r="A515" s="98"/>
      <c r="D515" s="9"/>
      <c r="AF515" s="104"/>
      <c r="IM515" s="75"/>
    </row>
    <row r="516" spans="1:247" ht="12.75" customHeight="1" x14ac:dyDescent="0.2">
      <c r="A516" s="98"/>
      <c r="D516" s="9"/>
      <c r="AF516" s="104"/>
      <c r="IM516" s="75"/>
    </row>
    <row r="517" spans="1:247" ht="12.75" customHeight="1" x14ac:dyDescent="0.2">
      <c r="A517" s="98"/>
      <c r="D517" s="9"/>
      <c r="AF517" s="104"/>
      <c r="IM517" s="75"/>
    </row>
    <row r="518" spans="1:247" ht="12.75" customHeight="1" x14ac:dyDescent="0.2">
      <c r="A518" s="98"/>
      <c r="D518" s="9"/>
      <c r="AF518" s="104"/>
      <c r="IM518" s="75"/>
    </row>
    <row r="519" spans="1:247" ht="12.75" customHeight="1" x14ac:dyDescent="0.2">
      <c r="A519" s="98"/>
      <c r="D519" s="9"/>
      <c r="AF519" s="104"/>
      <c r="IM519" s="75"/>
    </row>
    <row r="520" spans="1:247" ht="12.75" customHeight="1" x14ac:dyDescent="0.2">
      <c r="A520" s="98"/>
      <c r="D520" s="9"/>
      <c r="AF520" s="104"/>
      <c r="IM520" s="75"/>
    </row>
    <row r="521" spans="1:247" ht="12.75" customHeight="1" x14ac:dyDescent="0.2">
      <c r="A521" s="98"/>
      <c r="D521" s="9"/>
      <c r="AF521" s="104"/>
      <c r="IM521" s="75"/>
    </row>
    <row r="522" spans="1:247" ht="12.75" customHeight="1" x14ac:dyDescent="0.2">
      <c r="A522" s="98"/>
      <c r="D522" s="9"/>
      <c r="AF522" s="104"/>
      <c r="IM522" s="75"/>
    </row>
    <row r="523" spans="1:247" ht="12.75" customHeight="1" x14ac:dyDescent="0.2">
      <c r="A523" s="98"/>
      <c r="D523" s="9"/>
      <c r="AF523" s="104"/>
      <c r="IM523" s="75"/>
    </row>
    <row r="524" spans="1:247" ht="12.75" customHeight="1" x14ac:dyDescent="0.2">
      <c r="A524" s="98"/>
      <c r="D524" s="9"/>
      <c r="AF524" s="104"/>
      <c r="IM524" s="75"/>
    </row>
    <row r="525" spans="1:247" ht="12.75" customHeight="1" x14ac:dyDescent="0.2">
      <c r="A525" s="98"/>
      <c r="D525" s="9"/>
      <c r="AF525" s="104"/>
      <c r="IM525" s="75"/>
    </row>
    <row r="526" spans="1:247" ht="12.75" customHeight="1" x14ac:dyDescent="0.2">
      <c r="A526" s="98"/>
      <c r="D526" s="9"/>
      <c r="AF526" s="104"/>
      <c r="IM526" s="75"/>
    </row>
    <row r="527" spans="1:247" ht="12.75" customHeight="1" x14ac:dyDescent="0.2">
      <c r="A527" s="98"/>
      <c r="D527" s="9"/>
      <c r="AF527" s="104"/>
      <c r="IM527" s="75"/>
    </row>
    <row r="528" spans="1:247" ht="12.75" customHeight="1" x14ac:dyDescent="0.2">
      <c r="A528" s="98"/>
      <c r="D528" s="9"/>
      <c r="AF528" s="104"/>
      <c r="IM528" s="75"/>
    </row>
    <row r="529" spans="1:247" ht="12.75" customHeight="1" x14ac:dyDescent="0.2">
      <c r="A529" s="98"/>
      <c r="D529" s="9"/>
      <c r="AF529" s="104"/>
      <c r="IM529" s="75"/>
    </row>
    <row r="530" spans="1:247" ht="12.75" customHeight="1" x14ac:dyDescent="0.2">
      <c r="A530" s="98"/>
      <c r="D530" s="9"/>
      <c r="AF530" s="104"/>
      <c r="IM530" s="75"/>
    </row>
    <row r="531" spans="1:247" ht="12.75" customHeight="1" x14ac:dyDescent="0.2">
      <c r="A531" s="98"/>
      <c r="D531" s="9"/>
      <c r="AF531" s="104"/>
      <c r="IM531" s="75"/>
    </row>
    <row r="532" spans="1:247" ht="12.75" customHeight="1" x14ac:dyDescent="0.2">
      <c r="A532" s="98"/>
      <c r="D532" s="9"/>
      <c r="AF532" s="104"/>
      <c r="IM532" s="75"/>
    </row>
    <row r="533" spans="1:247" ht="12.75" customHeight="1" x14ac:dyDescent="0.2">
      <c r="A533" s="98"/>
      <c r="D533" s="9"/>
      <c r="AF533" s="104"/>
      <c r="IM533" s="75"/>
    </row>
    <row r="534" spans="1:247" ht="12.75" customHeight="1" x14ac:dyDescent="0.2">
      <c r="A534" s="98"/>
      <c r="D534" s="9"/>
      <c r="AF534" s="104"/>
      <c r="IM534" s="75"/>
    </row>
    <row r="535" spans="1:247" ht="12.75" customHeight="1" x14ac:dyDescent="0.2">
      <c r="A535" s="98"/>
      <c r="D535" s="9"/>
      <c r="AF535" s="104"/>
      <c r="IM535" s="75"/>
    </row>
    <row r="536" spans="1:247" ht="12.75" customHeight="1" x14ac:dyDescent="0.2">
      <c r="A536" s="98"/>
      <c r="D536" s="9"/>
      <c r="AF536" s="104"/>
      <c r="IM536" s="75"/>
    </row>
    <row r="537" spans="1:247" ht="12.75" customHeight="1" x14ac:dyDescent="0.2">
      <c r="A537" s="98"/>
      <c r="D537" s="9"/>
      <c r="AF537" s="104"/>
      <c r="IM537" s="75"/>
    </row>
    <row r="538" spans="1:247" ht="12.75" customHeight="1" x14ac:dyDescent="0.2">
      <c r="A538" s="98"/>
      <c r="D538" s="9"/>
      <c r="AF538" s="104"/>
      <c r="IM538" s="75"/>
    </row>
    <row r="539" spans="1:247" ht="12.75" customHeight="1" x14ac:dyDescent="0.2">
      <c r="A539" s="98"/>
      <c r="D539" s="9"/>
      <c r="AF539" s="104"/>
      <c r="IM539" s="75"/>
    </row>
    <row r="540" spans="1:247" ht="12.75" customHeight="1" x14ac:dyDescent="0.2">
      <c r="A540" s="98"/>
      <c r="D540" s="9"/>
      <c r="AF540" s="104"/>
      <c r="IM540" s="75"/>
    </row>
    <row r="541" spans="1:247" ht="12.75" customHeight="1" x14ac:dyDescent="0.2">
      <c r="A541" s="98"/>
      <c r="D541" s="9"/>
      <c r="AF541" s="104"/>
      <c r="IM541" s="75"/>
    </row>
    <row r="542" spans="1:247" ht="12.75" customHeight="1" x14ac:dyDescent="0.2">
      <c r="A542" s="98"/>
      <c r="D542" s="9"/>
      <c r="AF542" s="104"/>
      <c r="IM542" s="75"/>
    </row>
    <row r="543" spans="1:247" ht="12.75" customHeight="1" x14ac:dyDescent="0.2">
      <c r="A543" s="98"/>
      <c r="D543" s="9"/>
      <c r="AF543" s="104"/>
      <c r="IM543" s="75"/>
    </row>
    <row r="544" spans="1:247" ht="12.75" customHeight="1" x14ac:dyDescent="0.2">
      <c r="A544" s="98"/>
      <c r="D544" s="9"/>
      <c r="AF544" s="104"/>
      <c r="IM544" s="75"/>
    </row>
    <row r="545" spans="1:247" ht="12.75" customHeight="1" x14ac:dyDescent="0.2">
      <c r="A545" s="98"/>
      <c r="D545" s="9"/>
      <c r="AF545" s="104"/>
      <c r="IM545" s="75"/>
    </row>
    <row r="546" spans="1:247" ht="12.75" customHeight="1" x14ac:dyDescent="0.2">
      <c r="A546" s="98"/>
      <c r="D546" s="9"/>
      <c r="AF546" s="104"/>
      <c r="IM546" s="75"/>
    </row>
    <row r="547" spans="1:247" ht="12.75" customHeight="1" x14ac:dyDescent="0.2">
      <c r="A547" s="98"/>
      <c r="D547" s="9"/>
      <c r="AF547" s="104"/>
      <c r="IM547" s="75"/>
    </row>
    <row r="548" spans="1:247" ht="12.75" customHeight="1" x14ac:dyDescent="0.2">
      <c r="A548" s="98"/>
      <c r="D548" s="9"/>
      <c r="AF548" s="104"/>
      <c r="IM548" s="75"/>
    </row>
    <row r="549" spans="1:247" ht="12.75" customHeight="1" x14ac:dyDescent="0.2">
      <c r="A549" s="98"/>
      <c r="D549" s="9"/>
      <c r="AF549" s="104"/>
      <c r="IM549" s="75"/>
    </row>
    <row r="550" spans="1:247" ht="12.75" customHeight="1" x14ac:dyDescent="0.2">
      <c r="A550" s="98"/>
      <c r="D550" s="9"/>
      <c r="AF550" s="104"/>
      <c r="IM550" s="75"/>
    </row>
    <row r="551" spans="1:247" ht="12.75" customHeight="1" x14ac:dyDescent="0.2">
      <c r="A551" s="98"/>
      <c r="D551" s="9"/>
      <c r="AF551" s="104"/>
      <c r="IM551" s="75"/>
    </row>
    <row r="552" spans="1:247" ht="12.75" customHeight="1" x14ac:dyDescent="0.2">
      <c r="A552" s="98"/>
      <c r="D552" s="9"/>
      <c r="AF552" s="104"/>
      <c r="IM552" s="75"/>
    </row>
    <row r="553" spans="1:247" ht="12.75" customHeight="1" x14ac:dyDescent="0.2">
      <c r="A553" s="98"/>
      <c r="D553" s="9"/>
      <c r="AF553" s="104"/>
      <c r="IM553" s="75"/>
    </row>
    <row r="554" spans="1:247" ht="12.75" customHeight="1" x14ac:dyDescent="0.2">
      <c r="A554" s="98"/>
      <c r="D554" s="9"/>
      <c r="AF554" s="104"/>
      <c r="IM554" s="75"/>
    </row>
    <row r="555" spans="1:247" ht="12.75" customHeight="1" x14ac:dyDescent="0.2">
      <c r="A555" s="98"/>
      <c r="D555" s="9"/>
      <c r="AF555" s="104"/>
      <c r="IM555" s="75"/>
    </row>
    <row r="556" spans="1:247" ht="12.75" customHeight="1" x14ac:dyDescent="0.2">
      <c r="A556" s="98"/>
      <c r="D556" s="9"/>
      <c r="AF556" s="104"/>
      <c r="IM556" s="75"/>
    </row>
    <row r="557" spans="1:247" ht="12.75" customHeight="1" x14ac:dyDescent="0.2">
      <c r="A557" s="98"/>
      <c r="D557" s="9"/>
      <c r="AF557" s="104"/>
      <c r="IM557" s="75"/>
    </row>
    <row r="558" spans="1:247" ht="12.75" customHeight="1" x14ac:dyDescent="0.2">
      <c r="A558" s="98"/>
      <c r="D558" s="9"/>
      <c r="AF558" s="104"/>
      <c r="IM558" s="75"/>
    </row>
    <row r="559" spans="1:247" ht="12.75" customHeight="1" x14ac:dyDescent="0.2">
      <c r="A559" s="98"/>
      <c r="D559" s="9"/>
      <c r="AF559" s="104"/>
      <c r="IM559" s="75"/>
    </row>
    <row r="560" spans="1:247" ht="12.75" customHeight="1" x14ac:dyDescent="0.2">
      <c r="A560" s="98"/>
      <c r="D560" s="9"/>
      <c r="AF560" s="104"/>
      <c r="IM560" s="75"/>
    </row>
    <row r="561" spans="1:247" ht="12.75" customHeight="1" x14ac:dyDescent="0.2">
      <c r="A561" s="98"/>
      <c r="D561" s="9"/>
      <c r="AF561" s="104"/>
      <c r="IM561" s="75"/>
    </row>
    <row r="562" spans="1:247" ht="12.75" customHeight="1" x14ac:dyDescent="0.2">
      <c r="A562" s="98"/>
      <c r="D562" s="9"/>
      <c r="AF562" s="104"/>
      <c r="IM562" s="75"/>
    </row>
    <row r="563" spans="1:247" ht="12.75" customHeight="1" x14ac:dyDescent="0.2">
      <c r="A563" s="98"/>
      <c r="D563" s="9"/>
      <c r="AF563" s="104"/>
      <c r="IM563" s="75"/>
    </row>
    <row r="564" spans="1:247" ht="12.75" customHeight="1" x14ac:dyDescent="0.2">
      <c r="A564" s="98"/>
      <c r="D564" s="9"/>
      <c r="AF564" s="104"/>
      <c r="IM564" s="75"/>
    </row>
    <row r="565" spans="1:247" ht="12.75" customHeight="1" x14ac:dyDescent="0.2">
      <c r="A565" s="98"/>
      <c r="D565" s="9"/>
      <c r="AF565" s="104"/>
      <c r="IM565" s="75"/>
    </row>
    <row r="566" spans="1:247" ht="12.75" customHeight="1" x14ac:dyDescent="0.2">
      <c r="A566" s="98"/>
      <c r="D566" s="9"/>
      <c r="AF566" s="104"/>
      <c r="IM566" s="75"/>
    </row>
    <row r="567" spans="1:247" ht="12.75" customHeight="1" x14ac:dyDescent="0.2">
      <c r="A567" s="98"/>
      <c r="D567" s="9"/>
      <c r="AF567" s="104"/>
      <c r="IM567" s="75"/>
    </row>
    <row r="568" spans="1:247" ht="12.75" customHeight="1" x14ac:dyDescent="0.2">
      <c r="A568" s="98"/>
      <c r="D568" s="9"/>
      <c r="AF568" s="104"/>
      <c r="IM568" s="75"/>
    </row>
    <row r="569" spans="1:247" ht="12.75" customHeight="1" x14ac:dyDescent="0.2">
      <c r="A569" s="98"/>
      <c r="D569" s="9"/>
      <c r="AF569" s="104"/>
      <c r="IM569" s="75"/>
    </row>
    <row r="570" spans="1:247" ht="12.75" customHeight="1" x14ac:dyDescent="0.2">
      <c r="A570" s="98"/>
      <c r="D570" s="9"/>
      <c r="AF570" s="104"/>
      <c r="IM570" s="75"/>
    </row>
    <row r="571" spans="1:247" ht="12.75" customHeight="1" x14ac:dyDescent="0.2">
      <c r="A571" s="98"/>
      <c r="D571" s="9"/>
      <c r="AF571" s="104"/>
      <c r="IM571" s="75"/>
    </row>
    <row r="572" spans="1:247" ht="12.75" customHeight="1" x14ac:dyDescent="0.2">
      <c r="A572" s="98"/>
      <c r="D572" s="9"/>
      <c r="AF572" s="104"/>
      <c r="IM572" s="75"/>
    </row>
    <row r="573" spans="1:247" ht="12.75" customHeight="1" x14ac:dyDescent="0.2">
      <c r="A573" s="98"/>
      <c r="D573" s="9"/>
      <c r="AF573" s="104"/>
      <c r="IM573" s="75"/>
    </row>
    <row r="574" spans="1:247" ht="12.75" customHeight="1" x14ac:dyDescent="0.2">
      <c r="A574" s="98"/>
      <c r="D574" s="9"/>
      <c r="AF574" s="104"/>
      <c r="IM574" s="75"/>
    </row>
    <row r="575" spans="1:247" ht="12.75" customHeight="1" x14ac:dyDescent="0.2">
      <c r="A575" s="98"/>
      <c r="D575" s="9"/>
      <c r="AF575" s="104"/>
      <c r="IM575" s="75"/>
    </row>
    <row r="576" spans="1:247" ht="12.75" customHeight="1" x14ac:dyDescent="0.2">
      <c r="A576" s="98"/>
      <c r="D576" s="9"/>
      <c r="AF576" s="104"/>
      <c r="IM576" s="75"/>
    </row>
    <row r="577" spans="1:247" ht="12.75" customHeight="1" x14ac:dyDescent="0.2">
      <c r="A577" s="98"/>
      <c r="D577" s="9"/>
      <c r="AF577" s="104"/>
      <c r="IM577" s="75"/>
    </row>
    <row r="578" spans="1:247" ht="12.75" customHeight="1" x14ac:dyDescent="0.2">
      <c r="A578" s="98"/>
      <c r="D578" s="9"/>
      <c r="AF578" s="104"/>
      <c r="IM578" s="75"/>
    </row>
    <row r="579" spans="1:247" ht="12.75" customHeight="1" x14ac:dyDescent="0.2">
      <c r="A579" s="98"/>
      <c r="D579" s="9"/>
      <c r="AF579" s="104"/>
      <c r="IM579" s="75"/>
    </row>
    <row r="580" spans="1:247" ht="12.75" customHeight="1" x14ac:dyDescent="0.2">
      <c r="A580" s="98"/>
      <c r="D580" s="9"/>
      <c r="AF580" s="104"/>
      <c r="IM580" s="75"/>
    </row>
    <row r="581" spans="1:247" ht="12.75" customHeight="1" x14ac:dyDescent="0.2">
      <c r="A581" s="98"/>
      <c r="D581" s="9"/>
      <c r="AF581" s="104"/>
      <c r="IM581" s="75"/>
    </row>
    <row r="582" spans="1:247" ht="12.75" customHeight="1" x14ac:dyDescent="0.2">
      <c r="A582" s="98"/>
      <c r="D582" s="9"/>
      <c r="AF582" s="104"/>
      <c r="IM582" s="75"/>
    </row>
    <row r="583" spans="1:247" ht="12.75" customHeight="1" x14ac:dyDescent="0.2">
      <c r="A583" s="98"/>
      <c r="D583" s="9"/>
      <c r="AF583" s="104"/>
      <c r="IM583" s="75"/>
    </row>
    <row r="584" spans="1:247" ht="12.75" customHeight="1" x14ac:dyDescent="0.2">
      <c r="A584" s="98"/>
      <c r="D584" s="9"/>
      <c r="AF584" s="104"/>
      <c r="IM584" s="75"/>
    </row>
    <row r="585" spans="1:247" ht="12.75" customHeight="1" x14ac:dyDescent="0.2">
      <c r="A585" s="98"/>
      <c r="D585" s="9"/>
      <c r="AF585" s="104"/>
      <c r="IM585" s="75"/>
    </row>
    <row r="586" spans="1:247" ht="12.75" customHeight="1" x14ac:dyDescent="0.2">
      <c r="A586" s="98"/>
      <c r="D586" s="9"/>
      <c r="AF586" s="104"/>
      <c r="IM586" s="75"/>
    </row>
    <row r="587" spans="1:247" ht="12.75" customHeight="1" x14ac:dyDescent="0.2">
      <c r="A587" s="98"/>
      <c r="D587" s="9"/>
      <c r="AF587" s="104"/>
      <c r="IM587" s="75"/>
    </row>
    <row r="588" spans="1:247" ht="12.75" customHeight="1" x14ac:dyDescent="0.2">
      <c r="A588" s="98"/>
      <c r="D588" s="9"/>
      <c r="AF588" s="104"/>
      <c r="IM588" s="75"/>
    </row>
    <row r="589" spans="1:247" ht="12.75" customHeight="1" x14ac:dyDescent="0.2">
      <c r="A589" s="98"/>
      <c r="D589" s="9"/>
      <c r="AF589" s="104"/>
      <c r="IM589" s="75"/>
    </row>
    <row r="590" spans="1:247" ht="12.75" customHeight="1" x14ac:dyDescent="0.2">
      <c r="A590" s="98"/>
      <c r="D590" s="9"/>
      <c r="AF590" s="104"/>
      <c r="IM590" s="75"/>
    </row>
    <row r="591" spans="1:247" ht="12.75" customHeight="1" x14ac:dyDescent="0.2">
      <c r="A591" s="98"/>
      <c r="D591" s="9"/>
      <c r="AF591" s="104"/>
      <c r="IM591" s="75"/>
    </row>
    <row r="592" spans="1:247" ht="12.75" customHeight="1" x14ac:dyDescent="0.2">
      <c r="A592" s="98"/>
      <c r="D592" s="9"/>
      <c r="AF592" s="104"/>
      <c r="IM592" s="75"/>
    </row>
    <row r="593" spans="1:247" ht="12.75" customHeight="1" x14ac:dyDescent="0.2">
      <c r="A593" s="98"/>
      <c r="D593" s="9"/>
      <c r="AF593" s="104"/>
      <c r="IM593" s="75"/>
    </row>
    <row r="594" spans="1:247" ht="12.75" customHeight="1" x14ac:dyDescent="0.2">
      <c r="A594" s="98"/>
      <c r="D594" s="9"/>
      <c r="AF594" s="104"/>
      <c r="IM594" s="75"/>
    </row>
    <row r="595" spans="1:247" ht="12.75" customHeight="1" x14ac:dyDescent="0.2">
      <c r="A595" s="98"/>
      <c r="D595" s="9"/>
      <c r="AF595" s="104"/>
      <c r="IM595" s="75"/>
    </row>
    <row r="596" spans="1:247" ht="12.75" customHeight="1" x14ac:dyDescent="0.2">
      <c r="A596" s="98"/>
      <c r="D596" s="9"/>
      <c r="AF596" s="104"/>
      <c r="IM596" s="75"/>
    </row>
    <row r="597" spans="1:247" ht="12.75" customHeight="1" x14ac:dyDescent="0.2">
      <c r="A597" s="98"/>
      <c r="D597" s="9"/>
      <c r="AF597" s="104"/>
      <c r="IM597" s="75"/>
    </row>
    <row r="598" spans="1:247" ht="12.75" customHeight="1" x14ac:dyDescent="0.2">
      <c r="A598" s="98"/>
      <c r="D598" s="9"/>
      <c r="AF598" s="104"/>
      <c r="IM598" s="75"/>
    </row>
    <row r="599" spans="1:247" ht="12.75" customHeight="1" x14ac:dyDescent="0.2">
      <c r="A599" s="98"/>
      <c r="D599" s="9"/>
      <c r="AF599" s="104"/>
      <c r="IM599" s="75"/>
    </row>
    <row r="600" spans="1:247" ht="12.75" customHeight="1" x14ac:dyDescent="0.2">
      <c r="A600" s="98"/>
      <c r="D600" s="9"/>
      <c r="AF600" s="104"/>
      <c r="IM600" s="75"/>
    </row>
    <row r="601" spans="1:247" ht="12.75" customHeight="1" x14ac:dyDescent="0.2">
      <c r="A601" s="98"/>
      <c r="D601" s="9"/>
      <c r="AF601" s="104"/>
      <c r="IM601" s="75"/>
    </row>
    <row r="602" spans="1:247" ht="12.75" customHeight="1" x14ac:dyDescent="0.2">
      <c r="A602" s="98"/>
      <c r="D602" s="9"/>
      <c r="AF602" s="104"/>
      <c r="IM602" s="75"/>
    </row>
    <row r="603" spans="1:247" ht="12.75" customHeight="1" x14ac:dyDescent="0.2">
      <c r="A603" s="98"/>
      <c r="D603" s="9"/>
      <c r="AF603" s="104"/>
      <c r="IM603" s="75"/>
    </row>
    <row r="604" spans="1:247" ht="12.75" customHeight="1" x14ac:dyDescent="0.2">
      <c r="A604" s="98"/>
      <c r="D604" s="9"/>
      <c r="AF604" s="104"/>
      <c r="IM604" s="75"/>
    </row>
    <row r="605" spans="1:247" ht="12.75" customHeight="1" x14ac:dyDescent="0.2">
      <c r="A605" s="98"/>
      <c r="D605" s="9"/>
      <c r="AF605" s="104"/>
      <c r="IM605" s="75"/>
    </row>
    <row r="606" spans="1:247" ht="12.75" customHeight="1" x14ac:dyDescent="0.2">
      <c r="A606" s="98"/>
      <c r="D606" s="9"/>
      <c r="AF606" s="104"/>
      <c r="IM606" s="75"/>
    </row>
    <row r="607" spans="1:247" ht="12.75" customHeight="1" x14ac:dyDescent="0.2">
      <c r="A607" s="98"/>
      <c r="D607" s="9"/>
      <c r="AF607" s="104"/>
      <c r="IM607" s="75"/>
    </row>
    <row r="608" spans="1:247" ht="12.75" customHeight="1" x14ac:dyDescent="0.2">
      <c r="A608" s="98"/>
      <c r="D608" s="9"/>
      <c r="AF608" s="104"/>
      <c r="IM608" s="75"/>
    </row>
    <row r="609" spans="1:247" ht="12.75" customHeight="1" x14ac:dyDescent="0.2">
      <c r="A609" s="98"/>
      <c r="D609" s="9"/>
      <c r="AF609" s="104"/>
      <c r="IM609" s="75"/>
    </row>
    <row r="610" spans="1:247" ht="12.75" customHeight="1" x14ac:dyDescent="0.2">
      <c r="A610" s="98"/>
      <c r="D610" s="9"/>
      <c r="AF610" s="104"/>
      <c r="IM610" s="75"/>
    </row>
    <row r="611" spans="1:247" ht="12.75" customHeight="1" x14ac:dyDescent="0.2">
      <c r="A611" s="98"/>
      <c r="D611" s="9"/>
      <c r="AF611" s="104"/>
      <c r="IM611" s="75"/>
    </row>
    <row r="612" spans="1:247" ht="12.75" customHeight="1" x14ac:dyDescent="0.2">
      <c r="A612" s="98"/>
      <c r="D612" s="9"/>
      <c r="AF612" s="104"/>
      <c r="IM612" s="75"/>
    </row>
    <row r="613" spans="1:247" ht="12.75" customHeight="1" x14ac:dyDescent="0.2">
      <c r="A613" s="98"/>
      <c r="D613" s="9"/>
      <c r="AF613" s="104"/>
      <c r="IM613" s="75"/>
    </row>
    <row r="614" spans="1:247" ht="12.75" customHeight="1" x14ac:dyDescent="0.2">
      <c r="A614" s="98"/>
      <c r="D614" s="9"/>
      <c r="AF614" s="104"/>
      <c r="IM614" s="75"/>
    </row>
    <row r="615" spans="1:247" ht="12.75" customHeight="1" x14ac:dyDescent="0.2">
      <c r="A615" s="98"/>
      <c r="D615" s="9"/>
      <c r="AF615" s="104"/>
      <c r="IM615" s="75"/>
    </row>
    <row r="616" spans="1:247" ht="12.75" customHeight="1" x14ac:dyDescent="0.2">
      <c r="A616" s="98"/>
      <c r="D616" s="9"/>
      <c r="AF616" s="104"/>
      <c r="IM616" s="75"/>
    </row>
    <row r="617" spans="1:247" ht="12.75" customHeight="1" x14ac:dyDescent="0.2">
      <c r="A617" s="98"/>
      <c r="D617" s="9"/>
      <c r="AF617" s="104"/>
      <c r="IM617" s="75"/>
    </row>
    <row r="618" spans="1:247" ht="12.75" customHeight="1" x14ac:dyDescent="0.2">
      <c r="A618" s="98"/>
      <c r="D618" s="9"/>
      <c r="AF618" s="104"/>
      <c r="IM618" s="75"/>
    </row>
    <row r="619" spans="1:247" ht="12.75" customHeight="1" x14ac:dyDescent="0.2">
      <c r="A619" s="98"/>
      <c r="D619" s="9"/>
      <c r="AF619" s="104"/>
      <c r="IM619" s="75"/>
    </row>
    <row r="620" spans="1:247" ht="12.75" customHeight="1" x14ac:dyDescent="0.2">
      <c r="A620" s="98"/>
      <c r="D620" s="9"/>
      <c r="AF620" s="104"/>
      <c r="IM620" s="75"/>
    </row>
    <row r="621" spans="1:247" ht="12.75" customHeight="1" x14ac:dyDescent="0.2">
      <c r="A621" s="98"/>
      <c r="D621" s="9"/>
      <c r="AF621" s="104"/>
      <c r="IM621" s="75"/>
    </row>
    <row r="622" spans="1:247" ht="12.75" customHeight="1" x14ac:dyDescent="0.2">
      <c r="A622" s="98"/>
      <c r="D622" s="9"/>
      <c r="AF622" s="104"/>
      <c r="IM622" s="75"/>
    </row>
    <row r="623" spans="1:247" ht="12.75" customHeight="1" x14ac:dyDescent="0.2">
      <c r="A623" s="98"/>
      <c r="D623" s="9"/>
      <c r="AF623" s="104"/>
      <c r="IM623" s="75"/>
    </row>
    <row r="624" spans="1:247" ht="12.75" customHeight="1" x14ac:dyDescent="0.2">
      <c r="A624" s="98"/>
      <c r="D624" s="9"/>
      <c r="AF624" s="104"/>
      <c r="IM624" s="75"/>
    </row>
    <row r="625" spans="1:247" ht="12.75" customHeight="1" x14ac:dyDescent="0.2">
      <c r="A625" s="98"/>
      <c r="D625" s="9"/>
      <c r="AF625" s="104"/>
      <c r="IM625" s="75"/>
    </row>
    <row r="626" spans="1:247" ht="12.75" customHeight="1" x14ac:dyDescent="0.2">
      <c r="A626" s="98"/>
      <c r="D626" s="9"/>
      <c r="AF626" s="104"/>
      <c r="IM626" s="75"/>
    </row>
    <row r="627" spans="1:247" ht="12.75" customHeight="1" x14ac:dyDescent="0.2">
      <c r="A627" s="98"/>
      <c r="D627" s="9"/>
      <c r="AF627" s="104"/>
      <c r="IM627" s="75"/>
    </row>
    <row r="628" spans="1:247" ht="12.75" customHeight="1" x14ac:dyDescent="0.2">
      <c r="A628" s="98"/>
      <c r="D628" s="9"/>
      <c r="AF628" s="104"/>
      <c r="IM628" s="75"/>
    </row>
    <row r="629" spans="1:247" ht="12.75" customHeight="1" x14ac:dyDescent="0.2">
      <c r="A629" s="98"/>
      <c r="D629" s="9"/>
      <c r="AF629" s="104"/>
      <c r="IM629" s="75"/>
    </row>
    <row r="630" spans="1:247" ht="12.75" customHeight="1" x14ac:dyDescent="0.2">
      <c r="A630" s="98"/>
      <c r="D630" s="9"/>
      <c r="AF630" s="104"/>
      <c r="IM630" s="75"/>
    </row>
    <row r="631" spans="1:247" ht="12.75" customHeight="1" x14ac:dyDescent="0.2">
      <c r="A631" s="98"/>
      <c r="D631" s="9"/>
      <c r="AF631" s="104"/>
      <c r="IM631" s="75"/>
    </row>
    <row r="632" spans="1:247" ht="12.75" customHeight="1" x14ac:dyDescent="0.2">
      <c r="A632" s="98"/>
      <c r="D632" s="9"/>
      <c r="AF632" s="104"/>
      <c r="IM632" s="75"/>
    </row>
    <row r="633" spans="1:247" ht="12.75" customHeight="1" x14ac:dyDescent="0.2">
      <c r="A633" s="98"/>
      <c r="D633" s="9"/>
      <c r="AF633" s="104"/>
      <c r="IM633" s="75"/>
    </row>
    <row r="634" spans="1:247" ht="12.75" customHeight="1" x14ac:dyDescent="0.2">
      <c r="A634" s="98"/>
      <c r="D634" s="9"/>
      <c r="AF634" s="104"/>
      <c r="IM634" s="75"/>
    </row>
    <row r="635" spans="1:247" ht="12.75" customHeight="1" x14ac:dyDescent="0.2">
      <c r="A635" s="98"/>
      <c r="D635" s="9"/>
      <c r="AF635" s="104"/>
      <c r="IM635" s="75"/>
    </row>
    <row r="636" spans="1:247" ht="12.75" customHeight="1" x14ac:dyDescent="0.2">
      <c r="A636" s="98"/>
      <c r="D636" s="9"/>
      <c r="AF636" s="104"/>
      <c r="IM636" s="75"/>
    </row>
    <row r="637" spans="1:247" ht="12.75" customHeight="1" x14ac:dyDescent="0.2">
      <c r="A637" s="98"/>
      <c r="D637" s="9"/>
      <c r="AF637" s="104"/>
      <c r="IM637" s="75"/>
    </row>
    <row r="638" spans="1:247" ht="12.75" customHeight="1" x14ac:dyDescent="0.2">
      <c r="A638" s="98"/>
      <c r="D638" s="9"/>
      <c r="AF638" s="104"/>
      <c r="IM638" s="75"/>
    </row>
    <row r="639" spans="1:247" ht="12.75" customHeight="1" x14ac:dyDescent="0.2">
      <c r="A639" s="98"/>
      <c r="D639" s="9"/>
      <c r="AF639" s="104"/>
      <c r="IM639" s="75"/>
    </row>
    <row r="640" spans="1:247" ht="12.75" customHeight="1" x14ac:dyDescent="0.2">
      <c r="A640" s="98"/>
      <c r="D640" s="9"/>
      <c r="AF640" s="104"/>
      <c r="IM640" s="75"/>
    </row>
    <row r="641" spans="1:247" ht="12.75" customHeight="1" x14ac:dyDescent="0.2">
      <c r="A641" s="98"/>
      <c r="D641" s="9"/>
      <c r="AF641" s="104"/>
      <c r="IM641" s="75"/>
    </row>
    <row r="642" spans="1:247" ht="12.75" customHeight="1" x14ac:dyDescent="0.2">
      <c r="A642" s="98"/>
      <c r="D642" s="9"/>
      <c r="AF642" s="104"/>
      <c r="IM642" s="75"/>
    </row>
    <row r="643" spans="1:247" ht="12.75" customHeight="1" x14ac:dyDescent="0.2">
      <c r="A643" s="98"/>
      <c r="D643" s="9"/>
      <c r="AF643" s="104"/>
      <c r="IM643" s="75"/>
    </row>
    <row r="644" spans="1:247" ht="12.75" customHeight="1" x14ac:dyDescent="0.2">
      <c r="A644" s="98"/>
      <c r="D644" s="9"/>
      <c r="AF644" s="104"/>
      <c r="IM644" s="75"/>
    </row>
    <row r="645" spans="1:247" ht="12.75" customHeight="1" x14ac:dyDescent="0.2">
      <c r="A645" s="98"/>
      <c r="D645" s="9"/>
      <c r="AF645" s="104"/>
      <c r="IM645" s="75"/>
    </row>
    <row r="646" spans="1:247" ht="12.75" customHeight="1" x14ac:dyDescent="0.2">
      <c r="A646" s="98"/>
      <c r="D646" s="9"/>
      <c r="AF646" s="104"/>
      <c r="IM646" s="75"/>
    </row>
    <row r="647" spans="1:247" ht="12.75" customHeight="1" x14ac:dyDescent="0.2">
      <c r="A647" s="98"/>
      <c r="D647" s="9"/>
      <c r="AF647" s="104"/>
      <c r="IM647" s="75"/>
    </row>
    <row r="648" spans="1:247" ht="12.75" customHeight="1" x14ac:dyDescent="0.2">
      <c r="A648" s="98"/>
      <c r="D648" s="9"/>
      <c r="AF648" s="104"/>
      <c r="IM648" s="75"/>
    </row>
    <row r="649" spans="1:247" ht="12.75" customHeight="1" x14ac:dyDescent="0.2">
      <c r="A649" s="98"/>
      <c r="D649" s="9"/>
      <c r="AF649" s="104"/>
      <c r="IM649" s="75"/>
    </row>
    <row r="650" spans="1:247" ht="12.75" customHeight="1" x14ac:dyDescent="0.2">
      <c r="A650" s="98"/>
      <c r="D650" s="9"/>
      <c r="AF650" s="104"/>
      <c r="IM650" s="75"/>
    </row>
    <row r="651" spans="1:247" ht="12.75" customHeight="1" x14ac:dyDescent="0.2">
      <c r="A651" s="98"/>
      <c r="D651" s="9"/>
      <c r="AF651" s="104"/>
      <c r="IM651" s="75"/>
    </row>
    <row r="652" spans="1:247" ht="12.75" customHeight="1" x14ac:dyDescent="0.2">
      <c r="A652" s="98"/>
      <c r="D652" s="9"/>
      <c r="AF652" s="104"/>
      <c r="IM652" s="75"/>
    </row>
    <row r="653" spans="1:247" ht="12.75" customHeight="1" x14ac:dyDescent="0.2">
      <c r="A653" s="98"/>
      <c r="D653" s="9"/>
      <c r="AF653" s="104"/>
      <c r="IM653" s="75"/>
    </row>
    <row r="654" spans="1:247" ht="12.75" customHeight="1" x14ac:dyDescent="0.2">
      <c r="A654" s="98"/>
      <c r="D654" s="9"/>
      <c r="AF654" s="104"/>
      <c r="IM654" s="75"/>
    </row>
    <row r="655" spans="1:247" ht="12.75" customHeight="1" x14ac:dyDescent="0.2">
      <c r="A655" s="98"/>
      <c r="D655" s="9"/>
      <c r="AF655" s="104"/>
      <c r="IM655" s="75"/>
    </row>
    <row r="656" spans="1:247" ht="12.75" customHeight="1" x14ac:dyDescent="0.2">
      <c r="A656" s="98"/>
      <c r="D656" s="9"/>
      <c r="AF656" s="104"/>
      <c r="IM656" s="75"/>
    </row>
    <row r="657" spans="1:247" ht="12.75" customHeight="1" x14ac:dyDescent="0.2">
      <c r="A657" s="98"/>
      <c r="D657" s="9"/>
      <c r="AF657" s="104"/>
      <c r="IM657" s="75"/>
    </row>
    <row r="658" spans="1:247" ht="12.75" customHeight="1" x14ac:dyDescent="0.2">
      <c r="A658" s="98"/>
      <c r="D658" s="9"/>
      <c r="AF658" s="104"/>
      <c r="IM658" s="75"/>
    </row>
    <row r="659" spans="1:247" ht="12.75" customHeight="1" x14ac:dyDescent="0.2">
      <c r="A659" s="98"/>
      <c r="D659" s="9"/>
      <c r="AF659" s="104"/>
      <c r="IM659" s="75"/>
    </row>
    <row r="660" spans="1:247" ht="12.75" customHeight="1" x14ac:dyDescent="0.2">
      <c r="A660" s="98"/>
      <c r="D660" s="9"/>
      <c r="AF660" s="104"/>
      <c r="IM660" s="75"/>
    </row>
    <row r="661" spans="1:247" ht="12.75" customHeight="1" x14ac:dyDescent="0.2">
      <c r="A661" s="98"/>
      <c r="D661" s="9"/>
      <c r="AF661" s="104"/>
      <c r="IM661" s="75"/>
    </row>
    <row r="662" spans="1:247" ht="12.75" customHeight="1" x14ac:dyDescent="0.2">
      <c r="A662" s="98"/>
      <c r="D662" s="9"/>
      <c r="AF662" s="104"/>
      <c r="IM662" s="75"/>
    </row>
    <row r="663" spans="1:247" ht="12.75" customHeight="1" x14ac:dyDescent="0.2">
      <c r="A663" s="98"/>
      <c r="D663" s="9"/>
      <c r="AF663" s="104"/>
      <c r="IM663" s="75"/>
    </row>
    <row r="664" spans="1:247" ht="12.75" customHeight="1" x14ac:dyDescent="0.2">
      <c r="A664" s="98"/>
      <c r="D664" s="9"/>
      <c r="AF664" s="104"/>
      <c r="IM664" s="75"/>
    </row>
    <row r="665" spans="1:247" ht="12.75" customHeight="1" x14ac:dyDescent="0.2">
      <c r="A665" s="98"/>
      <c r="D665" s="9"/>
      <c r="AF665" s="104"/>
      <c r="IM665" s="75"/>
    </row>
    <row r="666" spans="1:247" ht="12.75" customHeight="1" x14ac:dyDescent="0.2">
      <c r="A666" s="98"/>
      <c r="D666" s="9"/>
      <c r="AF666" s="104"/>
      <c r="IM666" s="75"/>
    </row>
    <row r="667" spans="1:247" ht="12.75" customHeight="1" x14ac:dyDescent="0.2">
      <c r="A667" s="98"/>
      <c r="D667" s="9"/>
      <c r="AF667" s="104"/>
      <c r="IM667" s="75"/>
    </row>
    <row r="668" spans="1:247" ht="12.75" customHeight="1" x14ac:dyDescent="0.2">
      <c r="A668" s="98"/>
      <c r="D668" s="9"/>
      <c r="AF668" s="104"/>
      <c r="IM668" s="75"/>
    </row>
    <row r="669" spans="1:247" ht="12.75" customHeight="1" x14ac:dyDescent="0.2">
      <c r="A669" s="98"/>
      <c r="D669" s="9"/>
      <c r="AF669" s="104"/>
      <c r="IM669" s="75"/>
    </row>
    <row r="670" spans="1:247" ht="12.75" customHeight="1" x14ac:dyDescent="0.2">
      <c r="A670" s="98"/>
      <c r="D670" s="9"/>
      <c r="AF670" s="104"/>
      <c r="IM670" s="75"/>
    </row>
    <row r="671" spans="1:247" ht="12.75" customHeight="1" x14ac:dyDescent="0.2">
      <c r="A671" s="98"/>
      <c r="D671" s="9"/>
      <c r="AF671" s="104"/>
      <c r="IM671" s="75"/>
    </row>
    <row r="672" spans="1:247" ht="12.75" customHeight="1" x14ac:dyDescent="0.2">
      <c r="A672" s="98"/>
      <c r="D672" s="9"/>
      <c r="AF672" s="104"/>
      <c r="IM672" s="75"/>
    </row>
    <row r="673" spans="1:247" ht="12.75" customHeight="1" x14ac:dyDescent="0.2">
      <c r="A673" s="98"/>
      <c r="D673" s="9"/>
      <c r="AF673" s="104"/>
      <c r="IM673" s="75"/>
    </row>
    <row r="674" spans="1:247" ht="12.75" customHeight="1" x14ac:dyDescent="0.2">
      <c r="A674" s="98"/>
      <c r="D674" s="9"/>
      <c r="AF674" s="104"/>
      <c r="IM674" s="75"/>
    </row>
    <row r="675" spans="1:247" ht="12.75" customHeight="1" x14ac:dyDescent="0.2">
      <c r="A675" s="98"/>
      <c r="D675" s="9"/>
      <c r="AF675" s="104"/>
      <c r="IM675" s="75"/>
    </row>
    <row r="676" spans="1:247" ht="12.75" customHeight="1" x14ac:dyDescent="0.2">
      <c r="A676" s="98"/>
      <c r="D676" s="9"/>
      <c r="AF676" s="104"/>
      <c r="IM676" s="75"/>
    </row>
    <row r="677" spans="1:247" ht="12.75" customHeight="1" x14ac:dyDescent="0.2">
      <c r="A677" s="98"/>
      <c r="D677" s="9"/>
      <c r="AF677" s="104"/>
      <c r="IM677" s="75"/>
    </row>
    <row r="678" spans="1:247" ht="12.75" customHeight="1" x14ac:dyDescent="0.2">
      <c r="A678" s="98"/>
      <c r="D678" s="9"/>
      <c r="AF678" s="104"/>
      <c r="IM678" s="75"/>
    </row>
    <row r="679" spans="1:247" ht="12.75" customHeight="1" x14ac:dyDescent="0.2">
      <c r="A679" s="98"/>
      <c r="D679" s="9"/>
      <c r="AF679" s="104"/>
      <c r="IM679" s="75"/>
    </row>
    <row r="680" spans="1:247" ht="12.75" customHeight="1" x14ac:dyDescent="0.2">
      <c r="A680" s="98"/>
      <c r="D680" s="9"/>
      <c r="AF680" s="104"/>
      <c r="IM680" s="75"/>
    </row>
    <row r="681" spans="1:247" ht="12.75" customHeight="1" x14ac:dyDescent="0.2">
      <c r="A681" s="98"/>
      <c r="D681" s="9"/>
      <c r="AF681" s="104"/>
      <c r="IM681" s="75"/>
    </row>
    <row r="682" spans="1:247" ht="12.75" customHeight="1" x14ac:dyDescent="0.2">
      <c r="A682" s="98"/>
      <c r="D682" s="9"/>
      <c r="AF682" s="104"/>
      <c r="IM682" s="75"/>
    </row>
    <row r="683" spans="1:247" ht="12.75" customHeight="1" x14ac:dyDescent="0.2">
      <c r="A683" s="98"/>
      <c r="D683" s="9"/>
      <c r="AF683" s="104"/>
      <c r="IM683" s="75"/>
    </row>
    <row r="684" spans="1:247" ht="12.75" customHeight="1" x14ac:dyDescent="0.2">
      <c r="A684" s="98"/>
      <c r="D684" s="9"/>
      <c r="AF684" s="104"/>
      <c r="IM684" s="75"/>
    </row>
    <row r="685" spans="1:247" ht="12.75" customHeight="1" x14ac:dyDescent="0.2">
      <c r="A685" s="98"/>
      <c r="D685" s="9"/>
      <c r="AF685" s="104"/>
      <c r="IM685" s="75"/>
    </row>
    <row r="686" spans="1:247" ht="12.75" customHeight="1" x14ac:dyDescent="0.2">
      <c r="A686" s="98"/>
      <c r="D686" s="9"/>
      <c r="AF686" s="104"/>
      <c r="IM686" s="75"/>
    </row>
    <row r="687" spans="1:247" ht="12.75" customHeight="1" x14ac:dyDescent="0.2">
      <c r="A687" s="98"/>
      <c r="D687" s="9"/>
      <c r="AF687" s="104"/>
      <c r="IM687" s="75"/>
    </row>
    <row r="688" spans="1:247" ht="12.75" customHeight="1" x14ac:dyDescent="0.2">
      <c r="A688" s="98"/>
      <c r="D688" s="9"/>
      <c r="AF688" s="104"/>
      <c r="IM688" s="75"/>
    </row>
    <row r="689" spans="1:247" ht="12.75" customHeight="1" x14ac:dyDescent="0.2">
      <c r="A689" s="98"/>
      <c r="D689" s="9"/>
      <c r="AF689" s="104"/>
      <c r="IM689" s="75"/>
    </row>
    <row r="690" spans="1:247" ht="12.75" customHeight="1" x14ac:dyDescent="0.2">
      <c r="A690" s="98"/>
      <c r="D690" s="9"/>
      <c r="AF690" s="104"/>
      <c r="IM690" s="75"/>
    </row>
    <row r="691" spans="1:247" ht="12.75" customHeight="1" x14ac:dyDescent="0.2">
      <c r="A691" s="98"/>
      <c r="D691" s="9"/>
      <c r="AF691" s="104"/>
      <c r="IM691" s="75"/>
    </row>
    <row r="692" spans="1:247" ht="12.75" customHeight="1" x14ac:dyDescent="0.2">
      <c r="A692" s="98"/>
      <c r="D692" s="9"/>
      <c r="AF692" s="104"/>
      <c r="IM692" s="75"/>
    </row>
    <row r="693" spans="1:247" ht="12.75" customHeight="1" x14ac:dyDescent="0.2">
      <c r="A693" s="98"/>
      <c r="D693" s="9"/>
      <c r="AF693" s="104"/>
      <c r="IM693" s="75"/>
    </row>
    <row r="694" spans="1:247" ht="12.75" customHeight="1" x14ac:dyDescent="0.2">
      <c r="A694" s="98"/>
      <c r="D694" s="9"/>
      <c r="AF694" s="104"/>
      <c r="IM694" s="75"/>
    </row>
    <row r="695" spans="1:247" ht="12.75" customHeight="1" x14ac:dyDescent="0.2">
      <c r="A695" s="98"/>
      <c r="D695" s="9"/>
      <c r="AF695" s="104"/>
      <c r="IM695" s="75"/>
    </row>
    <row r="696" spans="1:247" ht="12.75" customHeight="1" x14ac:dyDescent="0.2">
      <c r="A696" s="98"/>
      <c r="D696" s="9"/>
      <c r="AF696" s="104"/>
      <c r="IM696" s="75"/>
    </row>
    <row r="697" spans="1:247" ht="12.75" customHeight="1" x14ac:dyDescent="0.2">
      <c r="A697" s="98"/>
      <c r="D697" s="9"/>
      <c r="AF697" s="104"/>
      <c r="IM697" s="75"/>
    </row>
    <row r="698" spans="1:247" ht="12.75" customHeight="1" x14ac:dyDescent="0.2">
      <c r="A698" s="98"/>
      <c r="D698" s="9"/>
      <c r="AF698" s="104"/>
      <c r="IM698" s="75"/>
    </row>
    <row r="699" spans="1:247" ht="12.75" customHeight="1" x14ac:dyDescent="0.2">
      <c r="A699" s="98"/>
      <c r="D699" s="9"/>
      <c r="AF699" s="104"/>
      <c r="IM699" s="75"/>
    </row>
    <row r="700" spans="1:247" ht="12.75" customHeight="1" x14ac:dyDescent="0.2">
      <c r="A700" s="98"/>
      <c r="D700" s="9"/>
      <c r="AF700" s="104"/>
      <c r="IM700" s="75"/>
    </row>
    <row r="701" spans="1:247" ht="12.75" customHeight="1" x14ac:dyDescent="0.2">
      <c r="A701" s="98"/>
      <c r="D701" s="9"/>
      <c r="AF701" s="104"/>
      <c r="IM701" s="75"/>
    </row>
    <row r="702" spans="1:247" ht="12.75" customHeight="1" x14ac:dyDescent="0.2">
      <c r="A702" s="98"/>
      <c r="D702" s="9"/>
      <c r="AF702" s="104"/>
      <c r="IM702" s="75"/>
    </row>
    <row r="703" spans="1:247" ht="12.75" customHeight="1" x14ac:dyDescent="0.2">
      <c r="A703" s="98"/>
      <c r="D703" s="9"/>
      <c r="AF703" s="104"/>
      <c r="IM703" s="75"/>
    </row>
    <row r="704" spans="1:247" ht="12.75" customHeight="1" x14ac:dyDescent="0.2">
      <c r="A704" s="98"/>
      <c r="D704" s="9"/>
      <c r="AF704" s="104"/>
      <c r="IM704" s="75"/>
    </row>
    <row r="705" spans="1:247" ht="12.75" customHeight="1" x14ac:dyDescent="0.2">
      <c r="A705" s="98"/>
      <c r="D705" s="9"/>
      <c r="AF705" s="104"/>
      <c r="IM705" s="75"/>
    </row>
    <row r="706" spans="1:247" ht="12.75" customHeight="1" x14ac:dyDescent="0.2">
      <c r="A706" s="98"/>
      <c r="D706" s="9"/>
      <c r="AF706" s="104"/>
      <c r="IM706" s="75"/>
    </row>
    <row r="707" spans="1:247" ht="12.75" customHeight="1" x14ac:dyDescent="0.2">
      <c r="A707" s="98"/>
      <c r="D707" s="9"/>
      <c r="AF707" s="104"/>
      <c r="IM707" s="75"/>
    </row>
    <row r="708" spans="1:247" ht="12.75" customHeight="1" x14ac:dyDescent="0.2">
      <c r="A708" s="98"/>
      <c r="D708" s="9"/>
      <c r="AF708" s="104"/>
      <c r="IM708" s="75"/>
    </row>
    <row r="709" spans="1:247" ht="12.75" customHeight="1" x14ac:dyDescent="0.2">
      <c r="A709" s="98"/>
      <c r="D709" s="9"/>
      <c r="AF709" s="104"/>
      <c r="IM709" s="75"/>
    </row>
    <row r="710" spans="1:247" ht="12.75" customHeight="1" x14ac:dyDescent="0.2">
      <c r="A710" s="98"/>
      <c r="D710" s="9"/>
      <c r="AF710" s="104"/>
      <c r="IM710" s="75"/>
    </row>
    <row r="711" spans="1:247" ht="12.75" customHeight="1" x14ac:dyDescent="0.2">
      <c r="A711" s="98"/>
      <c r="D711" s="9"/>
      <c r="AF711" s="104"/>
      <c r="IM711" s="75"/>
    </row>
    <row r="712" spans="1:247" ht="12.75" customHeight="1" x14ac:dyDescent="0.2">
      <c r="A712" s="98"/>
      <c r="D712" s="9"/>
      <c r="AF712" s="104"/>
      <c r="IM712" s="75"/>
    </row>
    <row r="713" spans="1:247" ht="12.75" customHeight="1" x14ac:dyDescent="0.2">
      <c r="A713" s="98"/>
      <c r="D713" s="9"/>
      <c r="AF713" s="104"/>
      <c r="IM713" s="75"/>
    </row>
    <row r="714" spans="1:247" ht="12.75" customHeight="1" x14ac:dyDescent="0.2">
      <c r="A714" s="98"/>
      <c r="D714" s="9"/>
      <c r="AF714" s="104"/>
      <c r="IM714" s="75"/>
    </row>
    <row r="715" spans="1:247" ht="12.75" customHeight="1" x14ac:dyDescent="0.2">
      <c r="A715" s="98"/>
      <c r="D715" s="9"/>
      <c r="AF715" s="104"/>
      <c r="IM715" s="75"/>
    </row>
    <row r="716" spans="1:247" ht="12.75" customHeight="1" x14ac:dyDescent="0.2">
      <c r="A716" s="98"/>
      <c r="D716" s="9"/>
      <c r="AF716" s="104"/>
      <c r="IM716" s="75"/>
    </row>
    <row r="717" spans="1:247" ht="12.75" customHeight="1" x14ac:dyDescent="0.2">
      <c r="A717" s="98"/>
      <c r="D717" s="9"/>
      <c r="AF717" s="104"/>
      <c r="IM717" s="75"/>
    </row>
    <row r="718" spans="1:247" ht="12.75" customHeight="1" x14ac:dyDescent="0.2">
      <c r="A718" s="98"/>
      <c r="D718" s="9"/>
      <c r="AF718" s="104"/>
      <c r="IM718" s="75"/>
    </row>
    <row r="719" spans="1:247" ht="12.75" customHeight="1" x14ac:dyDescent="0.2">
      <c r="A719" s="98"/>
      <c r="D719" s="9"/>
      <c r="AF719" s="104"/>
      <c r="IM719" s="75"/>
    </row>
    <row r="720" spans="1:247" ht="12.75" customHeight="1" x14ac:dyDescent="0.2">
      <c r="A720" s="98"/>
      <c r="D720" s="9"/>
      <c r="AF720" s="104"/>
      <c r="IM720" s="75"/>
    </row>
    <row r="721" spans="1:247" ht="12.75" customHeight="1" x14ac:dyDescent="0.2">
      <c r="A721" s="98"/>
      <c r="D721" s="9"/>
      <c r="AF721" s="104"/>
      <c r="IM721" s="75"/>
    </row>
    <row r="722" spans="1:247" ht="12.75" customHeight="1" x14ac:dyDescent="0.2">
      <c r="A722" s="98"/>
      <c r="D722" s="9"/>
      <c r="AF722" s="104"/>
      <c r="IM722" s="75"/>
    </row>
    <row r="723" spans="1:247" ht="12.75" customHeight="1" x14ac:dyDescent="0.2">
      <c r="A723" s="98"/>
      <c r="D723" s="9"/>
      <c r="AF723" s="104"/>
      <c r="IM723" s="75"/>
    </row>
    <row r="724" spans="1:247" ht="12.75" customHeight="1" x14ac:dyDescent="0.2">
      <c r="A724" s="98"/>
      <c r="D724" s="9"/>
      <c r="AF724" s="104"/>
      <c r="IM724" s="75"/>
    </row>
    <row r="725" spans="1:247" ht="12.75" customHeight="1" x14ac:dyDescent="0.2">
      <c r="A725" s="98"/>
      <c r="D725" s="9"/>
      <c r="AF725" s="104"/>
      <c r="IM725" s="75"/>
    </row>
    <row r="726" spans="1:247" ht="12.75" customHeight="1" x14ac:dyDescent="0.2">
      <c r="A726" s="98"/>
      <c r="D726" s="9"/>
      <c r="AF726" s="104"/>
      <c r="IM726" s="75"/>
    </row>
    <row r="727" spans="1:247" ht="12.75" customHeight="1" x14ac:dyDescent="0.2">
      <c r="A727" s="98"/>
      <c r="D727" s="9"/>
      <c r="AF727" s="104"/>
      <c r="IM727" s="75"/>
    </row>
    <row r="728" spans="1:247" ht="12.75" customHeight="1" x14ac:dyDescent="0.2">
      <c r="A728" s="98"/>
      <c r="D728" s="9"/>
      <c r="AF728" s="104"/>
      <c r="IM728" s="75"/>
    </row>
    <row r="729" spans="1:247" ht="12.75" customHeight="1" x14ac:dyDescent="0.2">
      <c r="A729" s="98"/>
      <c r="D729" s="9"/>
      <c r="AF729" s="104"/>
      <c r="IM729" s="75"/>
    </row>
    <row r="730" spans="1:247" ht="12.75" customHeight="1" x14ac:dyDescent="0.2">
      <c r="A730" s="98"/>
      <c r="D730" s="9"/>
      <c r="AF730" s="104"/>
      <c r="IM730" s="75"/>
    </row>
    <row r="731" spans="1:247" ht="12.75" customHeight="1" x14ac:dyDescent="0.2">
      <c r="A731" s="98"/>
      <c r="D731" s="9"/>
      <c r="AF731" s="104"/>
      <c r="IM731" s="75"/>
    </row>
    <row r="732" spans="1:247" ht="12.75" customHeight="1" x14ac:dyDescent="0.2">
      <c r="A732" s="98"/>
      <c r="D732" s="9"/>
      <c r="AF732" s="104"/>
      <c r="IM732" s="75"/>
    </row>
    <row r="733" spans="1:247" ht="12.75" customHeight="1" x14ac:dyDescent="0.2">
      <c r="A733" s="98"/>
      <c r="D733" s="9"/>
      <c r="AF733" s="104"/>
      <c r="IM733" s="75"/>
    </row>
    <row r="734" spans="1:247" ht="12.75" customHeight="1" x14ac:dyDescent="0.2">
      <c r="A734" s="98"/>
      <c r="D734" s="9"/>
      <c r="AF734" s="104"/>
      <c r="IM734" s="75"/>
    </row>
    <row r="735" spans="1:247" ht="12.75" customHeight="1" x14ac:dyDescent="0.2">
      <c r="A735" s="98"/>
      <c r="D735" s="9"/>
      <c r="AF735" s="104"/>
      <c r="IM735" s="75"/>
    </row>
    <row r="736" spans="1:247" ht="12.75" customHeight="1" x14ac:dyDescent="0.2">
      <c r="A736" s="98"/>
      <c r="D736" s="9"/>
      <c r="AF736" s="104"/>
      <c r="IM736" s="75"/>
    </row>
    <row r="737" spans="1:247" ht="12.75" customHeight="1" x14ac:dyDescent="0.2">
      <c r="A737" s="98"/>
      <c r="D737" s="9"/>
      <c r="AF737" s="104"/>
      <c r="IM737" s="75"/>
    </row>
    <row r="738" spans="1:247" ht="12.75" customHeight="1" x14ac:dyDescent="0.2">
      <c r="A738" s="98"/>
      <c r="D738" s="9"/>
      <c r="AF738" s="104"/>
      <c r="IM738" s="75"/>
    </row>
    <row r="739" spans="1:247" ht="12.75" customHeight="1" x14ac:dyDescent="0.2">
      <c r="A739" s="98"/>
      <c r="D739" s="9"/>
      <c r="AF739" s="104"/>
      <c r="IM739" s="75"/>
    </row>
    <row r="740" spans="1:247" ht="12.75" customHeight="1" x14ac:dyDescent="0.2">
      <c r="A740" s="98"/>
      <c r="D740" s="9"/>
      <c r="AF740" s="104"/>
      <c r="IM740" s="75"/>
    </row>
    <row r="741" spans="1:247" ht="12.75" customHeight="1" x14ac:dyDescent="0.2">
      <c r="A741" s="98"/>
      <c r="D741" s="9"/>
      <c r="AF741" s="104"/>
      <c r="IM741" s="75"/>
    </row>
    <row r="742" spans="1:247" ht="12.75" customHeight="1" x14ac:dyDescent="0.2">
      <c r="A742" s="98"/>
      <c r="D742" s="9"/>
      <c r="AF742" s="104"/>
      <c r="IM742" s="75"/>
    </row>
    <row r="743" spans="1:247" ht="12.75" customHeight="1" x14ac:dyDescent="0.2">
      <c r="A743" s="98"/>
      <c r="D743" s="9"/>
      <c r="AF743" s="104"/>
      <c r="IM743" s="75"/>
    </row>
    <row r="744" spans="1:247" ht="12.75" customHeight="1" x14ac:dyDescent="0.2">
      <c r="A744" s="98"/>
      <c r="D744" s="9"/>
      <c r="AF744" s="104"/>
      <c r="IM744" s="75"/>
    </row>
    <row r="745" spans="1:247" ht="12.75" customHeight="1" x14ac:dyDescent="0.2">
      <c r="A745" s="98"/>
      <c r="D745" s="9"/>
      <c r="AF745" s="104"/>
      <c r="IM745" s="75"/>
    </row>
    <row r="746" spans="1:247" ht="12.75" customHeight="1" x14ac:dyDescent="0.2">
      <c r="A746" s="98"/>
      <c r="D746" s="9"/>
      <c r="AF746" s="104"/>
      <c r="IM746" s="75"/>
    </row>
    <row r="747" spans="1:247" ht="12.75" customHeight="1" x14ac:dyDescent="0.2">
      <c r="A747" s="98"/>
      <c r="D747" s="9"/>
      <c r="AF747" s="104"/>
      <c r="IM747" s="75"/>
    </row>
    <row r="748" spans="1:247" ht="12.75" customHeight="1" x14ac:dyDescent="0.2">
      <c r="A748" s="98"/>
      <c r="D748" s="9"/>
      <c r="AF748" s="104"/>
      <c r="IM748" s="75"/>
    </row>
    <row r="749" spans="1:247" ht="12.75" customHeight="1" x14ac:dyDescent="0.2">
      <c r="A749" s="98"/>
      <c r="D749" s="9"/>
      <c r="AF749" s="104"/>
      <c r="IM749" s="75"/>
    </row>
    <row r="750" spans="1:247" ht="12.75" customHeight="1" x14ac:dyDescent="0.2">
      <c r="A750" s="98"/>
      <c r="D750" s="9"/>
      <c r="AF750" s="104"/>
      <c r="IM750" s="75"/>
    </row>
    <row r="751" spans="1:247" ht="12.75" customHeight="1" x14ac:dyDescent="0.2">
      <c r="A751" s="98"/>
      <c r="D751" s="9"/>
      <c r="AF751" s="104"/>
      <c r="IM751" s="75"/>
    </row>
    <row r="752" spans="1:247" ht="12.75" customHeight="1" x14ac:dyDescent="0.2">
      <c r="A752" s="98"/>
      <c r="D752" s="9"/>
      <c r="AF752" s="104"/>
      <c r="IM752" s="75"/>
    </row>
    <row r="753" spans="1:247" ht="12.75" customHeight="1" x14ac:dyDescent="0.2">
      <c r="A753" s="98"/>
      <c r="D753" s="9"/>
      <c r="AF753" s="104"/>
      <c r="IM753" s="75"/>
    </row>
    <row r="754" spans="1:247" ht="12.75" customHeight="1" x14ac:dyDescent="0.2">
      <c r="A754" s="98"/>
      <c r="D754" s="9"/>
      <c r="AF754" s="104"/>
      <c r="IM754" s="75"/>
    </row>
    <row r="755" spans="1:247" ht="12.75" customHeight="1" x14ac:dyDescent="0.2">
      <c r="A755" s="98"/>
      <c r="D755" s="9"/>
      <c r="AF755" s="104"/>
      <c r="IM755" s="75"/>
    </row>
    <row r="756" spans="1:247" ht="12.75" customHeight="1" x14ac:dyDescent="0.2">
      <c r="A756" s="98"/>
      <c r="D756" s="9"/>
      <c r="AF756" s="104"/>
      <c r="IM756" s="75"/>
    </row>
    <row r="757" spans="1:247" ht="12.75" customHeight="1" x14ac:dyDescent="0.2">
      <c r="A757" s="98"/>
      <c r="D757" s="9"/>
      <c r="AF757" s="104"/>
      <c r="IM757" s="75"/>
    </row>
    <row r="758" spans="1:247" ht="12.75" customHeight="1" x14ac:dyDescent="0.2">
      <c r="A758" s="98"/>
      <c r="D758" s="9"/>
      <c r="AF758" s="104"/>
      <c r="IM758" s="75"/>
    </row>
    <row r="759" spans="1:247" ht="12.75" customHeight="1" x14ac:dyDescent="0.2">
      <c r="A759" s="98"/>
      <c r="D759" s="9"/>
      <c r="AF759" s="104"/>
      <c r="IM759" s="75"/>
    </row>
    <row r="760" spans="1:247" ht="12.75" customHeight="1" x14ac:dyDescent="0.2">
      <c r="A760" s="98"/>
      <c r="D760" s="9"/>
      <c r="AF760" s="104"/>
      <c r="IM760" s="75"/>
    </row>
    <row r="761" spans="1:247" ht="12.75" customHeight="1" x14ac:dyDescent="0.2">
      <c r="A761" s="98"/>
      <c r="D761" s="9"/>
      <c r="AF761" s="104"/>
      <c r="IM761" s="75"/>
    </row>
    <row r="762" spans="1:247" ht="12.75" customHeight="1" x14ac:dyDescent="0.2">
      <c r="A762" s="98"/>
      <c r="D762" s="9"/>
      <c r="AF762" s="104"/>
      <c r="IM762" s="75"/>
    </row>
    <row r="763" spans="1:247" ht="12.75" customHeight="1" x14ac:dyDescent="0.2">
      <c r="A763" s="98"/>
      <c r="D763" s="9"/>
      <c r="AF763" s="104"/>
      <c r="IM763" s="75"/>
    </row>
    <row r="764" spans="1:247" ht="12.75" customHeight="1" x14ac:dyDescent="0.2">
      <c r="A764" s="98"/>
      <c r="D764" s="9"/>
      <c r="AF764" s="104"/>
      <c r="IM764" s="75"/>
    </row>
    <row r="765" spans="1:247" ht="12.75" customHeight="1" x14ac:dyDescent="0.2">
      <c r="A765" s="98"/>
      <c r="D765" s="9"/>
      <c r="AF765" s="104"/>
      <c r="IM765" s="75"/>
    </row>
    <row r="766" spans="1:247" ht="12.75" customHeight="1" x14ac:dyDescent="0.2">
      <c r="A766" s="98"/>
      <c r="D766" s="9"/>
      <c r="AF766" s="104"/>
      <c r="IM766" s="75"/>
    </row>
    <row r="767" spans="1:247" ht="12.75" customHeight="1" x14ac:dyDescent="0.2">
      <c r="A767" s="98"/>
      <c r="D767" s="9"/>
      <c r="AF767" s="104"/>
      <c r="IM767" s="75"/>
    </row>
    <row r="768" spans="1:247" ht="12.75" customHeight="1" x14ac:dyDescent="0.2">
      <c r="A768" s="98"/>
      <c r="D768" s="9"/>
      <c r="AF768" s="104"/>
      <c r="IM768" s="75"/>
    </row>
    <row r="769" spans="1:247" ht="12.75" customHeight="1" x14ac:dyDescent="0.2">
      <c r="A769" s="98"/>
      <c r="D769" s="9"/>
      <c r="AF769" s="104"/>
      <c r="IM769" s="75"/>
    </row>
    <row r="770" spans="1:247" ht="12.75" customHeight="1" x14ac:dyDescent="0.2">
      <c r="A770" s="98"/>
      <c r="D770" s="9"/>
      <c r="AF770" s="104"/>
      <c r="IM770" s="75"/>
    </row>
    <row r="771" spans="1:247" ht="12.75" customHeight="1" x14ac:dyDescent="0.2">
      <c r="A771" s="98"/>
      <c r="D771" s="9"/>
      <c r="AF771" s="104"/>
      <c r="IM771" s="75"/>
    </row>
    <row r="772" spans="1:247" ht="12.75" customHeight="1" x14ac:dyDescent="0.2">
      <c r="A772" s="98"/>
      <c r="D772" s="9"/>
      <c r="AF772" s="104"/>
      <c r="IM772" s="75"/>
    </row>
    <row r="773" spans="1:247" ht="12.75" customHeight="1" x14ac:dyDescent="0.2">
      <c r="A773" s="98"/>
      <c r="D773" s="9"/>
      <c r="AF773" s="104"/>
      <c r="IM773" s="75"/>
    </row>
    <row r="774" spans="1:247" ht="12.75" customHeight="1" x14ac:dyDescent="0.2">
      <c r="A774" s="98"/>
      <c r="D774" s="9"/>
      <c r="AF774" s="104"/>
      <c r="IM774" s="75"/>
    </row>
    <row r="775" spans="1:247" ht="12.75" customHeight="1" x14ac:dyDescent="0.2">
      <c r="A775" s="98"/>
      <c r="D775" s="9"/>
      <c r="AF775" s="104"/>
      <c r="IM775" s="75"/>
    </row>
    <row r="776" spans="1:247" ht="12.75" customHeight="1" x14ac:dyDescent="0.2">
      <c r="A776" s="98"/>
      <c r="D776" s="9"/>
      <c r="AF776" s="104"/>
      <c r="IM776" s="75"/>
    </row>
    <row r="777" spans="1:247" ht="12.75" customHeight="1" x14ac:dyDescent="0.2">
      <c r="A777" s="98"/>
      <c r="D777" s="9"/>
      <c r="AF777" s="104"/>
      <c r="IM777" s="75"/>
    </row>
    <row r="778" spans="1:247" ht="12.75" customHeight="1" x14ac:dyDescent="0.2">
      <c r="A778" s="98"/>
      <c r="D778" s="9"/>
      <c r="AF778" s="104"/>
      <c r="IM778" s="75"/>
    </row>
    <row r="779" spans="1:247" ht="12.75" customHeight="1" x14ac:dyDescent="0.2">
      <c r="A779" s="98"/>
      <c r="D779" s="9"/>
      <c r="AF779" s="104"/>
      <c r="IM779" s="75"/>
    </row>
    <row r="780" spans="1:247" ht="12.75" customHeight="1" x14ac:dyDescent="0.2">
      <c r="A780" s="98"/>
      <c r="D780" s="9"/>
      <c r="AF780" s="104"/>
      <c r="IM780" s="75"/>
    </row>
    <row r="781" spans="1:247" ht="12.75" customHeight="1" x14ac:dyDescent="0.2">
      <c r="A781" s="98"/>
      <c r="D781" s="9"/>
      <c r="AF781" s="104"/>
      <c r="IM781" s="75"/>
    </row>
    <row r="782" spans="1:247" ht="12.75" customHeight="1" x14ac:dyDescent="0.2">
      <c r="A782" s="98"/>
      <c r="D782" s="9"/>
      <c r="AF782" s="104"/>
      <c r="IM782" s="75"/>
    </row>
    <row r="783" spans="1:247" ht="12.75" customHeight="1" x14ac:dyDescent="0.2">
      <c r="A783" s="98"/>
      <c r="D783" s="9"/>
      <c r="AF783" s="104"/>
      <c r="IM783" s="75"/>
    </row>
    <row r="784" spans="1:247" ht="12.75" customHeight="1" x14ac:dyDescent="0.2">
      <c r="A784" s="98"/>
      <c r="D784" s="9"/>
      <c r="AF784" s="104"/>
      <c r="IM784" s="75"/>
    </row>
    <row r="785" spans="1:247" ht="12.75" customHeight="1" x14ac:dyDescent="0.2">
      <c r="A785" s="98"/>
      <c r="D785" s="9"/>
      <c r="AF785" s="104"/>
      <c r="IM785" s="75"/>
    </row>
    <row r="786" spans="1:247" ht="12.75" customHeight="1" x14ac:dyDescent="0.2">
      <c r="A786" s="98"/>
      <c r="D786" s="9"/>
      <c r="AF786" s="104"/>
      <c r="IM786" s="75"/>
    </row>
    <row r="787" spans="1:247" ht="12.75" customHeight="1" x14ac:dyDescent="0.2">
      <c r="A787" s="98"/>
      <c r="D787" s="9"/>
      <c r="AF787" s="104"/>
      <c r="IM787" s="75"/>
    </row>
    <row r="788" spans="1:247" ht="12.75" customHeight="1" x14ac:dyDescent="0.2">
      <c r="A788" s="98"/>
      <c r="D788" s="9"/>
      <c r="AF788" s="104"/>
      <c r="IM788" s="75"/>
    </row>
    <row r="789" spans="1:247" ht="12.75" customHeight="1" x14ac:dyDescent="0.2">
      <c r="A789" s="98"/>
      <c r="D789" s="9"/>
      <c r="AF789" s="104"/>
      <c r="IM789" s="75"/>
    </row>
    <row r="790" spans="1:247" ht="12.75" customHeight="1" x14ac:dyDescent="0.2">
      <c r="A790" s="98"/>
      <c r="D790" s="9"/>
      <c r="AF790" s="104"/>
      <c r="IM790" s="75"/>
    </row>
    <row r="791" spans="1:247" ht="12.75" customHeight="1" x14ac:dyDescent="0.2">
      <c r="A791" s="98"/>
      <c r="D791" s="9"/>
      <c r="AF791" s="104"/>
      <c r="IM791" s="75"/>
    </row>
    <row r="792" spans="1:247" ht="12.75" customHeight="1" x14ac:dyDescent="0.2">
      <c r="A792" s="98"/>
      <c r="D792" s="9"/>
      <c r="AF792" s="104"/>
      <c r="IM792" s="75"/>
    </row>
    <row r="793" spans="1:247" ht="12.75" customHeight="1" x14ac:dyDescent="0.2">
      <c r="A793" s="98"/>
      <c r="D793" s="9"/>
      <c r="AF793" s="104"/>
      <c r="IM793" s="75"/>
    </row>
    <row r="794" spans="1:247" ht="12.75" customHeight="1" x14ac:dyDescent="0.2">
      <c r="A794" s="98"/>
      <c r="D794" s="9"/>
      <c r="AF794" s="104"/>
      <c r="IM794" s="75"/>
    </row>
    <row r="795" spans="1:247" ht="12.75" customHeight="1" x14ac:dyDescent="0.2">
      <c r="A795" s="98"/>
      <c r="D795" s="9"/>
      <c r="AF795" s="104"/>
      <c r="IM795" s="75"/>
    </row>
    <row r="796" spans="1:247" ht="12.75" customHeight="1" x14ac:dyDescent="0.2">
      <c r="A796" s="98"/>
      <c r="D796" s="9"/>
      <c r="AF796" s="104"/>
      <c r="IM796" s="75"/>
    </row>
    <row r="797" spans="1:247" ht="12.75" customHeight="1" x14ac:dyDescent="0.2">
      <c r="A797" s="98"/>
      <c r="D797" s="9"/>
      <c r="AF797" s="104"/>
      <c r="IM797" s="75"/>
    </row>
    <row r="798" spans="1:247" ht="12.75" customHeight="1" x14ac:dyDescent="0.2">
      <c r="A798" s="98"/>
      <c r="D798" s="9"/>
      <c r="AF798" s="104"/>
      <c r="IM798" s="75"/>
    </row>
    <row r="799" spans="1:247" ht="12.75" customHeight="1" x14ac:dyDescent="0.2">
      <c r="A799" s="98"/>
      <c r="D799" s="9"/>
      <c r="AF799" s="104"/>
      <c r="IM799" s="75"/>
    </row>
    <row r="800" spans="1:247" ht="12.75" customHeight="1" x14ac:dyDescent="0.2">
      <c r="A800" s="98"/>
      <c r="D800" s="9"/>
      <c r="AF800" s="104"/>
      <c r="IM800" s="75"/>
    </row>
    <row r="801" spans="1:247" ht="12.75" customHeight="1" x14ac:dyDescent="0.2">
      <c r="A801" s="98"/>
      <c r="D801" s="9"/>
      <c r="AF801" s="104"/>
      <c r="IM801" s="75"/>
    </row>
    <row r="802" spans="1:247" ht="12.75" customHeight="1" x14ac:dyDescent="0.2">
      <c r="A802" s="98"/>
      <c r="D802" s="9"/>
      <c r="AF802" s="104"/>
      <c r="IM802" s="75"/>
    </row>
    <row r="803" spans="1:247" ht="12.75" customHeight="1" x14ac:dyDescent="0.2">
      <c r="A803" s="98"/>
      <c r="D803" s="9"/>
      <c r="AF803" s="104"/>
      <c r="IM803" s="75"/>
    </row>
    <row r="804" spans="1:247" ht="12.75" customHeight="1" x14ac:dyDescent="0.2">
      <c r="A804" s="98"/>
      <c r="D804" s="9"/>
      <c r="AF804" s="104"/>
      <c r="IM804" s="75"/>
    </row>
    <row r="805" spans="1:247" ht="12.75" customHeight="1" x14ac:dyDescent="0.2">
      <c r="A805" s="98"/>
      <c r="D805" s="9"/>
      <c r="AF805" s="104"/>
      <c r="IM805" s="75"/>
    </row>
    <row r="806" spans="1:247" ht="12.75" customHeight="1" x14ac:dyDescent="0.2">
      <c r="A806" s="98"/>
      <c r="D806" s="9"/>
      <c r="AF806" s="104"/>
      <c r="IM806" s="75"/>
    </row>
    <row r="807" spans="1:247" ht="12.75" customHeight="1" x14ac:dyDescent="0.2">
      <c r="A807" s="98"/>
      <c r="D807" s="9"/>
      <c r="AF807" s="104"/>
      <c r="IM807" s="75"/>
    </row>
    <row r="808" spans="1:247" ht="12.75" customHeight="1" x14ac:dyDescent="0.2">
      <c r="A808" s="98"/>
      <c r="D808" s="9"/>
      <c r="AF808" s="104"/>
      <c r="IM808" s="75"/>
    </row>
    <row r="809" spans="1:247" ht="12.75" customHeight="1" x14ac:dyDescent="0.2">
      <c r="A809" s="98"/>
      <c r="D809" s="9"/>
      <c r="AF809" s="104"/>
      <c r="IM809" s="75"/>
    </row>
    <row r="810" spans="1:247" ht="12.75" customHeight="1" x14ac:dyDescent="0.2">
      <c r="A810" s="98"/>
      <c r="D810" s="9"/>
      <c r="AF810" s="104"/>
      <c r="IM810" s="75"/>
    </row>
    <row r="811" spans="1:247" ht="12.75" customHeight="1" x14ac:dyDescent="0.2">
      <c r="A811" s="98"/>
      <c r="D811" s="9"/>
      <c r="AF811" s="104"/>
      <c r="IM811" s="75"/>
    </row>
    <row r="812" spans="1:247" ht="12.75" customHeight="1" x14ac:dyDescent="0.2">
      <c r="A812" s="98"/>
      <c r="D812" s="9"/>
      <c r="AF812" s="104"/>
      <c r="IM812" s="75"/>
    </row>
    <row r="813" spans="1:247" ht="12.75" customHeight="1" x14ac:dyDescent="0.2">
      <c r="A813" s="98"/>
      <c r="D813" s="9"/>
      <c r="AF813" s="104"/>
      <c r="IM813" s="75"/>
    </row>
    <row r="814" spans="1:247" ht="12.75" customHeight="1" x14ac:dyDescent="0.2">
      <c r="A814" s="98"/>
      <c r="D814" s="9"/>
      <c r="AF814" s="104"/>
      <c r="IM814" s="75"/>
    </row>
    <row r="815" spans="1:247" ht="12.75" customHeight="1" x14ac:dyDescent="0.2">
      <c r="A815" s="98"/>
      <c r="D815" s="9"/>
      <c r="AF815" s="104"/>
      <c r="IM815" s="75"/>
    </row>
    <row r="816" spans="1:247" ht="12.75" customHeight="1" x14ac:dyDescent="0.2">
      <c r="A816" s="98"/>
      <c r="D816" s="9"/>
      <c r="AF816" s="104"/>
      <c r="IM816" s="75"/>
    </row>
    <row r="817" spans="1:247" ht="12.75" customHeight="1" x14ac:dyDescent="0.2">
      <c r="A817" s="98"/>
      <c r="D817" s="9"/>
      <c r="AF817" s="104"/>
      <c r="IM817" s="75"/>
    </row>
    <row r="818" spans="1:247" ht="12.75" customHeight="1" x14ac:dyDescent="0.2">
      <c r="A818" s="98"/>
      <c r="D818" s="9"/>
      <c r="AF818" s="104"/>
      <c r="IM818" s="75"/>
    </row>
    <row r="819" spans="1:247" ht="12.75" customHeight="1" x14ac:dyDescent="0.2">
      <c r="A819" s="98"/>
      <c r="D819" s="9"/>
      <c r="AF819" s="104"/>
      <c r="IM819" s="75"/>
    </row>
    <row r="820" spans="1:247" ht="12.75" customHeight="1" x14ac:dyDescent="0.2">
      <c r="A820" s="98"/>
      <c r="D820" s="9"/>
      <c r="AF820" s="104"/>
      <c r="IM820" s="75"/>
    </row>
    <row r="821" spans="1:247" ht="12.75" customHeight="1" x14ac:dyDescent="0.2">
      <c r="A821" s="98"/>
      <c r="D821" s="9"/>
      <c r="AF821" s="104"/>
      <c r="IM821" s="75"/>
    </row>
    <row r="822" spans="1:247" ht="12.75" customHeight="1" x14ac:dyDescent="0.2">
      <c r="A822" s="98"/>
      <c r="D822" s="9"/>
      <c r="AF822" s="104"/>
      <c r="IM822" s="75"/>
    </row>
    <row r="823" spans="1:247" ht="12.75" customHeight="1" x14ac:dyDescent="0.2">
      <c r="A823" s="98"/>
      <c r="D823" s="9"/>
      <c r="AF823" s="104"/>
      <c r="IM823" s="75"/>
    </row>
    <row r="824" spans="1:247" ht="12.75" customHeight="1" x14ac:dyDescent="0.2">
      <c r="A824" s="98"/>
      <c r="D824" s="9"/>
      <c r="AF824" s="104"/>
      <c r="IM824" s="75"/>
    </row>
    <row r="825" spans="1:247" ht="12.75" customHeight="1" x14ac:dyDescent="0.2">
      <c r="A825" s="98"/>
      <c r="D825" s="9"/>
      <c r="AF825" s="104"/>
      <c r="IM825" s="75"/>
    </row>
    <row r="826" spans="1:247" ht="12.75" customHeight="1" x14ac:dyDescent="0.2">
      <c r="A826" s="98"/>
      <c r="D826" s="9"/>
      <c r="AF826" s="104"/>
      <c r="IM826" s="75"/>
    </row>
    <row r="827" spans="1:247" ht="12.75" customHeight="1" x14ac:dyDescent="0.2">
      <c r="A827" s="98"/>
      <c r="D827" s="9"/>
      <c r="AF827" s="104"/>
      <c r="IM827" s="75"/>
    </row>
    <row r="828" spans="1:247" ht="12.75" customHeight="1" x14ac:dyDescent="0.2">
      <c r="A828" s="98"/>
      <c r="D828" s="9"/>
      <c r="AF828" s="104"/>
      <c r="IM828" s="75"/>
    </row>
    <row r="829" spans="1:247" ht="12.75" customHeight="1" x14ac:dyDescent="0.2">
      <c r="A829" s="98"/>
      <c r="D829" s="9"/>
      <c r="AF829" s="104"/>
      <c r="IM829" s="75"/>
    </row>
    <row r="830" spans="1:247" ht="12.75" customHeight="1" x14ac:dyDescent="0.2">
      <c r="A830" s="98"/>
      <c r="D830" s="9"/>
      <c r="AF830" s="104"/>
      <c r="IM830" s="75"/>
    </row>
    <row r="831" spans="1:247" ht="12.75" customHeight="1" x14ac:dyDescent="0.2">
      <c r="A831" s="98"/>
      <c r="D831" s="9"/>
      <c r="AF831" s="104"/>
      <c r="IM831" s="75"/>
    </row>
    <row r="832" spans="1:247" ht="12.75" customHeight="1" x14ac:dyDescent="0.2">
      <c r="A832" s="98"/>
      <c r="D832" s="9"/>
      <c r="AF832" s="104"/>
      <c r="IM832" s="75"/>
    </row>
    <row r="833" spans="1:247" ht="12.75" customHeight="1" x14ac:dyDescent="0.2">
      <c r="A833" s="98"/>
      <c r="D833" s="9"/>
      <c r="AF833" s="104"/>
      <c r="IM833" s="75"/>
    </row>
    <row r="834" spans="1:247" ht="12.75" customHeight="1" x14ac:dyDescent="0.2">
      <c r="A834" s="98"/>
      <c r="D834" s="9"/>
      <c r="AF834" s="104"/>
      <c r="IM834" s="75"/>
    </row>
    <row r="835" spans="1:247" ht="12.75" customHeight="1" x14ac:dyDescent="0.2">
      <c r="A835" s="98"/>
      <c r="D835" s="9"/>
      <c r="AF835" s="104"/>
      <c r="IM835" s="75"/>
    </row>
    <row r="836" spans="1:247" ht="12.75" customHeight="1" x14ac:dyDescent="0.2">
      <c r="A836" s="98"/>
      <c r="D836" s="9"/>
      <c r="AF836" s="104"/>
      <c r="IM836" s="75"/>
    </row>
    <row r="837" spans="1:247" ht="12.75" customHeight="1" x14ac:dyDescent="0.2">
      <c r="A837" s="98"/>
      <c r="D837" s="9"/>
      <c r="AF837" s="104"/>
      <c r="IM837" s="75"/>
    </row>
    <row r="838" spans="1:247" ht="12.75" customHeight="1" x14ac:dyDescent="0.2">
      <c r="A838" s="98"/>
      <c r="D838" s="9"/>
      <c r="AF838" s="104"/>
      <c r="IM838" s="75"/>
    </row>
    <row r="839" spans="1:247" ht="12.75" customHeight="1" x14ac:dyDescent="0.2">
      <c r="A839" s="98"/>
      <c r="D839" s="9"/>
      <c r="AF839" s="104"/>
      <c r="IM839" s="75"/>
    </row>
    <row r="840" spans="1:247" ht="12.75" customHeight="1" x14ac:dyDescent="0.2">
      <c r="A840" s="98"/>
      <c r="D840" s="9"/>
      <c r="AF840" s="104"/>
      <c r="IM840" s="75"/>
    </row>
    <row r="841" spans="1:247" ht="12.75" customHeight="1" x14ac:dyDescent="0.2">
      <c r="A841" s="98"/>
      <c r="D841" s="9"/>
      <c r="AF841" s="104"/>
      <c r="IM841" s="75"/>
    </row>
    <row r="842" spans="1:247" ht="12.75" customHeight="1" x14ac:dyDescent="0.2">
      <c r="A842" s="98"/>
      <c r="D842" s="9"/>
      <c r="AF842" s="104"/>
      <c r="IM842" s="75"/>
    </row>
    <row r="843" spans="1:247" ht="12.75" customHeight="1" x14ac:dyDescent="0.2">
      <c r="A843" s="98"/>
      <c r="D843" s="9"/>
      <c r="AF843" s="104"/>
      <c r="IM843" s="75"/>
    </row>
    <row r="844" spans="1:247" ht="12.75" customHeight="1" x14ac:dyDescent="0.2">
      <c r="A844" s="98"/>
      <c r="D844" s="9"/>
      <c r="AF844" s="104"/>
      <c r="IM844" s="75"/>
    </row>
    <row r="845" spans="1:247" ht="12.75" customHeight="1" x14ac:dyDescent="0.2">
      <c r="A845" s="98"/>
      <c r="D845" s="9"/>
      <c r="AF845" s="104"/>
      <c r="IM845" s="75"/>
    </row>
    <row r="846" spans="1:247" ht="12.75" customHeight="1" x14ac:dyDescent="0.2">
      <c r="A846" s="98"/>
      <c r="D846" s="9"/>
      <c r="AF846" s="104"/>
      <c r="IM846" s="75"/>
    </row>
    <row r="847" spans="1:247" ht="12.75" customHeight="1" x14ac:dyDescent="0.2">
      <c r="A847" s="98"/>
      <c r="D847" s="9"/>
      <c r="AF847" s="104"/>
      <c r="IM847" s="75"/>
    </row>
    <row r="848" spans="1:247" ht="12.75" customHeight="1" x14ac:dyDescent="0.2">
      <c r="A848" s="98"/>
      <c r="D848" s="9"/>
      <c r="AF848" s="104"/>
      <c r="IM848" s="75"/>
    </row>
    <row r="849" spans="1:247" ht="12.75" customHeight="1" x14ac:dyDescent="0.2">
      <c r="A849" s="98"/>
      <c r="D849" s="9"/>
      <c r="AF849" s="104"/>
      <c r="IM849" s="75"/>
    </row>
    <row r="850" spans="1:247" ht="12.75" customHeight="1" x14ac:dyDescent="0.2">
      <c r="A850" s="98"/>
      <c r="D850" s="9"/>
      <c r="AF850" s="104"/>
      <c r="IM850" s="75"/>
    </row>
    <row r="851" spans="1:247" ht="12.75" customHeight="1" x14ac:dyDescent="0.2">
      <c r="A851" s="98"/>
      <c r="D851" s="9"/>
      <c r="AF851" s="104"/>
      <c r="IM851" s="75"/>
    </row>
    <row r="852" spans="1:247" ht="12.75" customHeight="1" x14ac:dyDescent="0.2">
      <c r="A852" s="98"/>
      <c r="D852" s="9"/>
      <c r="AF852" s="104"/>
      <c r="IM852" s="75"/>
    </row>
    <row r="853" spans="1:247" ht="12.75" customHeight="1" x14ac:dyDescent="0.2">
      <c r="A853" s="98"/>
      <c r="D853" s="9"/>
      <c r="AF853" s="104"/>
      <c r="IM853" s="75"/>
    </row>
    <row r="854" spans="1:247" ht="12.75" customHeight="1" x14ac:dyDescent="0.2">
      <c r="A854" s="98"/>
      <c r="D854" s="9"/>
      <c r="AF854" s="104"/>
      <c r="IM854" s="75"/>
    </row>
    <row r="855" spans="1:247" ht="12.75" customHeight="1" x14ac:dyDescent="0.2">
      <c r="A855" s="98"/>
      <c r="D855" s="9"/>
      <c r="AF855" s="104"/>
      <c r="IM855" s="75"/>
    </row>
    <row r="856" spans="1:247" ht="12.75" customHeight="1" x14ac:dyDescent="0.2">
      <c r="A856" s="98"/>
      <c r="D856" s="9"/>
      <c r="AF856" s="104"/>
      <c r="IM856" s="75"/>
    </row>
    <row r="857" spans="1:247" ht="12.75" customHeight="1" x14ac:dyDescent="0.2">
      <c r="A857" s="98"/>
      <c r="D857" s="9"/>
      <c r="AF857" s="104"/>
      <c r="IM857" s="75"/>
    </row>
    <row r="858" spans="1:247" ht="12.75" customHeight="1" x14ac:dyDescent="0.2">
      <c r="A858" s="98"/>
      <c r="D858" s="9"/>
      <c r="AF858" s="104"/>
      <c r="IM858" s="75"/>
    </row>
    <row r="859" spans="1:247" ht="12.75" customHeight="1" x14ac:dyDescent="0.2">
      <c r="A859" s="98"/>
      <c r="D859" s="9"/>
      <c r="AF859" s="104"/>
      <c r="IM859" s="75"/>
    </row>
    <row r="860" spans="1:247" ht="12.75" customHeight="1" x14ac:dyDescent="0.2">
      <c r="A860" s="98"/>
      <c r="D860" s="9"/>
      <c r="AF860" s="104"/>
      <c r="IM860" s="75"/>
    </row>
    <row r="861" spans="1:247" ht="12.75" customHeight="1" x14ac:dyDescent="0.2">
      <c r="A861" s="98"/>
      <c r="D861" s="9"/>
      <c r="AF861" s="104"/>
      <c r="IM861" s="75"/>
    </row>
    <row r="862" spans="1:247" ht="12.75" customHeight="1" x14ac:dyDescent="0.2">
      <c r="A862" s="98"/>
      <c r="D862" s="9"/>
      <c r="AF862" s="104"/>
      <c r="IM862" s="75"/>
    </row>
    <row r="863" spans="1:247" ht="12.75" customHeight="1" x14ac:dyDescent="0.2">
      <c r="A863" s="98"/>
      <c r="D863" s="9"/>
      <c r="AF863" s="104"/>
      <c r="IM863" s="75"/>
    </row>
    <row r="864" spans="1:247" ht="12.75" customHeight="1" x14ac:dyDescent="0.2">
      <c r="A864" s="98"/>
      <c r="D864" s="9"/>
      <c r="AF864" s="104"/>
      <c r="IM864" s="75"/>
    </row>
    <row r="865" spans="1:247" ht="12.75" customHeight="1" x14ac:dyDescent="0.2">
      <c r="A865" s="98"/>
      <c r="D865" s="9"/>
      <c r="AF865" s="104"/>
      <c r="IM865" s="75"/>
    </row>
    <row r="866" spans="1:247" ht="12.75" customHeight="1" x14ac:dyDescent="0.2">
      <c r="A866" s="98"/>
      <c r="D866" s="9"/>
      <c r="AF866" s="104"/>
      <c r="IM866" s="75"/>
    </row>
    <row r="867" spans="1:247" ht="12.75" customHeight="1" x14ac:dyDescent="0.2">
      <c r="A867" s="98"/>
      <c r="D867" s="9"/>
      <c r="AF867" s="104"/>
      <c r="IM867" s="75"/>
    </row>
    <row r="868" spans="1:247" ht="12.75" customHeight="1" x14ac:dyDescent="0.2">
      <c r="A868" s="98"/>
      <c r="D868" s="9"/>
      <c r="AF868" s="104"/>
      <c r="IM868" s="75"/>
    </row>
    <row r="869" spans="1:247" ht="12.75" customHeight="1" x14ac:dyDescent="0.2">
      <c r="A869" s="98"/>
      <c r="D869" s="9"/>
      <c r="AF869" s="104"/>
      <c r="IM869" s="75"/>
    </row>
    <row r="870" spans="1:247" ht="12.75" customHeight="1" x14ac:dyDescent="0.2">
      <c r="A870" s="98"/>
      <c r="D870" s="9"/>
      <c r="AF870" s="104"/>
      <c r="IM870" s="75"/>
    </row>
    <row r="871" spans="1:247" ht="12.75" customHeight="1" x14ac:dyDescent="0.2">
      <c r="A871" s="98"/>
      <c r="D871" s="9"/>
      <c r="AF871" s="104"/>
      <c r="IM871" s="75"/>
    </row>
    <row r="872" spans="1:247" ht="12.75" customHeight="1" x14ac:dyDescent="0.2">
      <c r="A872" s="98"/>
      <c r="D872" s="9"/>
      <c r="AF872" s="104"/>
      <c r="IM872" s="75"/>
    </row>
    <row r="873" spans="1:247" ht="12.75" customHeight="1" x14ac:dyDescent="0.2">
      <c r="A873" s="98"/>
      <c r="D873" s="9"/>
      <c r="AF873" s="104"/>
      <c r="IM873" s="75"/>
    </row>
    <row r="874" spans="1:247" ht="12.75" customHeight="1" x14ac:dyDescent="0.2">
      <c r="A874" s="98"/>
      <c r="D874" s="9"/>
      <c r="AF874" s="104"/>
      <c r="IM874" s="75"/>
    </row>
    <row r="875" spans="1:247" ht="12.75" customHeight="1" x14ac:dyDescent="0.2">
      <c r="A875" s="98"/>
      <c r="D875" s="9"/>
      <c r="AF875" s="104"/>
      <c r="IM875" s="75"/>
    </row>
    <row r="876" spans="1:247" ht="12.75" customHeight="1" x14ac:dyDescent="0.2">
      <c r="A876" s="98"/>
      <c r="D876" s="9"/>
      <c r="AF876" s="104"/>
      <c r="IM876" s="75"/>
    </row>
    <row r="877" spans="1:247" ht="12.75" customHeight="1" x14ac:dyDescent="0.2">
      <c r="A877" s="98"/>
      <c r="D877" s="9"/>
      <c r="AF877" s="104"/>
      <c r="IM877" s="75"/>
    </row>
    <row r="878" spans="1:247" ht="12.75" customHeight="1" x14ac:dyDescent="0.2">
      <c r="A878" s="98"/>
      <c r="D878" s="9"/>
      <c r="AF878" s="104"/>
      <c r="IM878" s="75"/>
    </row>
    <row r="879" spans="1:247" ht="12.75" customHeight="1" x14ac:dyDescent="0.2">
      <c r="A879" s="98"/>
      <c r="D879" s="9"/>
      <c r="AF879" s="104"/>
      <c r="IM879" s="75"/>
    </row>
    <row r="880" spans="1:247" ht="12.75" customHeight="1" x14ac:dyDescent="0.2">
      <c r="A880" s="98"/>
      <c r="D880" s="9"/>
      <c r="AF880" s="104"/>
      <c r="IM880" s="75"/>
    </row>
    <row r="881" spans="1:247" ht="12.75" customHeight="1" x14ac:dyDescent="0.2">
      <c r="A881" s="98"/>
      <c r="D881" s="9"/>
      <c r="AF881" s="104"/>
      <c r="IM881" s="75"/>
    </row>
    <row r="882" spans="1:247" ht="12.75" customHeight="1" x14ac:dyDescent="0.2">
      <c r="A882" s="98"/>
      <c r="D882" s="9"/>
      <c r="AF882" s="104"/>
      <c r="IM882" s="75"/>
    </row>
    <row r="883" spans="1:247" ht="12.75" customHeight="1" x14ac:dyDescent="0.2">
      <c r="A883" s="98"/>
      <c r="D883" s="9"/>
      <c r="AF883" s="104"/>
      <c r="IM883" s="75"/>
    </row>
    <row r="884" spans="1:247" ht="12.75" customHeight="1" x14ac:dyDescent="0.2">
      <c r="A884" s="98"/>
      <c r="D884" s="9"/>
      <c r="AF884" s="104"/>
      <c r="IM884" s="75"/>
    </row>
    <row r="885" spans="1:247" ht="12.75" customHeight="1" x14ac:dyDescent="0.2">
      <c r="A885" s="98"/>
      <c r="D885" s="9"/>
      <c r="AF885" s="104"/>
      <c r="IM885" s="75"/>
    </row>
    <row r="886" spans="1:247" ht="12.75" customHeight="1" x14ac:dyDescent="0.2">
      <c r="A886" s="98"/>
      <c r="D886" s="9"/>
      <c r="AF886" s="104"/>
      <c r="IM886" s="75"/>
    </row>
    <row r="887" spans="1:247" ht="12.75" customHeight="1" x14ac:dyDescent="0.2">
      <c r="A887" s="98"/>
      <c r="D887" s="9"/>
      <c r="AF887" s="104"/>
      <c r="IM887" s="75"/>
    </row>
    <row r="888" spans="1:247" ht="12.75" customHeight="1" x14ac:dyDescent="0.2">
      <c r="A888" s="98"/>
      <c r="D888" s="9"/>
      <c r="AF888" s="104"/>
      <c r="IM888" s="75"/>
    </row>
    <row r="889" spans="1:247" ht="12.75" customHeight="1" x14ac:dyDescent="0.2">
      <c r="A889" s="98"/>
      <c r="D889" s="9"/>
      <c r="AF889" s="104"/>
      <c r="IM889" s="75"/>
    </row>
    <row r="890" spans="1:247" ht="12.75" customHeight="1" x14ac:dyDescent="0.2">
      <c r="A890" s="98"/>
      <c r="D890" s="9"/>
      <c r="AF890" s="104"/>
      <c r="IM890" s="75"/>
    </row>
    <row r="891" spans="1:247" ht="12.75" customHeight="1" x14ac:dyDescent="0.2">
      <c r="A891" s="98"/>
      <c r="D891" s="9"/>
      <c r="AF891" s="104"/>
      <c r="IM891" s="75"/>
    </row>
    <row r="892" spans="1:247" ht="12.75" customHeight="1" x14ac:dyDescent="0.2">
      <c r="A892" s="98"/>
      <c r="D892" s="9"/>
      <c r="AF892" s="104"/>
      <c r="IM892" s="75"/>
    </row>
    <row r="893" spans="1:247" ht="12.75" customHeight="1" x14ac:dyDescent="0.2">
      <c r="A893" s="98"/>
      <c r="D893" s="9"/>
      <c r="AF893" s="104"/>
      <c r="IM893" s="75"/>
    </row>
    <row r="894" spans="1:247" ht="12.75" customHeight="1" x14ac:dyDescent="0.2">
      <c r="A894" s="98"/>
      <c r="D894" s="9"/>
      <c r="AF894" s="104"/>
      <c r="IM894" s="75"/>
    </row>
    <row r="895" spans="1:247" ht="12.75" customHeight="1" x14ac:dyDescent="0.2">
      <c r="A895" s="98"/>
      <c r="D895" s="9"/>
      <c r="AF895" s="104"/>
      <c r="IM895" s="75"/>
    </row>
    <row r="896" spans="1:247" ht="12.75" customHeight="1" x14ac:dyDescent="0.2">
      <c r="A896" s="98"/>
      <c r="D896" s="9"/>
      <c r="AF896" s="104"/>
      <c r="IM896" s="75"/>
    </row>
    <row r="897" spans="1:247" ht="12.75" customHeight="1" x14ac:dyDescent="0.2">
      <c r="A897" s="98"/>
      <c r="D897" s="9"/>
      <c r="AF897" s="104"/>
      <c r="IM897" s="75"/>
    </row>
    <row r="898" spans="1:247" ht="12.75" customHeight="1" x14ac:dyDescent="0.2">
      <c r="A898" s="98"/>
      <c r="D898" s="9"/>
      <c r="AF898" s="104"/>
      <c r="IM898" s="75"/>
    </row>
    <row r="899" spans="1:247" ht="12.75" customHeight="1" x14ac:dyDescent="0.2">
      <c r="A899" s="98"/>
      <c r="D899" s="9"/>
      <c r="AF899" s="104"/>
      <c r="IM899" s="75"/>
    </row>
    <row r="900" spans="1:247" ht="12.75" customHeight="1" x14ac:dyDescent="0.2">
      <c r="A900" s="98"/>
      <c r="D900" s="9"/>
      <c r="AF900" s="104"/>
      <c r="IM900" s="75"/>
    </row>
    <row r="901" spans="1:247" ht="12.75" customHeight="1" x14ac:dyDescent="0.2">
      <c r="A901" s="98"/>
      <c r="D901" s="9"/>
      <c r="AF901" s="104"/>
      <c r="IM901" s="75"/>
    </row>
    <row r="902" spans="1:247" ht="12.75" customHeight="1" x14ac:dyDescent="0.2">
      <c r="A902" s="98"/>
      <c r="D902" s="9"/>
      <c r="AF902" s="104"/>
      <c r="IM902" s="75"/>
    </row>
    <row r="903" spans="1:247" ht="12.75" customHeight="1" x14ac:dyDescent="0.2">
      <c r="A903" s="98"/>
      <c r="D903" s="9"/>
      <c r="AF903" s="104"/>
      <c r="IM903" s="75"/>
    </row>
    <row r="904" spans="1:247" ht="12.75" customHeight="1" x14ac:dyDescent="0.2">
      <c r="A904" s="98"/>
      <c r="D904" s="9"/>
      <c r="AF904" s="104"/>
      <c r="IM904" s="75"/>
    </row>
    <row r="905" spans="1:247" ht="12.75" customHeight="1" x14ac:dyDescent="0.2">
      <c r="A905" s="98"/>
      <c r="D905" s="9"/>
      <c r="AF905" s="104"/>
      <c r="IM905" s="75"/>
    </row>
    <row r="906" spans="1:247" ht="12.75" customHeight="1" x14ac:dyDescent="0.2">
      <c r="A906" s="98"/>
      <c r="D906" s="9"/>
      <c r="AF906" s="104"/>
      <c r="IM906" s="75"/>
    </row>
    <row r="907" spans="1:247" ht="12.75" customHeight="1" x14ac:dyDescent="0.2">
      <c r="A907" s="98"/>
      <c r="D907" s="9"/>
      <c r="AF907" s="104"/>
      <c r="IM907" s="75"/>
    </row>
    <row r="908" spans="1:247" ht="12.75" customHeight="1" x14ac:dyDescent="0.2">
      <c r="A908" s="98"/>
      <c r="D908" s="9"/>
      <c r="AF908" s="104"/>
      <c r="IM908" s="75"/>
    </row>
    <row r="909" spans="1:247" ht="12.75" customHeight="1" x14ac:dyDescent="0.2">
      <c r="A909" s="98"/>
      <c r="D909" s="9"/>
      <c r="AF909" s="104"/>
      <c r="IM909" s="75"/>
    </row>
    <row r="910" spans="1:247" ht="12.75" customHeight="1" x14ac:dyDescent="0.2">
      <c r="A910" s="98"/>
      <c r="D910" s="9"/>
      <c r="AF910" s="104"/>
      <c r="IM910" s="75"/>
    </row>
    <row r="911" spans="1:247" ht="12.75" customHeight="1" x14ac:dyDescent="0.2">
      <c r="A911" s="98"/>
      <c r="D911" s="9"/>
      <c r="AF911" s="104"/>
      <c r="IM911" s="75"/>
    </row>
    <row r="912" spans="1:247" ht="12.75" customHeight="1" x14ac:dyDescent="0.2">
      <c r="A912" s="98"/>
      <c r="D912" s="9"/>
      <c r="AF912" s="104"/>
      <c r="IM912" s="75"/>
    </row>
    <row r="913" spans="1:247" ht="12.75" customHeight="1" x14ac:dyDescent="0.2">
      <c r="A913" s="98"/>
      <c r="D913" s="9"/>
      <c r="AF913" s="104"/>
      <c r="IM913" s="75"/>
    </row>
    <row r="914" spans="1:247" ht="12.75" customHeight="1" x14ac:dyDescent="0.2">
      <c r="A914" s="98"/>
      <c r="D914" s="9"/>
      <c r="AF914" s="104"/>
      <c r="IM914" s="75"/>
    </row>
    <row r="915" spans="1:247" ht="12.75" customHeight="1" x14ac:dyDescent="0.2">
      <c r="A915" s="98"/>
      <c r="D915" s="9"/>
      <c r="AF915" s="104"/>
      <c r="IM915" s="75"/>
    </row>
    <row r="916" spans="1:247" ht="12.75" customHeight="1" x14ac:dyDescent="0.2">
      <c r="A916" s="98"/>
      <c r="D916" s="9"/>
      <c r="AF916" s="104"/>
      <c r="IM916" s="75"/>
    </row>
    <row r="917" spans="1:247" ht="12.75" customHeight="1" x14ac:dyDescent="0.2">
      <c r="A917" s="98"/>
      <c r="D917" s="9"/>
      <c r="AF917" s="104"/>
      <c r="IM917" s="75"/>
    </row>
    <row r="918" spans="1:247" ht="12.75" customHeight="1" x14ac:dyDescent="0.2">
      <c r="A918" s="98"/>
      <c r="D918" s="9"/>
      <c r="AF918" s="104"/>
      <c r="IM918" s="75"/>
    </row>
    <row r="919" spans="1:247" ht="12.75" customHeight="1" x14ac:dyDescent="0.2">
      <c r="A919" s="98"/>
      <c r="D919" s="9"/>
      <c r="AF919" s="104"/>
      <c r="IM919" s="75"/>
    </row>
    <row r="920" spans="1:247" ht="12.75" customHeight="1" x14ac:dyDescent="0.2">
      <c r="A920" s="98"/>
      <c r="D920" s="9"/>
      <c r="AF920" s="104"/>
      <c r="IM920" s="75"/>
    </row>
    <row r="921" spans="1:247" ht="12.75" customHeight="1" x14ac:dyDescent="0.2">
      <c r="A921" s="98"/>
      <c r="D921" s="9"/>
      <c r="AF921" s="104"/>
      <c r="IM921" s="75"/>
    </row>
    <row r="922" spans="1:247" ht="12.75" customHeight="1" x14ac:dyDescent="0.2">
      <c r="A922" s="98"/>
      <c r="D922" s="9"/>
      <c r="AF922" s="104"/>
      <c r="IM922" s="75"/>
    </row>
    <row r="923" spans="1:247" ht="12.75" customHeight="1" x14ac:dyDescent="0.2">
      <c r="A923" s="98"/>
      <c r="D923" s="9"/>
      <c r="AF923" s="104"/>
      <c r="IM923" s="75"/>
    </row>
    <row r="924" spans="1:247" ht="12.75" customHeight="1" x14ac:dyDescent="0.2">
      <c r="A924" s="98"/>
      <c r="D924" s="9"/>
      <c r="AF924" s="104"/>
      <c r="IM924" s="75"/>
    </row>
    <row r="925" spans="1:247" ht="12.75" customHeight="1" x14ac:dyDescent="0.2">
      <c r="A925" s="98"/>
      <c r="D925" s="9"/>
      <c r="AF925" s="104"/>
      <c r="IM925" s="75"/>
    </row>
    <row r="926" spans="1:247" ht="12.75" customHeight="1" x14ac:dyDescent="0.2">
      <c r="A926" s="98"/>
      <c r="D926" s="9"/>
      <c r="AF926" s="104"/>
      <c r="IM926" s="75"/>
    </row>
    <row r="927" spans="1:247" ht="12.75" customHeight="1" x14ac:dyDescent="0.2">
      <c r="A927" s="98"/>
      <c r="D927" s="9"/>
      <c r="AF927" s="104"/>
      <c r="IM927" s="75"/>
    </row>
    <row r="928" spans="1:247" ht="12.75" customHeight="1" x14ac:dyDescent="0.2">
      <c r="A928" s="98"/>
      <c r="D928" s="9"/>
      <c r="AF928" s="104"/>
      <c r="IM928" s="75"/>
    </row>
    <row r="929" spans="1:247" ht="12.75" customHeight="1" x14ac:dyDescent="0.2">
      <c r="A929" s="98"/>
      <c r="D929" s="9"/>
      <c r="AF929" s="104"/>
      <c r="IM929" s="75"/>
    </row>
    <row r="930" spans="1:247" ht="12.75" customHeight="1" x14ac:dyDescent="0.2">
      <c r="A930" s="98"/>
      <c r="D930" s="9"/>
      <c r="AF930" s="104"/>
      <c r="IM930" s="75"/>
    </row>
    <row r="931" spans="1:247" ht="12.75" customHeight="1" x14ac:dyDescent="0.2">
      <c r="A931" s="98"/>
      <c r="D931" s="9"/>
      <c r="AF931" s="104"/>
      <c r="IM931" s="75"/>
    </row>
    <row r="932" spans="1:247" ht="12.75" customHeight="1" x14ac:dyDescent="0.2">
      <c r="A932" s="98"/>
      <c r="D932" s="9"/>
      <c r="AF932" s="104"/>
      <c r="IM932" s="75"/>
    </row>
    <row r="933" spans="1:247" ht="12.75" customHeight="1" x14ac:dyDescent="0.2">
      <c r="A933" s="98"/>
      <c r="D933" s="9"/>
      <c r="AF933" s="104"/>
      <c r="IM933" s="75"/>
    </row>
    <row r="934" spans="1:247" ht="12.75" customHeight="1" x14ac:dyDescent="0.2">
      <c r="A934" s="98"/>
      <c r="D934" s="9"/>
      <c r="AF934" s="104"/>
      <c r="IM934" s="75"/>
    </row>
    <row r="935" spans="1:247" ht="12.75" customHeight="1" x14ac:dyDescent="0.2">
      <c r="A935" s="98"/>
      <c r="D935" s="9"/>
      <c r="AF935" s="104"/>
      <c r="IM935" s="75"/>
    </row>
    <row r="936" spans="1:247" ht="12.75" customHeight="1" x14ac:dyDescent="0.2">
      <c r="A936" s="98"/>
      <c r="D936" s="9"/>
      <c r="AF936" s="104"/>
      <c r="IM936" s="75"/>
    </row>
    <row r="937" spans="1:247" ht="12.75" customHeight="1" x14ac:dyDescent="0.2">
      <c r="A937" s="98"/>
      <c r="D937" s="9"/>
      <c r="AF937" s="104"/>
      <c r="IM937" s="75"/>
    </row>
    <row r="938" spans="1:247" ht="12.75" customHeight="1" x14ac:dyDescent="0.2">
      <c r="A938" s="98"/>
      <c r="D938" s="9"/>
      <c r="AF938" s="104"/>
      <c r="IM938" s="75"/>
    </row>
    <row r="939" spans="1:247" ht="12.75" customHeight="1" x14ac:dyDescent="0.2">
      <c r="A939" s="98"/>
      <c r="D939" s="9"/>
      <c r="AF939" s="104"/>
      <c r="IM939" s="75"/>
    </row>
    <row r="940" spans="1:247" ht="12.75" customHeight="1" x14ac:dyDescent="0.2">
      <c r="A940" s="98"/>
      <c r="D940" s="9"/>
      <c r="AF940" s="104"/>
      <c r="IM940" s="75"/>
    </row>
    <row r="941" spans="1:247" ht="12.75" customHeight="1" x14ac:dyDescent="0.2">
      <c r="A941" s="98"/>
      <c r="D941" s="9"/>
      <c r="AF941" s="104"/>
      <c r="IM941" s="75"/>
    </row>
    <row r="942" spans="1:247" ht="12.75" customHeight="1" x14ac:dyDescent="0.2">
      <c r="A942" s="98"/>
      <c r="D942" s="9"/>
      <c r="AF942" s="104"/>
      <c r="IM942" s="75"/>
    </row>
    <row r="943" spans="1:247" ht="12.75" customHeight="1" x14ac:dyDescent="0.2">
      <c r="A943" s="98"/>
      <c r="D943" s="9"/>
      <c r="AF943" s="104"/>
      <c r="IM943" s="75"/>
    </row>
    <row r="944" spans="1:247" ht="12.75" customHeight="1" x14ac:dyDescent="0.2">
      <c r="A944" s="98"/>
      <c r="D944" s="9"/>
      <c r="AF944" s="104"/>
      <c r="IM944" s="75"/>
    </row>
    <row r="945" spans="1:247" ht="12.75" customHeight="1" x14ac:dyDescent="0.2">
      <c r="A945" s="98"/>
      <c r="D945" s="9"/>
      <c r="AF945" s="104"/>
      <c r="IM945" s="75"/>
    </row>
    <row r="946" spans="1:247" ht="12.75" customHeight="1" x14ac:dyDescent="0.2">
      <c r="A946" s="98"/>
      <c r="D946" s="9"/>
      <c r="AF946" s="104"/>
      <c r="IM946" s="75"/>
    </row>
    <row r="947" spans="1:247" ht="12.75" customHeight="1" x14ac:dyDescent="0.2">
      <c r="A947" s="98"/>
      <c r="D947" s="9"/>
      <c r="AF947" s="104"/>
      <c r="IM947" s="75"/>
    </row>
    <row r="948" spans="1:247" ht="12.75" customHeight="1" x14ac:dyDescent="0.2">
      <c r="A948" s="98"/>
      <c r="D948" s="9"/>
      <c r="AF948" s="104"/>
      <c r="IM948" s="75"/>
    </row>
    <row r="949" spans="1:247" ht="12.75" customHeight="1" x14ac:dyDescent="0.2">
      <c r="A949" s="98"/>
      <c r="D949" s="9"/>
      <c r="AF949" s="104"/>
      <c r="IM949" s="75"/>
    </row>
    <row r="950" spans="1:247" ht="12.75" customHeight="1" x14ac:dyDescent="0.2">
      <c r="A950" s="98"/>
      <c r="D950" s="9"/>
      <c r="AF950" s="104"/>
      <c r="IM950" s="75"/>
    </row>
    <row r="951" spans="1:247" ht="12.75" customHeight="1" x14ac:dyDescent="0.2">
      <c r="A951" s="98"/>
      <c r="D951" s="9"/>
      <c r="AF951" s="104"/>
      <c r="IM951" s="75"/>
    </row>
    <row r="952" spans="1:247" ht="12.75" customHeight="1" x14ac:dyDescent="0.2">
      <c r="A952" s="98"/>
      <c r="D952" s="9"/>
      <c r="AF952" s="104"/>
      <c r="IM952" s="75"/>
    </row>
    <row r="953" spans="1:247" ht="12.75" customHeight="1" x14ac:dyDescent="0.2">
      <c r="A953" s="98"/>
      <c r="D953" s="9"/>
      <c r="AF953" s="104"/>
      <c r="IM953" s="75"/>
    </row>
    <row r="954" spans="1:247" ht="12.75" customHeight="1" x14ac:dyDescent="0.2">
      <c r="A954" s="98"/>
      <c r="D954" s="9"/>
      <c r="AF954" s="104"/>
      <c r="IM954" s="75"/>
    </row>
    <row r="955" spans="1:247" ht="12.75" customHeight="1" x14ac:dyDescent="0.2">
      <c r="A955" s="98"/>
      <c r="D955" s="9"/>
      <c r="AF955" s="104"/>
      <c r="IM955" s="75"/>
    </row>
    <row r="956" spans="1:247" ht="12.75" customHeight="1" x14ac:dyDescent="0.2">
      <c r="A956" s="98"/>
      <c r="D956" s="9"/>
      <c r="AF956" s="104"/>
      <c r="IM956" s="75"/>
    </row>
    <row r="957" spans="1:247" ht="12.75" customHeight="1" x14ac:dyDescent="0.2">
      <c r="A957" s="98"/>
      <c r="D957" s="9"/>
      <c r="AF957" s="104"/>
      <c r="IM957" s="75"/>
    </row>
    <row r="958" spans="1:247" ht="12.75" customHeight="1" x14ac:dyDescent="0.2">
      <c r="A958" s="98"/>
      <c r="D958" s="9"/>
      <c r="AF958" s="104"/>
      <c r="IM958" s="75"/>
    </row>
    <row r="959" spans="1:247" ht="12.75" customHeight="1" x14ac:dyDescent="0.2">
      <c r="A959" s="98"/>
      <c r="D959" s="9"/>
      <c r="AF959" s="104"/>
      <c r="IM959" s="75"/>
    </row>
    <row r="960" spans="1:247" ht="12.75" customHeight="1" x14ac:dyDescent="0.2">
      <c r="A960" s="98"/>
      <c r="D960" s="9"/>
      <c r="AF960" s="104"/>
      <c r="IM960" s="75"/>
    </row>
    <row r="961" spans="1:247" ht="12.75" customHeight="1" x14ac:dyDescent="0.2">
      <c r="A961" s="98"/>
      <c r="D961" s="9"/>
      <c r="AF961" s="104"/>
      <c r="IM961" s="75"/>
    </row>
    <row r="962" spans="1:247" ht="12.75" customHeight="1" x14ac:dyDescent="0.2">
      <c r="A962" s="98"/>
      <c r="D962" s="9"/>
      <c r="AF962" s="104"/>
      <c r="IM962" s="75"/>
    </row>
    <row r="963" spans="1:247" ht="12.75" customHeight="1" x14ac:dyDescent="0.2">
      <c r="A963" s="98"/>
      <c r="D963" s="9"/>
      <c r="AF963" s="104"/>
      <c r="IM963" s="75"/>
    </row>
    <row r="964" spans="1:247" ht="12.75" customHeight="1" x14ac:dyDescent="0.2">
      <c r="A964" s="98"/>
      <c r="D964" s="9"/>
      <c r="AF964" s="104"/>
      <c r="IM964" s="75"/>
    </row>
    <row r="965" spans="1:247" ht="12.75" customHeight="1" x14ac:dyDescent="0.2">
      <c r="A965" s="98"/>
      <c r="D965" s="9"/>
      <c r="AF965" s="104"/>
      <c r="IM965" s="75"/>
    </row>
    <row r="966" spans="1:247" ht="12.75" customHeight="1" x14ac:dyDescent="0.2">
      <c r="A966" s="98"/>
      <c r="D966" s="9"/>
      <c r="AF966" s="104"/>
      <c r="IM966" s="75"/>
    </row>
    <row r="967" spans="1:247" ht="12.75" customHeight="1" x14ac:dyDescent="0.2">
      <c r="A967" s="98"/>
      <c r="D967" s="9"/>
      <c r="AF967" s="104"/>
      <c r="IM967" s="75"/>
    </row>
    <row r="968" spans="1:247" ht="12.75" customHeight="1" x14ac:dyDescent="0.2">
      <c r="A968" s="98"/>
      <c r="D968" s="9"/>
      <c r="AF968" s="104"/>
      <c r="IM968" s="75"/>
    </row>
    <row r="969" spans="1:247" ht="12.75" customHeight="1" x14ac:dyDescent="0.2">
      <c r="A969" s="98"/>
      <c r="D969" s="9"/>
      <c r="AF969" s="104"/>
      <c r="IM969" s="75"/>
    </row>
    <row r="970" spans="1:247" ht="12.75" customHeight="1" x14ac:dyDescent="0.2">
      <c r="A970" s="98"/>
      <c r="D970" s="9"/>
      <c r="AF970" s="104"/>
      <c r="IM970" s="75"/>
    </row>
    <row r="971" spans="1:247" ht="12.75" customHeight="1" x14ac:dyDescent="0.2">
      <c r="A971" s="98"/>
      <c r="D971" s="9"/>
      <c r="AF971" s="104"/>
      <c r="IM971" s="75"/>
    </row>
    <row r="972" spans="1:247" ht="12.75" customHeight="1" x14ac:dyDescent="0.2">
      <c r="A972" s="98"/>
      <c r="D972" s="9"/>
      <c r="AF972" s="104"/>
      <c r="IM972" s="75"/>
    </row>
    <row r="973" spans="1:247" ht="12.75" customHeight="1" x14ac:dyDescent="0.2">
      <c r="A973" s="98"/>
      <c r="D973" s="9"/>
      <c r="AF973" s="104"/>
      <c r="IM973" s="75"/>
    </row>
    <row r="974" spans="1:247" ht="12.75" customHeight="1" x14ac:dyDescent="0.2">
      <c r="A974" s="98"/>
      <c r="D974" s="9"/>
      <c r="AF974" s="104"/>
      <c r="IM974" s="75"/>
    </row>
    <row r="975" spans="1:247" ht="12.75" customHeight="1" x14ac:dyDescent="0.2">
      <c r="A975" s="98"/>
      <c r="D975" s="9"/>
      <c r="AF975" s="104"/>
      <c r="IM975" s="75"/>
    </row>
    <row r="976" spans="1:247" ht="12.75" customHeight="1" x14ac:dyDescent="0.2">
      <c r="A976" s="98"/>
      <c r="D976" s="9"/>
      <c r="AF976" s="104"/>
      <c r="IM976" s="75"/>
    </row>
    <row r="977" spans="1:247" ht="12.75" customHeight="1" x14ac:dyDescent="0.2">
      <c r="A977" s="98"/>
      <c r="D977" s="9"/>
      <c r="AF977" s="104"/>
      <c r="IM977" s="75"/>
    </row>
    <row r="978" spans="1:247" ht="12.75" customHeight="1" x14ac:dyDescent="0.2">
      <c r="A978" s="98"/>
      <c r="D978" s="9"/>
      <c r="AF978" s="104"/>
      <c r="IM978" s="75"/>
    </row>
    <row r="979" spans="1:247" ht="12.75" customHeight="1" x14ac:dyDescent="0.2">
      <c r="A979" s="98"/>
      <c r="D979" s="9"/>
      <c r="AF979" s="104"/>
      <c r="IM979" s="75"/>
    </row>
    <row r="980" spans="1:247" ht="12.75" customHeight="1" x14ac:dyDescent="0.2">
      <c r="A980" s="98"/>
      <c r="D980" s="9"/>
      <c r="AF980" s="104"/>
      <c r="IM980" s="75"/>
    </row>
    <row r="981" spans="1:247" ht="12.75" customHeight="1" x14ac:dyDescent="0.2">
      <c r="A981" s="98"/>
      <c r="D981" s="9"/>
      <c r="AF981" s="104"/>
      <c r="IM981" s="75"/>
    </row>
    <row r="982" spans="1:247" ht="12.75" customHeight="1" x14ac:dyDescent="0.2">
      <c r="A982" s="98"/>
      <c r="D982" s="9"/>
      <c r="AF982" s="104"/>
      <c r="IM982" s="75"/>
    </row>
    <row r="983" spans="1:247" ht="12.75" customHeight="1" x14ac:dyDescent="0.2">
      <c r="A983" s="98"/>
      <c r="D983" s="9"/>
      <c r="AF983" s="104"/>
      <c r="IM983" s="75"/>
    </row>
    <row r="984" spans="1:247" ht="12.75" customHeight="1" x14ac:dyDescent="0.2">
      <c r="A984" s="98"/>
      <c r="D984" s="9"/>
      <c r="AF984" s="104"/>
      <c r="IM984" s="75"/>
    </row>
    <row r="985" spans="1:247" ht="12.75" customHeight="1" x14ac:dyDescent="0.2">
      <c r="A985" s="98"/>
      <c r="D985" s="9"/>
      <c r="AF985" s="104"/>
      <c r="IM985" s="75"/>
    </row>
    <row r="986" spans="1:247" ht="12.75" customHeight="1" x14ac:dyDescent="0.2">
      <c r="A986" s="98"/>
      <c r="D986" s="9"/>
      <c r="AF986" s="104"/>
      <c r="IM986" s="75"/>
    </row>
    <row r="987" spans="1:247" ht="12.75" customHeight="1" x14ac:dyDescent="0.2">
      <c r="A987" s="98"/>
      <c r="D987" s="9"/>
      <c r="AF987" s="104"/>
      <c r="IM987" s="75"/>
    </row>
    <row r="988" spans="1:247" ht="12.75" customHeight="1" x14ac:dyDescent="0.2">
      <c r="A988" s="98"/>
      <c r="D988" s="9"/>
      <c r="AF988" s="104"/>
      <c r="IM988" s="75"/>
    </row>
    <row r="989" spans="1:247" ht="12.75" customHeight="1" x14ac:dyDescent="0.2">
      <c r="A989" s="98"/>
      <c r="D989" s="9"/>
      <c r="AF989" s="104"/>
      <c r="IM989" s="75"/>
    </row>
    <row r="990" spans="1:247" ht="12.75" customHeight="1" x14ac:dyDescent="0.2">
      <c r="A990" s="98"/>
      <c r="D990" s="9"/>
      <c r="AF990" s="104"/>
      <c r="IM990" s="75"/>
    </row>
    <row r="991" spans="1:247" ht="12.75" customHeight="1" x14ac:dyDescent="0.2">
      <c r="A991" s="98"/>
      <c r="D991" s="9"/>
      <c r="AF991" s="104"/>
      <c r="IM991" s="75"/>
    </row>
    <row r="992" spans="1:247" ht="12.75" customHeight="1" x14ac:dyDescent="0.2">
      <c r="A992" s="98"/>
      <c r="D992" s="9"/>
      <c r="AF992" s="104"/>
      <c r="IM992" s="75"/>
    </row>
    <row r="993" spans="1:247" ht="12.75" customHeight="1" x14ac:dyDescent="0.2">
      <c r="A993" s="98"/>
      <c r="D993" s="9"/>
      <c r="AF993" s="104"/>
      <c r="IM993" s="75"/>
    </row>
    <row r="994" spans="1:247" ht="12.75" customHeight="1" x14ac:dyDescent="0.2">
      <c r="A994" s="98"/>
      <c r="D994" s="9"/>
      <c r="AF994" s="104"/>
      <c r="IM994" s="75"/>
    </row>
    <row r="995" spans="1:247" ht="12.75" customHeight="1" x14ac:dyDescent="0.2">
      <c r="A995" s="98"/>
      <c r="D995" s="9"/>
      <c r="AF995" s="104"/>
      <c r="IM995" s="75"/>
    </row>
    <row r="996" spans="1:247" ht="12.75" customHeight="1" x14ac:dyDescent="0.2">
      <c r="A996" s="98"/>
      <c r="D996" s="9"/>
      <c r="AF996" s="104"/>
      <c r="IM996" s="75"/>
    </row>
    <row r="997" spans="1:247" ht="12.75" customHeight="1" x14ac:dyDescent="0.2">
      <c r="A997" s="98"/>
      <c r="D997" s="9"/>
      <c r="AF997" s="104"/>
      <c r="IM997" s="75"/>
    </row>
    <row r="998" spans="1:247" ht="12.75" customHeight="1" x14ac:dyDescent="0.2">
      <c r="A998" s="98"/>
      <c r="D998" s="9"/>
      <c r="AF998" s="104"/>
      <c r="IM998" s="75"/>
    </row>
    <row r="999" spans="1:247" ht="12.75" customHeight="1" x14ac:dyDescent="0.2">
      <c r="A999" s="98"/>
      <c r="D999" s="9"/>
      <c r="AF999" s="104"/>
      <c r="IM999" s="75"/>
    </row>
    <row r="1000" spans="1:247" ht="12.75" customHeight="1" x14ac:dyDescent="0.2">
      <c r="A1000" s="98"/>
      <c r="D1000" s="9"/>
      <c r="AF1000" s="104"/>
      <c r="IM1000" s="75"/>
    </row>
    <row r="1001" spans="1:247" ht="12.75" customHeight="1" x14ac:dyDescent="0.2">
      <c r="A1001" s="98"/>
      <c r="D1001" s="9"/>
      <c r="AF1001" s="104"/>
      <c r="IM1001" s="75"/>
    </row>
    <row r="1002" spans="1:247" ht="12.75" customHeight="1" x14ac:dyDescent="0.2">
      <c r="A1002" s="98"/>
      <c r="D1002" s="9"/>
      <c r="AF1002" s="104"/>
      <c r="IM1002" s="75"/>
    </row>
    <row r="1003" spans="1:247" ht="12.75" customHeight="1" x14ac:dyDescent="0.2">
      <c r="A1003" s="98"/>
      <c r="D1003" s="9"/>
      <c r="AF1003" s="104"/>
      <c r="IM1003" s="75"/>
    </row>
    <row r="1004" spans="1:247" ht="12.75" customHeight="1" x14ac:dyDescent="0.2">
      <c r="A1004" s="98"/>
      <c r="D1004" s="9"/>
      <c r="AF1004" s="104"/>
      <c r="IM1004" s="75"/>
    </row>
    <row r="1005" spans="1:247" ht="12.75" customHeight="1" x14ac:dyDescent="0.2">
      <c r="A1005" s="98"/>
      <c r="D1005" s="9"/>
      <c r="AF1005" s="104"/>
      <c r="IM1005" s="75"/>
    </row>
    <row r="1006" spans="1:247" ht="12.75" customHeight="1" x14ac:dyDescent="0.2">
      <c r="A1006" s="98"/>
      <c r="D1006" s="9"/>
      <c r="AF1006" s="104"/>
      <c r="IM1006" s="75"/>
    </row>
    <row r="1007" spans="1:247" ht="12.75" customHeight="1" x14ac:dyDescent="0.2">
      <c r="A1007" s="98"/>
      <c r="D1007" s="9"/>
      <c r="AF1007" s="104"/>
      <c r="IM1007" s="75"/>
    </row>
    <row r="1008" spans="1:247" ht="12.75" customHeight="1" x14ac:dyDescent="0.2">
      <c r="A1008" s="98"/>
      <c r="D1008" s="9"/>
      <c r="AF1008" s="104"/>
      <c r="IM1008" s="75"/>
    </row>
    <row r="1009" spans="1:247" ht="12.75" customHeight="1" x14ac:dyDescent="0.2">
      <c r="A1009" s="98"/>
      <c r="D1009" s="9"/>
      <c r="AF1009" s="104"/>
      <c r="IM1009" s="75"/>
    </row>
    <row r="1010" spans="1:247" ht="12.75" customHeight="1" x14ac:dyDescent="0.2">
      <c r="A1010" s="98"/>
      <c r="D1010" s="9"/>
      <c r="AF1010" s="104"/>
      <c r="IM1010" s="75"/>
    </row>
    <row r="1011" spans="1:247" ht="12.75" customHeight="1" x14ac:dyDescent="0.2">
      <c r="A1011" s="98"/>
      <c r="D1011" s="9"/>
      <c r="AF1011" s="104"/>
      <c r="IM1011" s="75"/>
    </row>
    <row r="1012" spans="1:247" ht="12.75" customHeight="1" x14ac:dyDescent="0.2">
      <c r="A1012" s="98"/>
      <c r="D1012" s="9"/>
      <c r="AF1012" s="104"/>
      <c r="IM1012" s="75"/>
    </row>
    <row r="1013" spans="1:247" ht="12.75" customHeight="1" x14ac:dyDescent="0.2">
      <c r="A1013" s="98"/>
      <c r="D1013" s="9"/>
      <c r="AF1013" s="104"/>
      <c r="IM1013" s="75"/>
    </row>
    <row r="1014" spans="1:247" ht="12.75" customHeight="1" x14ac:dyDescent="0.2">
      <c r="A1014" s="98"/>
      <c r="D1014" s="9"/>
      <c r="AF1014" s="104"/>
      <c r="IM1014" s="75"/>
    </row>
    <row r="1015" spans="1:247" ht="12.75" customHeight="1" x14ac:dyDescent="0.2">
      <c r="A1015" s="98"/>
      <c r="D1015" s="9"/>
      <c r="AF1015" s="104"/>
      <c r="IM1015" s="75"/>
    </row>
    <row r="1016" spans="1:247" ht="12.75" customHeight="1" x14ac:dyDescent="0.2">
      <c r="A1016" s="98"/>
      <c r="D1016" s="9"/>
      <c r="AF1016" s="104"/>
      <c r="IM1016" s="75"/>
    </row>
    <row r="1017" spans="1:247" ht="12.75" customHeight="1" x14ac:dyDescent="0.2">
      <c r="A1017" s="98"/>
      <c r="D1017" s="9"/>
      <c r="AF1017" s="104"/>
      <c r="IM1017" s="75"/>
    </row>
    <row r="1018" spans="1:247" ht="12.75" customHeight="1" x14ac:dyDescent="0.2">
      <c r="A1018" s="98"/>
      <c r="D1018" s="9"/>
      <c r="AF1018" s="104"/>
      <c r="IM1018" s="75"/>
    </row>
  </sheetData>
  <sheetProtection sheet="1" objects="1" scenarios="1"/>
  <sortState ref="A3:LL52">
    <sortCondition ref="E3:E52"/>
    <sortCondition ref="L3:L52"/>
  </sortState>
  <mergeCells count="23">
    <mergeCell ref="IB1:IL1"/>
    <mergeCell ref="HQ1:IA1"/>
    <mergeCell ref="AG1:AS1"/>
    <mergeCell ref="BF1:BP1"/>
    <mergeCell ref="BQ1:CC1"/>
    <mergeCell ref="GU1:HE1"/>
    <mergeCell ref="GJ1:GT1"/>
    <mergeCell ref="FN1:FX1"/>
    <mergeCell ref="FY1:GI1"/>
    <mergeCell ref="CZ1:DJ1"/>
    <mergeCell ref="DK1:DU1"/>
    <mergeCell ref="ER1:FB1"/>
    <mergeCell ref="FC1:FM1"/>
    <mergeCell ref="EG1:EQ1"/>
    <mergeCell ref="DV1:EF1"/>
    <mergeCell ref="HF1:HP1"/>
    <mergeCell ref="Q1:AF1"/>
    <mergeCell ref="A1:F1"/>
    <mergeCell ref="J1:K1"/>
    <mergeCell ref="L1:P1"/>
    <mergeCell ref="AT1:BE1"/>
    <mergeCell ref="CO1:CY1"/>
    <mergeCell ref="CD1:CN1"/>
  </mergeCells>
  <pageMargins left="0.25" right="0.25" top="0.5" bottom="0.25" header="0" footer="0"/>
  <pageSetup paperSize="5" pageOrder="overThenDown" orientation="landscape" r:id="rId1"/>
  <headerFooter>
    <oddHeader>&amp;RIDPA Match Scoring Spreadsheet (X-Large)</oddHeader>
  </headerFooter>
  <colBreaks count="11" manualBreakCount="11">
    <brk id="224" man="1"/>
    <brk id="16" man="1"/>
    <brk id="32" man="1"/>
    <brk id="114" man="1"/>
    <brk id="180" man="1"/>
    <brk id="68" man="1"/>
    <brk id="136" man="1"/>
    <brk id="202" man="1"/>
    <brk id="92" man="1"/>
    <brk id="45" man="1"/>
    <brk id="1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4.5703125" customWidth="1"/>
    <col min="3" max="3" width="113.140625" customWidth="1"/>
    <col min="4" max="26" width="8.7109375" customWidth="1"/>
  </cols>
  <sheetData>
    <row r="1" spans="1:3" ht="12.75" customHeight="1" x14ac:dyDescent="0.2">
      <c r="A1" s="4" t="s">
        <v>12</v>
      </c>
      <c r="B1" s="6">
        <v>0</v>
      </c>
      <c r="C1" s="7" t="s">
        <v>14</v>
      </c>
    </row>
    <row r="2" spans="1:3" ht="12.75" customHeight="1" x14ac:dyDescent="0.2">
      <c r="A2" s="4" t="s">
        <v>15</v>
      </c>
      <c r="B2" s="6">
        <v>1</v>
      </c>
      <c r="C2" s="9" t="s">
        <v>16</v>
      </c>
    </row>
    <row r="3" spans="1:3" ht="12.75" customHeight="1" x14ac:dyDescent="0.2">
      <c r="A3" s="4" t="s">
        <v>18</v>
      </c>
      <c r="B3" s="6">
        <v>2</v>
      </c>
      <c r="C3" s="9" t="s">
        <v>19</v>
      </c>
    </row>
    <row r="4" spans="1:3" ht="12.75" customHeight="1" x14ac:dyDescent="0.2">
      <c r="A4" s="4" t="s">
        <v>20</v>
      </c>
      <c r="B4" s="6">
        <v>3</v>
      </c>
      <c r="C4" s="9" t="s">
        <v>21</v>
      </c>
    </row>
    <row r="5" spans="1:3" ht="12.75" customHeight="1" x14ac:dyDescent="0.2">
      <c r="A5" s="4" t="s">
        <v>22</v>
      </c>
      <c r="B5" s="6">
        <v>4</v>
      </c>
      <c r="C5" s="9" t="s">
        <v>23</v>
      </c>
    </row>
    <row r="6" spans="1:3" ht="12.75" customHeight="1" x14ac:dyDescent="0.2">
      <c r="A6" s="4"/>
      <c r="B6" s="6"/>
    </row>
    <row r="7" spans="1:3" ht="12.75" customHeight="1" x14ac:dyDescent="0.2">
      <c r="A7" s="4" t="s">
        <v>24</v>
      </c>
      <c r="B7" s="6">
        <v>0</v>
      </c>
      <c r="C7" s="9" t="s">
        <v>25</v>
      </c>
    </row>
    <row r="8" spans="1:3" ht="12.75" customHeight="1" x14ac:dyDescent="0.2">
      <c r="A8" s="4" t="s">
        <v>27</v>
      </c>
      <c r="B8" s="6">
        <v>1</v>
      </c>
      <c r="C8" s="9"/>
    </row>
    <row r="9" spans="1:3" ht="12.75" customHeight="1" x14ac:dyDescent="0.2">
      <c r="A9" s="4" t="s">
        <v>28</v>
      </c>
      <c r="B9" s="6">
        <v>2</v>
      </c>
    </row>
    <row r="10" spans="1:3" ht="12.75" customHeight="1" x14ac:dyDescent="0.2">
      <c r="A10" s="4" t="s">
        <v>29</v>
      </c>
      <c r="B10" s="6">
        <v>3</v>
      </c>
      <c r="C10" s="9"/>
    </row>
    <row r="11" spans="1:3" ht="12.75" customHeight="1" x14ac:dyDescent="0.2">
      <c r="A11" s="4" t="s">
        <v>31</v>
      </c>
      <c r="B11" s="6">
        <v>4</v>
      </c>
      <c r="C11" s="9"/>
    </row>
    <row r="12" spans="1:3" ht="12.75" customHeight="1" x14ac:dyDescent="0.2"/>
    <row r="13" spans="1:3" ht="12.75" customHeight="1" x14ac:dyDescent="0.2">
      <c r="A13" s="10">
        <v>0</v>
      </c>
      <c r="B13" s="4" t="s">
        <v>24</v>
      </c>
      <c r="C13" s="9" t="s">
        <v>32</v>
      </c>
    </row>
    <row r="14" spans="1:3" ht="12.75" customHeight="1" x14ac:dyDescent="0.2">
      <c r="A14" s="10">
        <v>1</v>
      </c>
      <c r="B14" s="4" t="s">
        <v>27</v>
      </c>
      <c r="C14" s="9"/>
    </row>
    <row r="15" spans="1:3" ht="12.75" customHeight="1" x14ac:dyDescent="0.2">
      <c r="A15" s="10">
        <v>2</v>
      </c>
      <c r="B15" s="4" t="s">
        <v>28</v>
      </c>
      <c r="C15" s="9"/>
    </row>
    <row r="16" spans="1:3" ht="12.75" customHeight="1" x14ac:dyDescent="0.2">
      <c r="A16" s="10">
        <v>3</v>
      </c>
      <c r="B16" s="4" t="s">
        <v>29</v>
      </c>
      <c r="C16" s="9"/>
    </row>
    <row r="17" spans="1:3" ht="12.75" customHeight="1" x14ac:dyDescent="0.2">
      <c r="A17" s="10">
        <v>4</v>
      </c>
      <c r="B17" s="11" t="s">
        <v>36</v>
      </c>
      <c r="C17" s="11" t="s">
        <v>37</v>
      </c>
    </row>
    <row r="18" spans="1:3" ht="12.75" customHeight="1" x14ac:dyDescent="0.2"/>
    <row r="19" spans="1:3" ht="12.75" customHeight="1" x14ac:dyDescent="0.2"/>
    <row r="20" spans="1:3" ht="12.75" customHeight="1" x14ac:dyDescent="0.2"/>
    <row r="21" spans="1:3" ht="12.75" customHeight="1" x14ac:dyDescent="0.2"/>
    <row r="22" spans="1:3" ht="12.75" customHeight="1" x14ac:dyDescent="0.2"/>
    <row r="23" spans="1:3" ht="12.75" customHeight="1" x14ac:dyDescent="0.2"/>
    <row r="24" spans="1:3" ht="12.75" customHeight="1" x14ac:dyDescent="0.2"/>
    <row r="25" spans="1:3" ht="12.75" customHeight="1" x14ac:dyDescent="0.2"/>
    <row r="26" spans="1:3" ht="12.75" customHeight="1" x14ac:dyDescent="0.2"/>
    <row r="27" spans="1:3" ht="12.75" customHeight="1" x14ac:dyDescent="0.2"/>
    <row r="28" spans="1:3" ht="12.75" customHeight="1" x14ac:dyDescent="0.2"/>
    <row r="29" spans="1:3" ht="12.75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2578125" defaultRowHeight="15" customHeight="1" x14ac:dyDescent="0.2"/>
  <cols>
    <col min="1" max="1" width="125.7109375" customWidth="1"/>
    <col min="2" max="26" width="8.7109375" customWidth="1"/>
  </cols>
  <sheetData>
    <row r="1" spans="1:26" ht="12.75" customHeight="1" x14ac:dyDescent="0.2">
      <c r="A1" s="5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2.75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">
      <c r="A4" s="5" t="s">
        <v>34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">
      <c r="A5" s="8" t="s">
        <v>39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">
      <c r="A7" s="8" t="s">
        <v>43</v>
      </c>
    </row>
    <row r="8" spans="1:26" ht="12.75" customHeight="1" x14ac:dyDescent="0.2">
      <c r="A8" s="8" t="s">
        <v>44</v>
      </c>
    </row>
    <row r="9" spans="1:26" ht="12.75" customHeight="1" x14ac:dyDescent="0.2">
      <c r="A9" s="8" t="s">
        <v>45</v>
      </c>
    </row>
    <row r="10" spans="1:26" ht="12.75" customHeight="1" x14ac:dyDescent="0.2">
      <c r="A10" s="8" t="s">
        <v>46</v>
      </c>
    </row>
    <row r="11" spans="1:26" ht="12.75" customHeight="1" x14ac:dyDescent="0.2">
      <c r="A11" s="8" t="s">
        <v>48</v>
      </c>
    </row>
    <row r="12" spans="1:26" ht="12.75" customHeight="1" x14ac:dyDescent="0.2">
      <c r="A12" s="8" t="s">
        <v>49</v>
      </c>
    </row>
    <row r="13" spans="1:26" ht="12.75" customHeight="1" x14ac:dyDescent="0.2">
      <c r="A13" s="8" t="s">
        <v>50</v>
      </c>
    </row>
    <row r="14" spans="1:26" ht="12.75" customHeight="1" x14ac:dyDescent="0.2">
      <c r="A14" s="8" t="s">
        <v>51</v>
      </c>
    </row>
    <row r="15" spans="1:26" ht="12.75" customHeight="1" x14ac:dyDescent="0.2">
      <c r="A15" s="8"/>
    </row>
    <row r="16" spans="1:26" ht="27" customHeight="1" x14ac:dyDescent="0.2">
      <c r="A16" s="8" t="s">
        <v>52</v>
      </c>
    </row>
    <row r="17" spans="1:1" ht="12.75" customHeight="1" x14ac:dyDescent="0.2">
      <c r="A17" s="8"/>
    </row>
    <row r="18" spans="1:1" ht="12.75" customHeight="1" x14ac:dyDescent="0.2">
      <c r="A18" s="8"/>
    </row>
    <row r="19" spans="1:1" ht="12.75" customHeight="1" x14ac:dyDescent="0.2">
      <c r="A19" s="5" t="s">
        <v>54</v>
      </c>
    </row>
    <row r="20" spans="1:1" ht="12.75" customHeight="1" x14ac:dyDescent="0.2">
      <c r="A20" s="5"/>
    </row>
    <row r="21" spans="1:1" ht="12.75" customHeight="1" x14ac:dyDescent="0.2">
      <c r="A21" s="8"/>
    </row>
    <row r="22" spans="1:1" ht="12.75" customHeight="1" x14ac:dyDescent="0.2">
      <c r="A22" s="5" t="s">
        <v>55</v>
      </c>
    </row>
    <row r="23" spans="1:1" ht="12.75" customHeight="1" x14ac:dyDescent="0.2">
      <c r="A23" s="8" t="s">
        <v>43</v>
      </c>
    </row>
    <row r="24" spans="1:1" ht="12.75" customHeight="1" x14ac:dyDescent="0.2">
      <c r="A24" s="8" t="s">
        <v>57</v>
      </c>
    </row>
    <row r="25" spans="1:1" ht="12.75" customHeight="1" x14ac:dyDescent="0.2">
      <c r="A25" s="8" t="s">
        <v>58</v>
      </c>
    </row>
    <row r="26" spans="1:1" ht="12.75" customHeight="1" x14ac:dyDescent="0.2">
      <c r="A26" s="8" t="s">
        <v>59</v>
      </c>
    </row>
    <row r="27" spans="1:1" ht="12.75" customHeight="1" x14ac:dyDescent="0.2">
      <c r="A27" s="8" t="s">
        <v>60</v>
      </c>
    </row>
    <row r="28" spans="1:1" ht="12.75" customHeight="1" x14ac:dyDescent="0.2">
      <c r="A28" s="8" t="s">
        <v>61</v>
      </c>
    </row>
    <row r="29" spans="1:1" ht="12.75" customHeight="1" x14ac:dyDescent="0.2">
      <c r="A29" s="8" t="s">
        <v>62</v>
      </c>
    </row>
    <row r="30" spans="1:1" ht="12.75" customHeight="1" x14ac:dyDescent="0.2">
      <c r="A30" s="8" t="s">
        <v>63</v>
      </c>
    </row>
    <row r="31" spans="1:1" ht="12.75" customHeight="1" x14ac:dyDescent="0.2">
      <c r="A31" s="8" t="s">
        <v>65</v>
      </c>
    </row>
    <row r="32" spans="1:1" ht="12.75" customHeight="1" x14ac:dyDescent="0.2">
      <c r="A32" s="8"/>
    </row>
    <row r="33" spans="1:1" ht="12.75" customHeight="1" x14ac:dyDescent="0.2">
      <c r="A33" s="8"/>
    </row>
    <row r="34" spans="1:1" ht="12.75" customHeight="1" x14ac:dyDescent="0.2">
      <c r="A34" s="8"/>
    </row>
    <row r="35" spans="1:1" ht="12.75" customHeight="1" x14ac:dyDescent="0.2">
      <c r="A35" s="8"/>
    </row>
    <row r="36" spans="1:1" ht="12.75" customHeight="1" x14ac:dyDescent="0.2">
      <c r="A36" s="8"/>
    </row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Scoresheet!Z_1229FF16_6ED5_4DBA_B9FE_D3EE84024C57_.wvu.PrintArea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mick</cp:lastModifiedBy>
  <dcterms:modified xsi:type="dcterms:W3CDTF">2019-09-24T12:54:48Z</dcterms:modified>
</cp:coreProperties>
</file>